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13 いちき串木野市●（上野）\"/>
    </mc:Choice>
  </mc:AlternateContent>
  <xr:revisionPtr revIDLastSave="0" documentId="13_ncr:1_{D3942FDD-04E8-4E57-8CE6-F5188D0C90F6}"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alcChain>
</file>

<file path=xl/sharedStrings.xml><?xml version="1.0" encoding="utf-8"?>
<sst xmlns="http://schemas.openxmlformats.org/spreadsheetml/2006/main" count="1074" uniqueCount="558">
  <si>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</si>
  <si>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</si>
  <si>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</si>
  <si>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</si>
  <si>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</si>
  <si>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</si>
  <si>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</si>
  <si>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</si>
  <si>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</si>
  <si>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</si>
  <si>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</si>
  <si>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</si>
  <si>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</si>
  <si>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</si>
  <si>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</si>
  <si>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</si>
  <si>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</si>
  <si>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</si>
  <si>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</si>
  <si>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</si>
  <si>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</si>
  <si>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</si>
  <si>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</si>
  <si>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</si>
  <si>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</si>
  <si>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</si>
  <si>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</si>
  <si>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</si>
  <si>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</si>
  <si>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</si>
  <si>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</si>
  <si>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</si>
  <si>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</si>
  <si>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</si>
  <si>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</si>
  <si>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</si>
  <si>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</si>
  <si>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</si>
  <si>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</si>
  <si>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</si>
  <si>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</si>
  <si>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</si>
  <si>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</si>
  <si>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</si>
  <si>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</si>
  <si>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</si>
  <si>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</si>
  <si>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</si>
  <si>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</si>
  <si>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</si>
  <si>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</si>
  <si>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</si>
  <si>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</si>
  <si>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</si>
  <si>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</si>
  <si>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</si>
  <si>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</si>
  <si>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</si>
  <si>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</si>
  <si>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</si>
  <si>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</si>
  <si>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</si>
  <si>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</si>
  <si>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</si>
  <si>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</si>
  <si>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</si>
  <si>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</si>
  <si>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</si>
  <si>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</si>
  <si>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</si>
  <si>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</si>
  <si>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</si>
  <si>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</si>
  <si>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</si>
  <si>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</si>
  <si>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</si>
  <si>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</si>
  <si>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</si>
  <si>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</si>
  <si>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</si>
  <si>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</si>
  <si>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</si>
  <si>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</si>
  <si>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</si>
  <si>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</si>
  <si>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</si>
  <si>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</si>
  <si>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</si>
  <si>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</si>
  <si>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</si>
  <si>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</si>
  <si>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</si>
  <si>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</si>
  <si>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</si>
  <si>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いちき串木野市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</si>
  <si>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</si>
  <si>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</si>
  <si>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</si>
  <si>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</si>
  <si>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</si>
  <si>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</si>
  <si>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</si>
  <si>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</si>
  <si>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</si>
  <si>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</si>
  <si>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</si>
  <si>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</si>
  <si>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</si>
  <si>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</si>
  <si>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</si>
  <si>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</si>
  <si>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</si>
  <si>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</si>
  <si>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</si>
  <si>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</si>
  <si>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</si>
  <si>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</si>
  <si>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</si>
  <si>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</si>
  <si>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</si>
  <si>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</si>
  <si>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</si>
  <si>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</si>
  <si>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</si>
  <si>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</si>
  <si>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</si>
  <si>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</si>
  <si>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</si>
  <si>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</si>
  <si>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</si>
  <si>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</si>
  <si>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</si>
  <si>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</si>
  <si>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</si>
  <si>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</si>
  <si>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</si>
  <si>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</si>
  <si>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</si>
  <si>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</si>
  <si>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</si>
  <si>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</si>
  <si>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</si>
  <si>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</si>
  <si>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</si>
  <si>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</si>
  <si>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</si>
  <si>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</si>
  <si>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</si>
  <si>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</si>
  <si>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</si>
  <si>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</si>
  <si>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</si>
  <si>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</si>
  <si>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</si>
  <si>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</si>
  <si>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</si>
  <si>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</si>
  <si>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</si>
  <si>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</si>
  <si>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</si>
  <si>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</si>
  <si>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</si>
  <si>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</si>
  <si>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</si>
  <si>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</si>
  <si>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</si>
  <si>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</si>
  <si>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</si>
  <si>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</si>
  <si>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</si>
  <si>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</si>
  <si>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</si>
  <si>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</si>
  <si>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</si>
  <si>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</si>
  <si>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</si>
  <si>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</si>
  <si>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</si>
  <si>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</si>
  <si>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</si>
  <si>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</si>
  <si>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</si>
  <si>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</si>
  <si>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</si>
  <si>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</si>
  <si>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</si>
  <si>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</si>
  <si>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</si>
  <si>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</si>
  <si>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</si>
  <si>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</si>
  <si>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</si>
  <si>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</si>
  <si>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</si>
  <si>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</si>
  <si>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</si>
  <si>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</si>
  <si>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</si>
  <si>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</si>
  <si>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</si>
  <si>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</si>
  <si>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</si>
  <si>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</si>
  <si>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鹿児島県いちき串木野市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</si>
  <si>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</si>
  <si>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</si>
  <si>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</si>
  <si>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</si>
  <si>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</si>
  <si>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</si>
  <si>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</si>
  <si>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</si>
  <si>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</si>
  <si>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</si>
  <si>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</si>
  <si>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</si>
  <si>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</si>
  <si>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</si>
  <si>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</si>
  <si>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</si>
  <si>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</si>
  <si>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</si>
  <si>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</si>
  <si>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</si>
  <si>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</si>
  <si>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</si>
  <si>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</si>
  <si>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</si>
  <si>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</si>
  <si>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</si>
  <si>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</si>
  <si>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</si>
  <si>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</si>
  <si>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</si>
  <si>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</si>
  <si>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</si>
  <si>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</si>
  <si>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</si>
  <si>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</si>
  <si>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</si>
  <si>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</si>
  <si>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</si>
  <si>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</si>
  <si>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</si>
  <si>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</si>
  <si>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</si>
  <si>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</si>
  <si>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</si>
  <si>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</si>
  <si>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</si>
  <si>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</si>
  <si>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</si>
  <si>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</si>
  <si>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</si>
  <si>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</si>
  <si>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</si>
  <si>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</si>
  <si>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</si>
  <si>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</si>
  <si>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</si>
  <si>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</si>
  <si>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</si>
  <si>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</si>
  <si>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</si>
  <si>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</si>
  <si>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</si>
  <si>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</si>
  <si>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</si>
  <si>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</si>
  <si>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</si>
  <si>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</si>
  <si>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</si>
  <si>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</si>
  <si>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</si>
  <si>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</si>
  <si>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</si>
  <si>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</si>
  <si>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</si>
  <si>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</si>
  <si>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</si>
  <si>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</si>
  <si>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</si>
  <si>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</si>
  <si>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</si>
  <si>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</si>
  <si>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</si>
  <si>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</si>
  <si>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</si>
  <si>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</si>
  <si>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</si>
  <si>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</si>
  <si>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</si>
  <si>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</si>
  <si>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</si>
  <si>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</si>
  <si>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</si>
  <si>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</si>
  <si>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</si>
  <si>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</si>
  <si>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</si>
  <si>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</si>
  <si>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</si>
  <si>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</si>
  <si>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</si>
  <si>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</si>
  <si>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</si>
  <si>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</si>
  <si>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</si>
  <si>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</si>
  <si>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</si>
  <si>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</si>
  <si>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</si>
  <si>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</si>
  <si>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</si>
  <si>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</si>
  <si>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</si>
  <si>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</si>
  <si>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</si>
  <si>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</si>
  <si>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</si>
  <si>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</si>
  <si>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</si>
  <si>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</si>
  <si>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</si>
  <si>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</si>
  <si>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</si>
  <si>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</si>
  <si>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</si>
  <si>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</si>
  <si>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</si>
  <si>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</si>
  <si>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</si>
  <si>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</si>
  <si>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</si>
  <si>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</si>
  <si>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</si>
  <si>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</si>
  <si>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</si>
  <si>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</si>
  <si>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</si>
  <si>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</si>
  <si>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</si>
  <si>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</si>
  <si>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</si>
  <si>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</si>
  <si>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</si>
  <si>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</si>
  <si>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</si>
  <si>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</si>
  <si>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</si>
  <si>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</si>
  <si>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</si>
  <si>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</si>
  <si>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</si>
  <si>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鹿児島県いちき串木野市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</si>
  <si>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</si>
  <si>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</si>
  <si>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</si>
  <si>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</si>
  <si>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</si>
  <si>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</si>
  <si>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</si>
  <si>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</si>
  <si>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</si>
  <si>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</si>
  <si>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</si>
  <si>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</si>
  <si>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</si>
  <si>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</si>
  <si>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</si>
  <si>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</si>
  <si>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</si>
  <si>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</si>
  <si>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</si>
  <si>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</si>
  <si>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</si>
  <si>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</si>
  <si>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</si>
  <si>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</si>
  <si>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</si>
  <si>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</si>
  <si>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</si>
  <si>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</si>
  <si>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</si>
  <si>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</si>
  <si>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</si>
  <si>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</si>
  <si>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</si>
  <si>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</si>
  <si>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</si>
  <si>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</si>
  <si>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</si>
  <si>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</si>
  <si>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下水道事業会計（公共下水道事業）</t>
    <phoneticPr fontId="5"/>
  </si>
  <si>
    <t>下水道事業会計（漁業集落排水事業）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</si>
  <si>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</si>
  <si>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</si>
  <si>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</si>
  <si>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</si>
  <si>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</si>
  <si>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</si>
  <si>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</si>
  <si>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</si>
  <si>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</si>
  <si>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</si>
  <si>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</si>
  <si>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</si>
  <si>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</si>
  <si>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</si>
  <si>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</si>
  <si>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</si>
  <si>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</si>
  <si>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</si>
  <si>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</si>
  <si>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</si>
  <si>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</si>
  <si>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</si>
  <si>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</si>
  <si>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</si>
  <si>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</si>
  <si>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</si>
  <si>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</si>
  <si>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</si>
  <si>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</si>
  <si>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</si>
  <si>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</si>
  <si>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</si>
  <si>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</si>
  <si>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</si>
  <si>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</si>
  <si>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</si>
  <si>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</si>
  <si>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</si>
  <si>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</si>
  <si>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</si>
  <si>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</si>
  <si>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</si>
  <si>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</si>
  <si>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</si>
  <si>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</si>
  <si>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</si>
  <si>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</si>
  <si>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</si>
  <si>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</si>
  <si>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</si>
  <si>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</si>
  <si>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</si>
  <si>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</si>
  <si>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</si>
  <si>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</si>
  <si>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</si>
  <si>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</si>
  <si>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</si>
  <si>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</si>
  <si>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</si>
  <si>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</si>
  <si>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</si>
  <si>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</si>
  <si>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</si>
  <si>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</si>
  <si>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</si>
  <si>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</si>
  <si>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</si>
  <si>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</si>
  <si>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</si>
  <si>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</si>
  <si>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</si>
  <si>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</si>
  <si>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</si>
  <si>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</si>
  <si>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</si>
  <si>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</si>
  <si>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</si>
  <si>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</si>
  <si>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</si>
  <si>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</si>
  <si>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</si>
  <si>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</si>
  <si>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</si>
  <si>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</si>
  <si>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</si>
  <si>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</si>
  <si>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</si>
  <si>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</si>
  <si>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</si>
  <si>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</si>
  <si>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</si>
  <si>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</si>
  <si>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</si>
  <si>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</si>
  <si>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</si>
  <si>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</si>
  <si>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</si>
  <si>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</si>
  <si>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</si>
  <si>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</si>
  <si>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</si>
  <si>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</si>
  <si>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</si>
  <si>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</si>
  <si>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</si>
  <si>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</si>
  <si>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</si>
  <si>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</si>
  <si>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</si>
  <si>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</si>
  <si>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</si>
  <si>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</si>
  <si>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</si>
  <si>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</si>
  <si>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</si>
  <si>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</si>
  <si>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</si>
  <si>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</si>
  <si>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</si>
  <si>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</si>
  <si>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</si>
  <si>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</si>
  <si>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</si>
  <si>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</si>
  <si>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</si>
  <si>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</si>
  <si>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</si>
  <si>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</si>
  <si>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</si>
  <si>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</si>
  <si>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</si>
  <si>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</si>
  <si>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</si>
  <si>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</si>
  <si>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1.39</t>
  </si>
  <si>
    <t>▲ 0.39</t>
  </si>
  <si>
    <t>水道事業会計</t>
  </si>
  <si>
    <t>一般会計</t>
  </si>
  <si>
    <t>下水道事業会計（公共下水道事業）</t>
  </si>
  <si>
    <t>介護保険特別会計</t>
  </si>
  <si>
    <t>下水道事業会計（漁業集落排水事業）</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</si>
  <si>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</si>
  <si>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</si>
  <si>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</si>
  <si>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</si>
  <si>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</si>
  <si>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</si>
  <si>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</si>
  <si>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</si>
  <si>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</si>
  <si>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</si>
  <si>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</si>
  <si>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1">
      <t>ヒオキシ</t>
    </rPh>
    <rPh sb="11" eb="13">
      <t>エイセイ</t>
    </rPh>
    <rPh sb="13" eb="17">
      <t>ショリクミアイ</t>
    </rPh>
    <phoneticPr fontId="2"/>
  </si>
  <si>
    <t>鹿児島県後期高齢者医療広域連合（一般会計）</t>
    <rPh sb="0" eb="3">
      <t>カゴシマ</t>
    </rPh>
    <rPh sb="3" eb="4">
      <t>ケン</t>
    </rPh>
    <rPh sb="4" eb="6">
      <t>コウキ</t>
    </rPh>
    <rPh sb="6" eb="9">
      <t>コウレイシャ</t>
    </rPh>
    <rPh sb="9" eb="11">
      <t>イリョウ</t>
    </rPh>
    <rPh sb="11" eb="15">
      <t>コウイキレンゴウ</t>
    </rPh>
    <rPh sb="16" eb="18">
      <t>イッパン</t>
    </rPh>
    <rPh sb="18" eb="20">
      <t>カイケイ</t>
    </rPh>
    <phoneticPr fontId="2"/>
  </si>
  <si>
    <t>鹿児島県後期高齢者医療広域連合（特別会計）</t>
    <rPh sb="0" eb="4">
      <t>カゴシマケン</t>
    </rPh>
    <rPh sb="4" eb="9">
      <t>コウキコウレイシャ</t>
    </rPh>
    <rPh sb="9" eb="11">
      <t>イリョウ</t>
    </rPh>
    <rPh sb="11" eb="13">
      <t>コウイキ</t>
    </rPh>
    <rPh sb="13" eb="15">
      <t>レンゴウ</t>
    </rPh>
    <rPh sb="16" eb="18">
      <t>トクベツ</t>
    </rPh>
    <rPh sb="18" eb="20">
      <t>カイケイ</t>
    </rPh>
    <phoneticPr fontId="2"/>
  </si>
  <si>
    <t>いちき串木野市土地開発公社</t>
    <rPh sb="3" eb="7">
      <t>クシキノシ</t>
    </rPh>
    <rPh sb="7" eb="11">
      <t>トチカイハツ</t>
    </rPh>
    <rPh sb="11" eb="13">
      <t>コウシャ</t>
    </rPh>
    <phoneticPr fontId="38"/>
  </si>
  <si>
    <t>いちき串木野電力</t>
    <rPh sb="3" eb="6">
      <t>クシキノ</t>
    </rPh>
    <rPh sb="6" eb="8">
      <t>デンリョク</t>
    </rPh>
    <phoneticPr fontId="38"/>
  </si>
  <si>
    <t>ふるさと寄附金基金</t>
    <rPh sb="4" eb="7">
      <t>キフキン</t>
    </rPh>
    <rPh sb="7" eb="9">
      <t>キキン</t>
    </rPh>
    <phoneticPr fontId="38"/>
  </si>
  <si>
    <t>合併まちづくり基金</t>
    <rPh sb="0" eb="2">
      <t>ガッペイ</t>
    </rPh>
    <rPh sb="7" eb="9">
      <t>キキン</t>
    </rPh>
    <phoneticPr fontId="38"/>
  </si>
  <si>
    <t>公共施設整備等基金</t>
    <rPh sb="0" eb="2">
      <t>コウキョウ</t>
    </rPh>
    <rPh sb="2" eb="4">
      <t>シセツ</t>
    </rPh>
    <rPh sb="4" eb="6">
      <t>セイビ</t>
    </rPh>
    <rPh sb="6" eb="7">
      <t>トウ</t>
    </rPh>
    <rPh sb="7" eb="9">
      <t>キキン</t>
    </rPh>
    <phoneticPr fontId="38"/>
  </si>
  <si>
    <t>薩摩スチューデント基金</t>
    <rPh sb="0" eb="2">
      <t>サツマ</t>
    </rPh>
    <rPh sb="9" eb="11">
      <t>キキン</t>
    </rPh>
    <phoneticPr fontId="38"/>
  </si>
  <si>
    <t>地域福祉基金</t>
    <rPh sb="0" eb="4">
      <t>チイキフクシ</t>
    </rPh>
    <rPh sb="4" eb="6">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</si>
</sst>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4FEC-4F41-B8C6-12AB9C5FA9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79602</c:v>
                </c:pt>
                <c:pt idx="1">
                  <c:v>56083</c:v>
                </c:pt>
                <c:pt idx="2">
                  <c:v>64860</c:v>
                </c:pt>
                <c:pt idx="3">
                  <c:v>48262</c:v>
                </c:pt>
                <c:pt idx="4">
                  <c:v>65053</c:v>
                </c:pt>
              </c:numCache>
            </c:numRef>
          </c:val>
          <c:smooth val="0"/>
          <c:extLst>
            <c:ext xmlns:c16="http://schemas.microsoft.com/office/drawing/2014/chart" uri="{C3380CC4-5D6E-409C-BE32-E72D297353CC}">
              <c16:uniqueId val="{00000001-4FEC-4F41-B8C6-12AB9C5FA9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6.77</c:v>
                </c:pt>
                <c:pt idx="1">
                  <c:v>8.5</c:v>
                </c:pt>
                <c:pt idx="2">
                  <c:v>7.51</c:v>
                </c:pt>
                <c:pt idx="3">
                  <c:v>7.1</c:v>
                </c:pt>
                <c:pt idx="4">
                  <c:v>8.09</c:v>
                </c:pt>
              </c:numCache>
            </c:numRef>
          </c:val>
          <c:extLst>
            <c:ext xmlns:c16="http://schemas.microsoft.com/office/drawing/2014/chart" uri="{C3380CC4-5D6E-409C-BE32-E72D297353CC}">
              <c16:uniqueId val="{00000000-62BB-4C45-8DA1-BE8270B06E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20.12</c:v>
                </c:pt>
                <c:pt idx="1">
                  <c:v>19.87</c:v>
                </c:pt>
                <c:pt idx="2">
                  <c:v>20.84</c:v>
                </c:pt>
                <c:pt idx="3">
                  <c:v>20.88</c:v>
                </c:pt>
                <c:pt idx="4">
                  <c:v>20.53</c:v>
                </c:pt>
              </c:numCache>
            </c:numRef>
          </c:val>
          <c:extLst>
            <c:ext xmlns:c16="http://schemas.microsoft.com/office/drawing/2014/chart" uri="{C3380CC4-5D6E-409C-BE32-E72D297353CC}">
              <c16:uniqueId val="{00000001-62BB-4C45-8DA1-BE8270B06E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2.57</c:v>
                </c:pt>
                <c:pt idx="1">
                  <c:v>2.61</c:v>
                </c:pt>
                <c:pt idx="2">
                  <c:v>-1.39</c:v>
                </c:pt>
                <c:pt idx="3">
                  <c:v>-0.39</c:v>
                </c:pt>
                <c:pt idx="4">
                  <c:v>1.1399999999999999</c:v>
                </c:pt>
              </c:numCache>
            </c:numRef>
          </c:val>
          <c:smooth val="0"/>
          <c:extLst>
            <c:ext xmlns:c16="http://schemas.microsoft.com/office/drawing/2014/chart" uri="{C3380CC4-5D6E-409C-BE32-E72D297353CC}">
              <c16:uniqueId val="{00000002-62BB-4C45-8DA1-BE8270B06E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9598-4F2A-ADAD-DBDBE29CAF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98-4F2A-ADAD-DBDBE29CAF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98-4F2A-ADAD-DBDBE29CAFC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0.02</c:v>
                </c:pt>
                <c:pt idx="8">
                  <c:v>#N/A</c:v>
                </c:pt>
                <c:pt idx="9">
                  <c:v>0.02</c:v>
                </c:pt>
              </c:numCache>
            </c:numRef>
          </c:val>
          <c:extLst>
            <c:ext xmlns:c16="http://schemas.microsoft.com/office/drawing/2014/chart" uri="{C3380CC4-5D6E-409C-BE32-E72D297353CC}">
              <c16:uniqueId val="{00000003-9598-4F2A-ADAD-DBDBE29CAFC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1.1299999999999999</c:v>
                </c:pt>
                <c:pt idx="2">
                  <c:v>#N/A</c:v>
                </c:pt>
                <c:pt idx="3">
                  <c:v>1.1299999999999999</c:v>
                </c:pt>
                <c:pt idx="4">
                  <c:v>#N/A</c:v>
                </c:pt>
                <c:pt idx="5">
                  <c:v>0.61</c:v>
                </c:pt>
                <c:pt idx="6">
                  <c:v>#N/A</c:v>
                </c:pt>
                <c:pt idx="7">
                  <c:v>0.53</c:v>
                </c:pt>
                <c:pt idx="8">
                  <c:v>#N/A</c:v>
                </c:pt>
                <c:pt idx="9">
                  <c:v>0.03</c:v>
                </c:pt>
              </c:numCache>
            </c:numRef>
          </c:val>
          <c:extLst>
            <c:ext xmlns:c16="http://schemas.microsoft.com/office/drawing/2014/chart" uri="{C3380CC4-5D6E-409C-BE32-E72D297353CC}">
              <c16:uniqueId val="{00000004-9598-4F2A-ADAD-DBDBE29CAFC3}"/>
            </c:ext>
          </c:extLst>
        </c:ser>
        <c:ser>
          <c:idx val="5"/>
          <c:order val="5"/>
          <c:tx>
            <c:strRef>
              <c:f>データシート!$A$32</c:f>
              <c:strCache>
                <c:ptCount val="1"/>
                <c:pt idx="0">
                  <c:v>下水道事業会計（漁業集落排水事業）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0.19</c:v>
                </c:pt>
                <c:pt idx="4">
                  <c:v>#N/A</c:v>
                </c:pt>
                <c:pt idx="5">
                  <c:v>0.28000000000000003</c:v>
                </c:pt>
                <c:pt idx="6">
                  <c:v>#N/A</c:v>
                </c:pt>
                <c:pt idx="7">
                  <c:v>0.36</c:v>
                </c:pt>
                <c:pt idx="8">
                  <c:v>#N/A</c:v>
                </c:pt>
                <c:pt idx="9">
                  <c:v>0.38</c:v>
                </c:pt>
              </c:numCache>
            </c:numRef>
          </c:val>
          <c:extLst>
            <c:ext xmlns:c16="http://schemas.microsoft.com/office/drawing/2014/chart" uri="{C3380CC4-5D6E-409C-BE32-E72D297353CC}">
              <c16:uniqueId val="{00000005-9598-4F2A-ADAD-DBDBE29CAFC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1.91</c:v>
                </c:pt>
                <c:pt idx="4">
                  <c:v>#N/A</c:v>
                </c:pt>
                <c:pt idx="5">
                  <c:v>2.12</c:v>
                </c:pt>
                <c:pt idx="6">
                  <c:v>#N/A</c:v>
                </c:pt>
                <c:pt idx="7">
                  <c:v>4.01</c:v>
                </c:pt>
                <c:pt idx="8">
                  <c:v>#N/A</c:v>
                </c:pt>
                <c:pt idx="9">
                  <c:v>1.32</c:v>
                </c:pt>
              </c:numCache>
            </c:numRef>
          </c:val>
          <c:extLst>
            <c:ext xmlns:c16="http://schemas.microsoft.com/office/drawing/2014/chart" uri="{C3380CC4-5D6E-409C-BE32-E72D297353CC}">
              <c16:uniqueId val="{00000006-9598-4F2A-ADAD-DBDBE29CAFC3}"/>
            </c:ext>
          </c:extLst>
        </c:ser>
        <c:ser>
          <c:idx val="7"/>
          <c:order val="7"/>
          <c:tx>
            <c:strRef>
              <c:f>データシート!$A$34</c:f>
              <c:strCache>
                <c:ptCount val="1"/>
                <c:pt idx="0">
                  <c:v>下水道事業会計（公共下水道事業）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1.04</c:v>
                </c:pt>
                <c:pt idx="2">
                  <c:v>#N/A</c:v>
                </c:pt>
                <c:pt idx="3">
                  <c:v>1.36</c:v>
                </c:pt>
                <c:pt idx="4">
                  <c:v>#N/A</c:v>
                </c:pt>
                <c:pt idx="5">
                  <c:v>1.32</c:v>
                </c:pt>
                <c:pt idx="6">
                  <c:v>#N/A</c:v>
                </c:pt>
                <c:pt idx="7">
                  <c:v>2.0499999999999998</c:v>
                </c:pt>
                <c:pt idx="8">
                  <c:v>#N/A</c:v>
                </c:pt>
                <c:pt idx="9">
                  <c:v>2.34</c:v>
                </c:pt>
              </c:numCache>
            </c:numRef>
          </c:val>
          <c:extLst>
            <c:ext xmlns:c16="http://schemas.microsoft.com/office/drawing/2014/chart" uri="{C3380CC4-5D6E-409C-BE32-E72D297353CC}">
              <c16:uniqueId val="{00000007-9598-4F2A-ADAD-DBDBE29CAFC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6.76</c:v>
                </c:pt>
                <c:pt idx="2">
                  <c:v>#N/A</c:v>
                </c:pt>
                <c:pt idx="3">
                  <c:v>8.5</c:v>
                </c:pt>
                <c:pt idx="4">
                  <c:v>#N/A</c:v>
                </c:pt>
                <c:pt idx="5">
                  <c:v>7.5</c:v>
                </c:pt>
                <c:pt idx="6">
                  <c:v>#N/A</c:v>
                </c:pt>
                <c:pt idx="7">
                  <c:v>7.1</c:v>
                </c:pt>
                <c:pt idx="8">
                  <c:v>#N/A</c:v>
                </c:pt>
                <c:pt idx="9">
                  <c:v>8.09</c:v>
                </c:pt>
              </c:numCache>
            </c:numRef>
          </c:val>
          <c:extLst>
            <c:ext xmlns:c16="http://schemas.microsoft.com/office/drawing/2014/chart" uri="{C3380CC4-5D6E-409C-BE32-E72D297353CC}">
              <c16:uniqueId val="{00000008-9598-4F2A-ADAD-DBDBE29CAFC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9.26</c:v>
                </c:pt>
                <c:pt idx="2">
                  <c:v>#N/A</c:v>
                </c:pt>
                <c:pt idx="3">
                  <c:v>9.17</c:v>
                </c:pt>
                <c:pt idx="4">
                  <c:v>#N/A</c:v>
                </c:pt>
                <c:pt idx="5">
                  <c:v>10.32</c:v>
                </c:pt>
                <c:pt idx="6">
                  <c:v>#N/A</c:v>
                </c:pt>
                <c:pt idx="7">
                  <c:v>10.89</c:v>
                </c:pt>
                <c:pt idx="8">
                  <c:v>#N/A</c:v>
                </c:pt>
                <c:pt idx="9">
                  <c:v>11.47</c:v>
                </c:pt>
              </c:numCache>
            </c:numRef>
          </c:val>
          <c:extLst>
            <c:ext xmlns:c16="http://schemas.microsoft.com/office/drawing/2014/chart" uri="{C3380CC4-5D6E-409C-BE32-E72D297353CC}">
              <c16:uniqueId val="{00000009-9598-4F2A-ADAD-DBDBE29CAF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1594</c:v>
                </c:pt>
                <c:pt idx="5">
                  <c:v>1612</c:v>
                </c:pt>
                <c:pt idx="8">
                  <c:v>1486</c:v>
                </c:pt>
                <c:pt idx="11">
                  <c:v>1452</c:v>
                </c:pt>
                <c:pt idx="14">
                  <c:v>1399</c:v>
                </c:pt>
              </c:numCache>
            </c:numRef>
          </c:val>
          <c:extLst>
            <c:ext xmlns:c16="http://schemas.microsoft.com/office/drawing/2014/chart" uri="{C3380CC4-5D6E-409C-BE32-E72D297353CC}">
              <c16:uniqueId val="{00000000-69EE-4DB4-9AA0-D4CCA51C01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EE-4DB4-9AA0-D4CCA51C01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c:v>
                </c:pt>
                <c:pt idx="3">
                  <c:v>0</c:v>
                </c:pt>
                <c:pt idx="6">
                  <c:v>0</c:v>
                </c:pt>
                <c:pt idx="9">
                  <c:v>0</c:v>
                </c:pt>
                <c:pt idx="12">
                  <c:v>0</c:v>
                </c:pt>
              </c:numCache>
            </c:numRef>
          </c:val>
          <c:extLst>
            <c:ext xmlns:c16="http://schemas.microsoft.com/office/drawing/2014/chart" uri="{C3380CC4-5D6E-409C-BE32-E72D297353CC}">
              <c16:uniqueId val="{00000002-69EE-4DB4-9AA0-D4CCA51C01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EE-4DB4-9AA0-D4CCA51C01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332</c:v>
                </c:pt>
                <c:pt idx="3">
                  <c:v>236</c:v>
                </c:pt>
                <c:pt idx="6">
                  <c:v>208</c:v>
                </c:pt>
                <c:pt idx="9">
                  <c:v>218</c:v>
                </c:pt>
                <c:pt idx="12">
                  <c:v>220</c:v>
                </c:pt>
              </c:numCache>
            </c:numRef>
          </c:val>
          <c:extLst>
            <c:ext xmlns:c16="http://schemas.microsoft.com/office/drawing/2014/chart" uri="{C3380CC4-5D6E-409C-BE32-E72D297353CC}">
              <c16:uniqueId val="{00000004-69EE-4DB4-9AA0-D4CCA51C01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EE-4DB4-9AA0-D4CCA51C01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EE-4DB4-9AA0-D4CCA51C01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2114</c:v>
                </c:pt>
                <c:pt idx="3">
                  <c:v>2250</c:v>
                </c:pt>
                <c:pt idx="6">
                  <c:v>2237</c:v>
                </c:pt>
                <c:pt idx="9">
                  <c:v>2091</c:v>
                </c:pt>
                <c:pt idx="12">
                  <c:v>2024</c:v>
                </c:pt>
              </c:numCache>
            </c:numRef>
          </c:val>
          <c:extLst>
            <c:ext xmlns:c16="http://schemas.microsoft.com/office/drawing/2014/chart" uri="{C3380CC4-5D6E-409C-BE32-E72D297353CC}">
              <c16:uniqueId val="{00000007-69EE-4DB4-9AA0-D4CCA51C01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881</c:v>
                </c:pt>
                <c:pt idx="2">
                  <c:v>#N/A</c:v>
                </c:pt>
                <c:pt idx="3">
                  <c:v>#N/A</c:v>
                </c:pt>
                <c:pt idx="4">
                  <c:v>874</c:v>
                </c:pt>
                <c:pt idx="5">
                  <c:v>#N/A</c:v>
                </c:pt>
                <c:pt idx="6">
                  <c:v>#N/A</c:v>
                </c:pt>
                <c:pt idx="7">
                  <c:v>959</c:v>
                </c:pt>
                <c:pt idx="8">
                  <c:v>#N/A</c:v>
                </c:pt>
                <c:pt idx="9">
                  <c:v>#N/A</c:v>
                </c:pt>
                <c:pt idx="10">
                  <c:v>857</c:v>
                </c:pt>
                <c:pt idx="11">
                  <c:v>#N/A</c:v>
                </c:pt>
                <c:pt idx="12">
                  <c:v>#N/A</c:v>
                </c:pt>
                <c:pt idx="13">
                  <c:v>845</c:v>
                </c:pt>
                <c:pt idx="14">
                  <c:v>#N/A</c:v>
                </c:pt>
              </c:numCache>
            </c:numRef>
          </c:val>
          <c:smooth val="0"/>
          <c:extLst>
            <c:ext xmlns:c16="http://schemas.microsoft.com/office/drawing/2014/chart" uri="{C3380CC4-5D6E-409C-BE32-E72D297353CC}">
              <c16:uniqueId val="{00000008-69EE-4DB4-9AA0-D4CCA51C01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14566</c:v>
                </c:pt>
                <c:pt idx="5">
                  <c:v>13587</c:v>
                </c:pt>
                <c:pt idx="8">
                  <c:v>12560</c:v>
                </c:pt>
                <c:pt idx="11">
                  <c:v>11606</c:v>
                </c:pt>
                <c:pt idx="14">
                  <c:v>11122</c:v>
                </c:pt>
              </c:numCache>
            </c:numRef>
          </c:val>
          <c:extLst>
            <c:ext xmlns:c16="http://schemas.microsoft.com/office/drawing/2014/chart" uri="{C3380CC4-5D6E-409C-BE32-E72D297353CC}">
              <c16:uniqueId val="{00000000-23D0-499E-A9DF-D6091F0DDA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739</c:v>
                </c:pt>
                <c:pt idx="5">
                  <c:v>683</c:v>
                </c:pt>
                <c:pt idx="8">
                  <c:v>584</c:v>
                </c:pt>
                <c:pt idx="11">
                  <c:v>476</c:v>
                </c:pt>
                <c:pt idx="14">
                  <c:v>404</c:v>
                </c:pt>
              </c:numCache>
            </c:numRef>
          </c:val>
          <c:extLst>
            <c:ext xmlns:c16="http://schemas.microsoft.com/office/drawing/2014/chart" uri="{C3380CC4-5D6E-409C-BE32-E72D297353CC}">
              <c16:uniqueId val="{00000001-23D0-499E-A9DF-D6091F0DDA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6744</c:v>
                </c:pt>
                <c:pt idx="5">
                  <c:v>7337</c:v>
                </c:pt>
                <c:pt idx="8">
                  <c:v>8293</c:v>
                </c:pt>
                <c:pt idx="11">
                  <c:v>8982</c:v>
                </c:pt>
                <c:pt idx="14">
                  <c:v>9635</c:v>
                </c:pt>
              </c:numCache>
            </c:numRef>
          </c:val>
          <c:extLst>
            <c:ext xmlns:c16="http://schemas.microsoft.com/office/drawing/2014/chart" uri="{C3380CC4-5D6E-409C-BE32-E72D297353CC}">
              <c16:uniqueId val="{00000002-23D0-499E-A9DF-D6091F0DDA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D0-499E-A9DF-D6091F0DDA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D0-499E-A9DF-D6091F0DDA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115</c:v>
                </c:pt>
                <c:pt idx="3">
                  <c:v>47</c:v>
                </c:pt>
                <c:pt idx="6">
                  <c:v>46</c:v>
                </c:pt>
                <c:pt idx="9">
                  <c:v>37</c:v>
                </c:pt>
                <c:pt idx="12">
                  <c:v>234</c:v>
                </c:pt>
              </c:numCache>
            </c:numRef>
          </c:val>
          <c:extLst>
            <c:ext xmlns:c16="http://schemas.microsoft.com/office/drawing/2014/chart" uri="{C3380CC4-5D6E-409C-BE32-E72D297353CC}">
              <c16:uniqueId val="{00000005-23D0-499E-A9DF-D6091F0DDA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2804</c:v>
                </c:pt>
                <c:pt idx="3">
                  <c:v>2679</c:v>
                </c:pt>
                <c:pt idx="6">
                  <c:v>2578</c:v>
                </c:pt>
                <c:pt idx="9">
                  <c:v>2546</c:v>
                </c:pt>
                <c:pt idx="12">
                  <c:v>2496</c:v>
                </c:pt>
              </c:numCache>
            </c:numRef>
          </c:val>
          <c:extLst>
            <c:ext xmlns:c16="http://schemas.microsoft.com/office/drawing/2014/chart" uri="{C3380CC4-5D6E-409C-BE32-E72D297353CC}">
              <c16:uniqueId val="{00000006-23D0-499E-A9DF-D6091F0DDA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3D0-499E-A9DF-D6091F0DDA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3637</c:v>
                </c:pt>
                <c:pt idx="3">
                  <c:v>2628</c:v>
                </c:pt>
                <c:pt idx="6">
                  <c:v>2561</c:v>
                </c:pt>
                <c:pt idx="9">
                  <c:v>2915</c:v>
                </c:pt>
                <c:pt idx="12">
                  <c:v>2959</c:v>
                </c:pt>
              </c:numCache>
            </c:numRef>
          </c:val>
          <c:extLst>
            <c:ext xmlns:c16="http://schemas.microsoft.com/office/drawing/2014/chart" uri="{C3380CC4-5D6E-409C-BE32-E72D297353CC}">
              <c16:uniqueId val="{00000008-23D0-499E-A9DF-D6091F0DDA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D0-499E-A9DF-D6091F0DDA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21045</c:v>
                </c:pt>
                <c:pt idx="3">
                  <c:v>19567</c:v>
                </c:pt>
                <c:pt idx="6">
                  <c:v>17848</c:v>
                </c:pt>
                <c:pt idx="9">
                  <c:v>16354</c:v>
                </c:pt>
                <c:pt idx="12">
                  <c:v>15608</c:v>
                </c:pt>
              </c:numCache>
            </c:numRef>
          </c:val>
          <c:extLst>
            <c:ext xmlns:c16="http://schemas.microsoft.com/office/drawing/2014/chart" uri="{C3380CC4-5D6E-409C-BE32-E72D297353CC}">
              <c16:uniqueId val="{0000000A-23D0-499E-A9DF-D6091F0DDA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5551</c:v>
                </c:pt>
                <c:pt idx="2">
                  <c:v>#N/A</c:v>
                </c:pt>
                <c:pt idx="3">
                  <c:v>#N/A</c:v>
                </c:pt>
                <c:pt idx="4">
                  <c:v>3314</c:v>
                </c:pt>
                <c:pt idx="5">
                  <c:v>#N/A</c:v>
                </c:pt>
                <c:pt idx="6">
                  <c:v>#N/A</c:v>
                </c:pt>
                <c:pt idx="7">
                  <c:v>1595</c:v>
                </c:pt>
                <c:pt idx="8">
                  <c:v>#N/A</c:v>
                </c:pt>
                <c:pt idx="9">
                  <c:v>#N/A</c:v>
                </c:pt>
                <c:pt idx="10">
                  <c:v>789</c:v>
                </c:pt>
                <c:pt idx="11">
                  <c:v>#N/A</c:v>
                </c:pt>
                <c:pt idx="12">
                  <c:v>#N/A</c:v>
                </c:pt>
                <c:pt idx="13">
                  <c:v>135</c:v>
                </c:pt>
                <c:pt idx="14">
                  <c:v>#N/A</c:v>
                </c:pt>
              </c:numCache>
            </c:numRef>
          </c:val>
          <c:smooth val="0"/>
          <c:extLst>
            <c:ext xmlns:c16="http://schemas.microsoft.com/office/drawing/2014/chart" uri="{C3380CC4-5D6E-409C-BE32-E72D297353CC}">
              <c16:uniqueId val="{0000000B-23D0-499E-A9DF-D6091F0DDA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1839</c:v>
                </c:pt>
                <c:pt idx="1">
                  <c:v>1841</c:v>
                </c:pt>
                <c:pt idx="2">
                  <c:v>1843</c:v>
                </c:pt>
              </c:numCache>
            </c:numRef>
          </c:val>
          <c:extLst>
            <c:ext xmlns:c16="http://schemas.microsoft.com/office/drawing/2014/chart" uri="{C3380CC4-5D6E-409C-BE32-E72D297353CC}">
              <c16:uniqueId val="{00000000-C69E-474C-A306-F945DCA77E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2115</c:v>
                </c:pt>
                <c:pt idx="1">
                  <c:v>2506</c:v>
                </c:pt>
                <c:pt idx="2">
                  <c:v>2740</c:v>
                </c:pt>
              </c:numCache>
            </c:numRef>
          </c:val>
          <c:extLst>
            <c:ext xmlns:c16="http://schemas.microsoft.com/office/drawing/2014/chart" uri="{C3380CC4-5D6E-409C-BE32-E72D297353CC}">
              <c16:uniqueId val="{00000001-C69E-474C-A306-F945DCA77E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3287</c:v>
                </c:pt>
                <c:pt idx="1">
                  <c:v>3481</c:v>
                </c:pt>
                <c:pt idx="2">
                  <c:v>3920</c:v>
                </c:pt>
              </c:numCache>
            </c:numRef>
          </c:val>
          <c:extLst>
            <c:ext xmlns:c16="http://schemas.microsoft.com/office/drawing/2014/chart" uri="{C3380CC4-5D6E-409C-BE32-E72D297353CC}">
              <c16:uniqueId val="{00000002-C69E-474C-A306-F945DCA77E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元利償還金等</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は、一般会計の元利償還金が令和３年度にピークを迎えたことに伴い減（△</a:t>
          </a:r>
          <a:r>
            <a:rPr kumimoji="1" lang="en-US" altLang="ja-JP" sz="1100" b="0" i="0" baseline="0">
              <a:solidFill>
                <a:schemeClr val="dk1"/>
              </a:solidFill>
              <a:effectLst/>
              <a:latin typeface="+mn-lt"/>
              <a:ea typeface="+mn-ea"/>
              <a:cs typeface="+mn-cs"/>
            </a:rPr>
            <a:t>66.6</a:t>
          </a:r>
          <a:r>
            <a:rPr kumimoji="1" lang="ja-JP" altLang="ja-JP" sz="1100" b="0" i="0" baseline="0">
              <a:solidFill>
                <a:schemeClr val="dk1"/>
              </a:solidFill>
              <a:effectLst/>
              <a:latin typeface="+mn-lt"/>
              <a:ea typeface="+mn-ea"/>
              <a:cs typeface="+mn-cs"/>
            </a:rPr>
            <a:t>百万円）となった。</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b="0" i="0" baseline="0">
              <a:solidFill>
                <a:sysClr val="windowText" lastClr="000000"/>
              </a:solidFill>
              <a:effectLst/>
              <a:latin typeface="+mn-lt"/>
              <a:ea typeface="+mn-ea"/>
              <a:cs typeface="+mn-cs"/>
            </a:rPr>
            <a:t>算入公債費等</a:t>
          </a:r>
          <a:r>
            <a:rPr kumimoji="1" lang="en-US" altLang="ja-JP" sz="1100" b="0" i="0" baseline="0">
              <a:solidFill>
                <a:sysClr val="windowText" lastClr="000000"/>
              </a:solidFill>
              <a:effectLst/>
              <a:latin typeface="+mn-lt"/>
              <a:ea typeface="+mn-ea"/>
              <a:cs typeface="+mn-cs"/>
            </a:rPr>
            <a:t>(B)</a:t>
          </a:r>
          <a:r>
            <a:rPr kumimoji="1" lang="ja-JP" altLang="ja-JP" sz="1100" b="0" i="0" baseline="0">
              <a:solidFill>
                <a:sysClr val="windowText" lastClr="000000"/>
              </a:solidFill>
              <a:effectLst/>
              <a:latin typeface="+mn-lt"/>
              <a:ea typeface="+mn-ea"/>
              <a:cs typeface="+mn-cs"/>
            </a:rPr>
            <a:t>は、合併特例債償還費や臨時財政対策債償還費が減となり、公債費による算入額が減（△</a:t>
          </a:r>
          <a:r>
            <a:rPr kumimoji="1" lang="en-US" altLang="ja-JP" sz="1100" b="0" i="0" baseline="0">
              <a:solidFill>
                <a:sysClr val="windowText" lastClr="000000"/>
              </a:solidFill>
              <a:effectLst/>
              <a:latin typeface="+mn-lt"/>
              <a:ea typeface="+mn-ea"/>
              <a:cs typeface="+mn-cs"/>
            </a:rPr>
            <a:t>36.8</a:t>
          </a:r>
          <a:r>
            <a:rPr kumimoji="1" lang="ja-JP" altLang="ja-JP" sz="1100" b="0" i="0" baseline="0">
              <a:solidFill>
                <a:sysClr val="windowText" lastClr="000000"/>
              </a:solidFill>
              <a:effectLst/>
              <a:latin typeface="+mn-lt"/>
              <a:ea typeface="+mn-ea"/>
              <a:cs typeface="+mn-cs"/>
            </a:rPr>
            <a:t>百万円）となったこと</a:t>
          </a:r>
          <a:r>
            <a:rPr kumimoji="1" lang="ja-JP" altLang="en-US" sz="1100" b="0" i="0" baseline="0">
              <a:solidFill>
                <a:sysClr val="windowText" lastClr="000000"/>
              </a:solidFill>
              <a:effectLst/>
              <a:latin typeface="+mn-lt"/>
              <a:ea typeface="+mn-ea"/>
              <a:cs typeface="+mn-cs"/>
            </a:rPr>
            <a:t>など</a:t>
          </a:r>
          <a:r>
            <a:rPr kumimoji="1" lang="ja-JP" altLang="ja-JP" sz="1100" b="0" i="0" baseline="0">
              <a:solidFill>
                <a:sysClr val="windowText" lastClr="000000"/>
              </a:solidFill>
              <a:effectLst/>
              <a:latin typeface="+mn-lt"/>
              <a:ea typeface="+mn-ea"/>
              <a:cs typeface="+mn-cs"/>
            </a:rPr>
            <a:t>により、</a:t>
          </a:r>
          <a:r>
            <a:rPr kumimoji="1" lang="en-US" altLang="ja-JP" sz="1100" b="0" i="0" baseline="0">
              <a:solidFill>
                <a:sysClr val="windowText" lastClr="000000"/>
              </a:solidFill>
              <a:effectLst/>
              <a:latin typeface="+mn-lt"/>
              <a:ea typeface="+mn-ea"/>
              <a:cs typeface="+mn-cs"/>
            </a:rPr>
            <a:t>53</a:t>
          </a:r>
          <a:r>
            <a:rPr kumimoji="1" lang="ja-JP" altLang="ja-JP" sz="1100" b="0" i="0" baseline="0">
              <a:solidFill>
                <a:sysClr val="windowText" lastClr="000000"/>
              </a:solidFill>
              <a:effectLst/>
              <a:latin typeface="+mn-lt"/>
              <a:ea typeface="+mn-ea"/>
              <a:cs typeface="+mn-cs"/>
            </a:rPr>
            <a:t>百万円の減となっている。</a:t>
          </a:r>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これらの要因により、実質公債費比率（分子）としては</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百万円の減となっている。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なお、当市の実質公債費比率は今後も高い水準で推移し、フロー面で財政状況を逼迫する状況が続くため、普通建設事業の厳選により地方債の発行を抑制し、地方債残高の逓減に努める方針である。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対象となる積み立てはなかった。</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将来負担額</a:t>
          </a:r>
          <a:r>
            <a:rPr kumimoji="1" lang="en-US" altLang="ja-JP" sz="900" b="0" i="0" baseline="0">
              <a:solidFill>
                <a:schemeClr val="dk1"/>
              </a:solidFill>
              <a:effectLst/>
              <a:latin typeface="+mn-lt"/>
              <a:ea typeface="+mn-ea"/>
              <a:cs typeface="+mn-cs"/>
            </a:rPr>
            <a:t>(A)</a:t>
          </a:r>
          <a:r>
            <a:rPr kumimoji="1" lang="ja-JP" altLang="ja-JP" sz="900" b="0" i="0" baseline="0">
              <a:solidFill>
                <a:schemeClr val="dk1"/>
              </a:solidFill>
              <a:effectLst/>
              <a:latin typeface="+mn-lt"/>
              <a:ea typeface="+mn-ea"/>
              <a:cs typeface="+mn-cs"/>
            </a:rPr>
            <a:t>は、</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一般会計の地方債現在高については、一般会計の元金償還額が、平成</a:t>
          </a:r>
          <a:r>
            <a:rPr kumimoji="1" lang="en-US" altLang="ja-JP" sz="900" b="0" i="0" baseline="0">
              <a:solidFill>
                <a:schemeClr val="dk1"/>
              </a:solidFill>
              <a:effectLst/>
              <a:latin typeface="+mn-lt"/>
              <a:ea typeface="+mn-ea"/>
              <a:cs typeface="+mn-cs"/>
            </a:rPr>
            <a:t>29</a:t>
          </a:r>
          <a:r>
            <a:rPr kumimoji="1" lang="ja-JP" altLang="ja-JP" sz="900" b="0" i="0" baseline="0">
              <a:solidFill>
                <a:schemeClr val="dk1"/>
              </a:solidFill>
              <a:effectLst/>
              <a:latin typeface="+mn-lt"/>
              <a:ea typeface="+mn-ea"/>
              <a:cs typeface="+mn-cs"/>
            </a:rPr>
            <a:t>年借入の最終処分場建設に係る合併特例債の償還が令和３年度から開始されたことなどに伴い依然として高い水準にあり，</a:t>
          </a:r>
          <a:r>
            <a:rPr kumimoji="1" lang="ja-JP" altLang="ja-JP" sz="900" b="0" i="0" baseline="0">
              <a:solidFill>
                <a:sysClr val="windowText" lastClr="000000"/>
              </a:solidFill>
              <a:effectLst/>
              <a:latin typeface="+mn-lt"/>
              <a:ea typeface="+mn-ea"/>
              <a:cs typeface="+mn-cs"/>
            </a:rPr>
            <a:t>その残高が大きく減（△</a:t>
          </a:r>
          <a:r>
            <a:rPr kumimoji="1" lang="en-US" altLang="ja-JP" sz="900" b="0" i="0" baseline="0">
              <a:solidFill>
                <a:sysClr val="windowText" lastClr="000000"/>
              </a:solidFill>
              <a:effectLst/>
              <a:latin typeface="+mn-lt"/>
              <a:ea typeface="+mn-ea"/>
              <a:cs typeface="+mn-cs"/>
            </a:rPr>
            <a:t>746.7</a:t>
          </a:r>
          <a:r>
            <a:rPr kumimoji="1" lang="ja-JP" altLang="ja-JP" sz="900" b="0" i="0" baseline="0">
              <a:solidFill>
                <a:sysClr val="windowText" lastClr="000000"/>
              </a:solidFill>
              <a:effectLst/>
              <a:latin typeface="+mn-lt"/>
              <a:ea typeface="+mn-ea"/>
              <a:cs typeface="+mn-cs"/>
            </a:rPr>
            <a:t>百万円）</a:t>
          </a:r>
          <a:r>
            <a:rPr kumimoji="1" lang="ja-JP" altLang="ja-JP" sz="900" b="0" i="0" baseline="0">
              <a:solidFill>
                <a:schemeClr val="dk1"/>
              </a:solidFill>
              <a:effectLst/>
              <a:latin typeface="+mn-lt"/>
              <a:ea typeface="+mn-ea"/>
              <a:cs typeface="+mn-cs"/>
            </a:rPr>
            <a:t>となったことが主な要因となり、</a:t>
          </a:r>
          <a:r>
            <a:rPr kumimoji="1" lang="ja-JP" altLang="ja-JP" sz="900" b="0" i="0" baseline="0">
              <a:solidFill>
                <a:sysClr val="windowText" lastClr="000000"/>
              </a:solidFill>
              <a:effectLst/>
              <a:latin typeface="+mn-lt"/>
              <a:ea typeface="+mn-ea"/>
              <a:cs typeface="+mn-cs"/>
            </a:rPr>
            <a:t>全体で</a:t>
          </a:r>
          <a:r>
            <a:rPr kumimoji="1" lang="en-US" altLang="ja-JP" sz="900" b="0" i="0" baseline="0">
              <a:solidFill>
                <a:sysClr val="windowText" lastClr="000000"/>
              </a:solidFill>
              <a:effectLst/>
              <a:latin typeface="+mn-lt"/>
              <a:ea typeface="+mn-ea"/>
              <a:cs typeface="+mn-cs"/>
            </a:rPr>
            <a:t>555</a:t>
          </a:r>
          <a:r>
            <a:rPr kumimoji="1" lang="ja-JP" altLang="ja-JP" sz="900" b="0" i="0" baseline="0">
              <a:solidFill>
                <a:sysClr val="windowText" lastClr="000000"/>
              </a:solidFill>
              <a:effectLst/>
              <a:latin typeface="+mn-lt"/>
              <a:ea typeface="+mn-ea"/>
              <a:cs typeface="+mn-cs"/>
            </a:rPr>
            <a:t>百万円の減となっている。</a:t>
          </a:r>
          <a:endParaRPr kumimoji="1" lang="en-US" altLang="ja-JP" sz="900" b="0" i="0" baseline="0">
            <a:solidFill>
              <a:sysClr val="windowText" lastClr="000000"/>
            </a:solidFill>
            <a:effectLst/>
            <a:latin typeface="+mn-lt"/>
            <a:ea typeface="+mn-ea"/>
            <a:cs typeface="+mn-cs"/>
          </a:endParaRPr>
        </a:p>
        <a:p>
          <a:pPr eaLnBrk="1" fontAlgn="auto" latinLnBrk="0" hangingPunct="1"/>
          <a:endParaRPr lang="ja-JP" altLang="ja-JP" sz="1050">
            <a:solidFill>
              <a:sysClr val="windowText" lastClr="000000"/>
            </a:solidFill>
            <a:effectLst/>
          </a:endParaRPr>
        </a:p>
        <a:p>
          <a:pPr eaLnBrk="1" fontAlgn="auto" latinLnBrk="0" hangingPunct="1"/>
          <a:r>
            <a:rPr kumimoji="1" lang="ja-JP" altLang="ja-JP" sz="900" b="0" i="0" baseline="0">
              <a:solidFill>
                <a:schemeClr val="dk1"/>
              </a:solidFill>
              <a:effectLst/>
              <a:latin typeface="+mn-lt"/>
              <a:ea typeface="+mn-ea"/>
              <a:cs typeface="+mn-cs"/>
            </a:rPr>
            <a:t>充当可能財源等</a:t>
          </a:r>
          <a:r>
            <a:rPr kumimoji="1" lang="en-US" altLang="ja-JP" sz="900" b="0" i="0" baseline="0">
              <a:solidFill>
                <a:schemeClr val="dk1"/>
              </a:solidFill>
              <a:effectLst/>
              <a:latin typeface="+mn-lt"/>
              <a:ea typeface="+mn-ea"/>
              <a:cs typeface="+mn-cs"/>
            </a:rPr>
            <a:t>(B)</a:t>
          </a:r>
          <a:r>
            <a:rPr kumimoji="1" lang="ja-JP" altLang="ja-JP" sz="900" b="0" i="0" baseline="0">
              <a:solidFill>
                <a:schemeClr val="dk1"/>
              </a:solidFill>
              <a:effectLst/>
              <a:latin typeface="+mn-lt"/>
              <a:ea typeface="+mn-ea"/>
              <a:cs typeface="+mn-cs"/>
            </a:rPr>
            <a:t>は、</a:t>
          </a:r>
          <a:endParaRPr lang="ja-JP" altLang="ja-JP" sz="1050">
            <a:effectLst/>
          </a:endParaRPr>
        </a:p>
        <a:p>
          <a:pPr eaLnBrk="1" fontAlgn="auto" latinLnBrk="0" hangingPunct="1"/>
          <a:r>
            <a:rPr kumimoji="1" lang="ja-JP" altLang="ja-JP" sz="900" b="0" i="0" baseline="0">
              <a:solidFill>
                <a:sysClr val="windowText" lastClr="000000"/>
              </a:solidFill>
              <a:effectLst/>
              <a:latin typeface="+mn-lt"/>
              <a:ea typeface="+mn-ea"/>
              <a:cs typeface="+mn-cs"/>
            </a:rPr>
            <a:t>・充当可能基金については、減債基金が増（＋</a:t>
          </a:r>
          <a:r>
            <a:rPr kumimoji="1" lang="en-US" altLang="ja-JP" sz="900" b="0" i="0" baseline="0">
              <a:solidFill>
                <a:sysClr val="windowText" lastClr="000000"/>
              </a:solidFill>
              <a:effectLst/>
              <a:latin typeface="+mn-lt"/>
              <a:ea typeface="+mn-ea"/>
              <a:cs typeface="+mn-cs"/>
            </a:rPr>
            <a:t>234.4</a:t>
          </a:r>
          <a:r>
            <a:rPr kumimoji="1" lang="ja-JP" altLang="ja-JP" sz="900" b="0" i="0" baseline="0">
              <a:solidFill>
                <a:sysClr val="windowText" lastClr="000000"/>
              </a:solidFill>
              <a:effectLst/>
              <a:latin typeface="+mn-lt"/>
              <a:ea typeface="+mn-ea"/>
              <a:cs typeface="+mn-cs"/>
            </a:rPr>
            <a:t>百万円）、ふるさと寄附金基金が増（＋</a:t>
          </a:r>
          <a:r>
            <a:rPr kumimoji="1" lang="en-US" altLang="ja-JP" sz="900" b="0" i="0" baseline="0">
              <a:solidFill>
                <a:sysClr val="windowText" lastClr="000000"/>
              </a:solidFill>
              <a:effectLst/>
              <a:latin typeface="+mn-lt"/>
              <a:ea typeface="+mn-ea"/>
              <a:cs typeface="+mn-cs"/>
            </a:rPr>
            <a:t>383.9</a:t>
          </a:r>
          <a:r>
            <a:rPr kumimoji="1" lang="ja-JP" altLang="ja-JP" sz="900" b="0" i="0" baseline="0">
              <a:solidFill>
                <a:sysClr val="windowText" lastClr="000000"/>
              </a:solidFill>
              <a:effectLst/>
              <a:latin typeface="+mn-lt"/>
              <a:ea typeface="+mn-ea"/>
              <a:cs typeface="+mn-cs"/>
            </a:rPr>
            <a:t>百万円）となったことに伴い、増（＋</a:t>
          </a:r>
          <a:r>
            <a:rPr kumimoji="1" lang="en-US" altLang="ja-JP" sz="900" b="0" i="0" baseline="0">
              <a:solidFill>
                <a:sysClr val="windowText" lastClr="000000"/>
              </a:solidFill>
              <a:effectLst/>
              <a:latin typeface="+mn-lt"/>
              <a:ea typeface="+mn-ea"/>
              <a:cs typeface="+mn-cs"/>
            </a:rPr>
            <a:t>653.2</a:t>
          </a:r>
          <a:r>
            <a:rPr kumimoji="1" lang="ja-JP" altLang="ja-JP" sz="900" b="0" i="0" baseline="0">
              <a:solidFill>
                <a:sysClr val="windowText" lastClr="000000"/>
              </a:solidFill>
              <a:effectLst/>
              <a:latin typeface="+mn-lt"/>
              <a:ea typeface="+mn-ea"/>
              <a:cs typeface="+mn-cs"/>
            </a:rPr>
            <a:t>百万円）となったものの、</a:t>
          </a:r>
          <a:endParaRPr lang="ja-JP" altLang="ja-JP" sz="105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・基準財政需要額算入見込額については、公債費のうち</a:t>
          </a:r>
          <a:r>
            <a:rPr kumimoji="1" lang="ja-JP" altLang="en-US" sz="900" b="0" i="0" baseline="0">
              <a:solidFill>
                <a:sysClr val="windowText" lastClr="000000"/>
              </a:solidFill>
              <a:effectLst/>
              <a:latin typeface="+mn-lt"/>
              <a:ea typeface="+mn-ea"/>
              <a:cs typeface="+mn-cs"/>
            </a:rPr>
            <a:t>過疎対策事業償還費が増（</a:t>
          </a:r>
          <a:r>
            <a:rPr kumimoji="1" lang="en-US" altLang="ja-JP" sz="900" b="0" i="0" baseline="0">
              <a:solidFill>
                <a:sysClr val="windowText" lastClr="000000"/>
              </a:solidFill>
              <a:effectLst/>
              <a:latin typeface="+mn-lt"/>
              <a:ea typeface="+mn-ea"/>
              <a:cs typeface="+mn-cs"/>
            </a:rPr>
            <a:t>+331.5</a:t>
          </a:r>
          <a:r>
            <a:rPr kumimoji="1" lang="ja-JP" altLang="en-US" sz="900" b="0" i="0" baseline="0">
              <a:solidFill>
                <a:sysClr val="windowText" lastClr="000000"/>
              </a:solidFill>
              <a:effectLst/>
              <a:latin typeface="+mn-lt"/>
              <a:ea typeface="+mn-ea"/>
              <a:cs typeface="+mn-cs"/>
            </a:rPr>
            <a:t>百万円）、</a:t>
          </a:r>
          <a:r>
            <a:rPr kumimoji="1" lang="ja-JP" altLang="ja-JP" sz="900" b="0" i="0" baseline="0">
              <a:solidFill>
                <a:sysClr val="windowText" lastClr="000000"/>
              </a:solidFill>
              <a:effectLst/>
              <a:latin typeface="+mn-lt"/>
              <a:ea typeface="+mn-ea"/>
              <a:cs typeface="+mn-cs"/>
            </a:rPr>
            <a:t>合併特例債償還費が減（△</a:t>
          </a:r>
          <a:r>
            <a:rPr kumimoji="1" lang="en-US" altLang="ja-JP" sz="900" b="0" i="0" baseline="0">
              <a:solidFill>
                <a:sysClr val="windowText" lastClr="000000"/>
              </a:solidFill>
              <a:effectLst/>
              <a:latin typeface="+mn-lt"/>
              <a:ea typeface="+mn-ea"/>
              <a:cs typeface="+mn-cs"/>
            </a:rPr>
            <a:t>476.7</a:t>
          </a:r>
          <a:r>
            <a:rPr kumimoji="1" lang="ja-JP" altLang="ja-JP" sz="900" b="0" i="0" baseline="0">
              <a:solidFill>
                <a:sysClr val="windowText" lastClr="000000"/>
              </a:solidFill>
              <a:effectLst/>
              <a:latin typeface="+mn-lt"/>
              <a:ea typeface="+mn-ea"/>
              <a:cs typeface="+mn-cs"/>
            </a:rPr>
            <a:t>百万円）、臨時財政対策債償還費が減（△</a:t>
          </a:r>
          <a:r>
            <a:rPr kumimoji="1" lang="en-US" altLang="ja-JP" sz="900" b="0" i="0" baseline="0">
              <a:solidFill>
                <a:sysClr val="windowText" lastClr="000000"/>
              </a:solidFill>
              <a:effectLst/>
              <a:latin typeface="+mn-lt"/>
              <a:ea typeface="+mn-ea"/>
              <a:cs typeface="+mn-cs"/>
            </a:rPr>
            <a:t>531.3</a:t>
          </a:r>
          <a:r>
            <a:rPr kumimoji="1" lang="ja-JP" altLang="ja-JP" sz="900" b="0" i="0" baseline="0">
              <a:solidFill>
                <a:sysClr val="windowText" lastClr="000000"/>
              </a:solidFill>
              <a:effectLst/>
              <a:latin typeface="+mn-lt"/>
              <a:ea typeface="+mn-ea"/>
              <a:cs typeface="+mn-cs"/>
            </a:rPr>
            <a:t>百万円）となったことなどに伴い、減（△</a:t>
          </a:r>
          <a:r>
            <a:rPr kumimoji="1" lang="en-US" altLang="ja-JP" sz="900" b="0" i="0" baseline="0">
              <a:solidFill>
                <a:sysClr val="windowText" lastClr="000000"/>
              </a:solidFill>
              <a:effectLst/>
              <a:latin typeface="+mn-lt"/>
              <a:ea typeface="+mn-ea"/>
              <a:cs typeface="+mn-cs"/>
            </a:rPr>
            <a:t>483.4</a:t>
          </a:r>
          <a:r>
            <a:rPr kumimoji="1" lang="ja-JP" altLang="ja-JP" sz="900" b="0" i="0" baseline="0">
              <a:solidFill>
                <a:sysClr val="windowText" lastClr="000000"/>
              </a:solidFill>
              <a:effectLst/>
              <a:latin typeface="+mn-lt"/>
              <a:ea typeface="+mn-ea"/>
              <a:cs typeface="+mn-cs"/>
            </a:rPr>
            <a:t>百万円）となった</a:t>
          </a:r>
          <a:r>
            <a:rPr kumimoji="1" lang="ja-JP" altLang="en-US" sz="900" b="0" i="0" baseline="0">
              <a:solidFill>
                <a:sysClr val="windowText" lastClr="000000"/>
              </a:solidFill>
              <a:effectLst/>
              <a:latin typeface="+mn-lt"/>
              <a:ea typeface="+mn-ea"/>
              <a:cs typeface="+mn-cs"/>
            </a:rPr>
            <a:t>。</a:t>
          </a:r>
          <a:endParaRPr kumimoji="1" lang="en-US" altLang="ja-JP" sz="900" b="0" i="0" baseline="0">
            <a:solidFill>
              <a:sysClr val="windowText" lastClr="000000"/>
            </a:solidFill>
            <a:effectLst/>
            <a:latin typeface="+mn-lt"/>
            <a:ea typeface="+mn-ea"/>
            <a:cs typeface="+mn-cs"/>
          </a:endParaRPr>
        </a:p>
        <a:p>
          <a:pPr eaLnBrk="1" fontAlgn="auto" latinLnBrk="0" hangingPunct="1"/>
          <a:r>
            <a:rPr kumimoji="1" lang="ja-JP" altLang="en-US" sz="900" b="0" i="0" baseline="0">
              <a:solidFill>
                <a:sysClr val="windowText" lastClr="000000"/>
              </a:solidFill>
              <a:effectLst/>
              <a:latin typeface="+mn-lt"/>
              <a:ea typeface="+mn-ea"/>
              <a:cs typeface="+mn-cs"/>
            </a:rPr>
            <a:t>よって、</a:t>
          </a:r>
          <a:r>
            <a:rPr kumimoji="1" lang="ja-JP" altLang="ja-JP" sz="900" b="0" i="0" baseline="0">
              <a:solidFill>
                <a:sysClr val="windowText" lastClr="000000"/>
              </a:solidFill>
              <a:effectLst/>
              <a:latin typeface="+mn-lt"/>
              <a:ea typeface="+mn-ea"/>
              <a:cs typeface="+mn-cs"/>
            </a:rPr>
            <a:t>全体で</a:t>
          </a:r>
          <a:r>
            <a:rPr kumimoji="1" lang="ja-JP" altLang="en-US" sz="900" b="0" i="0" baseline="0">
              <a:solidFill>
                <a:sysClr val="windowText" lastClr="000000"/>
              </a:solidFill>
              <a:effectLst/>
              <a:latin typeface="+mn-lt"/>
              <a:ea typeface="+mn-ea"/>
              <a:cs typeface="+mn-cs"/>
            </a:rPr>
            <a:t>は</a:t>
          </a:r>
          <a:r>
            <a:rPr kumimoji="1" lang="en-US" altLang="ja-JP" sz="900" b="0" i="0" baseline="0">
              <a:solidFill>
                <a:sysClr val="windowText" lastClr="000000"/>
              </a:solidFill>
              <a:effectLst/>
              <a:latin typeface="+mn-lt"/>
              <a:ea typeface="+mn-ea"/>
              <a:cs typeface="+mn-cs"/>
            </a:rPr>
            <a:t>97.8</a:t>
          </a:r>
          <a:r>
            <a:rPr kumimoji="1" lang="ja-JP" altLang="ja-JP" sz="900" b="0" i="0" baseline="0">
              <a:solidFill>
                <a:sysClr val="windowText" lastClr="000000"/>
              </a:solidFill>
              <a:effectLst/>
              <a:latin typeface="+mn-lt"/>
              <a:ea typeface="+mn-ea"/>
              <a:cs typeface="+mn-cs"/>
            </a:rPr>
            <a:t>百万円の</a:t>
          </a:r>
          <a:r>
            <a:rPr kumimoji="1" lang="ja-JP" altLang="en-US" sz="900" b="0" i="0" baseline="0">
              <a:solidFill>
                <a:sysClr val="windowText" lastClr="000000"/>
              </a:solidFill>
              <a:effectLst/>
              <a:latin typeface="+mn-lt"/>
              <a:ea typeface="+mn-ea"/>
              <a:cs typeface="+mn-cs"/>
            </a:rPr>
            <a:t>増</a:t>
          </a:r>
          <a:r>
            <a:rPr kumimoji="1" lang="ja-JP" altLang="ja-JP" sz="900" b="0" i="0" baseline="0">
              <a:solidFill>
                <a:sysClr val="windowText" lastClr="000000"/>
              </a:solidFill>
              <a:effectLst/>
              <a:latin typeface="+mn-lt"/>
              <a:ea typeface="+mn-ea"/>
              <a:cs typeface="+mn-cs"/>
            </a:rPr>
            <a:t>となっている。</a:t>
          </a:r>
          <a:endParaRPr kumimoji="1" lang="en-US" altLang="ja-JP" sz="900" b="0" i="0" baseline="0">
            <a:solidFill>
              <a:sysClr val="windowText" lastClr="000000"/>
            </a:solidFill>
            <a:effectLst/>
            <a:latin typeface="+mn-lt"/>
            <a:ea typeface="+mn-ea"/>
            <a:cs typeface="+mn-cs"/>
          </a:endParaRPr>
        </a:p>
        <a:p>
          <a:pPr eaLnBrk="1" fontAlgn="auto" latinLnBrk="0" hangingPunct="1"/>
          <a:endParaRPr lang="ja-JP" altLang="ja-JP" sz="1050">
            <a:solidFill>
              <a:srgbClr val="FF0000"/>
            </a:solidFill>
            <a:effectLst/>
          </a:endParaRPr>
        </a:p>
        <a:p>
          <a:pPr eaLnBrk="1" fontAlgn="auto" latinLnBrk="0" hangingPunct="1"/>
          <a:r>
            <a:rPr kumimoji="1" lang="ja-JP" altLang="ja-JP" sz="900" b="0" i="0" baseline="0">
              <a:solidFill>
                <a:schemeClr val="dk1"/>
              </a:solidFill>
              <a:effectLst/>
              <a:latin typeface="+mn-lt"/>
              <a:ea typeface="+mn-ea"/>
              <a:cs typeface="+mn-cs"/>
            </a:rPr>
            <a:t>これらの要因により、将来負担比率（分子）としては</a:t>
          </a:r>
          <a:r>
            <a:rPr kumimoji="1" lang="en-US" altLang="ja-JP" sz="900" b="0" i="0" baseline="0">
              <a:solidFill>
                <a:schemeClr val="dk1"/>
              </a:solidFill>
              <a:effectLst/>
              <a:latin typeface="+mn-lt"/>
              <a:ea typeface="+mn-ea"/>
              <a:cs typeface="+mn-cs"/>
            </a:rPr>
            <a:t>654</a:t>
          </a:r>
          <a:r>
            <a:rPr kumimoji="1" lang="ja-JP" altLang="ja-JP" sz="900" b="0" i="0" baseline="0">
              <a:solidFill>
                <a:schemeClr val="dk1"/>
              </a:solidFill>
              <a:effectLst/>
              <a:latin typeface="+mn-lt"/>
              <a:ea typeface="+mn-ea"/>
              <a:cs typeface="+mn-cs"/>
            </a:rPr>
            <a:t>百万円の減となっている。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令和３年度になり公債費がピークを迎えたため、今後も純債務は減少していき、将来負担比率は減少基調が続くものと見込まれる。</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鹿児島県いちき串木野市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基金全体としては、決算剰余金等を減債基金に</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249.2</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百万円積み立てたこと（取崩額は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百万円）や、ふるさと寄附金をふるさと寄附金基金に</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883.9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百万円積み立てたこと（取崩額は</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百万円）が主な要因となり、</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676</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各基金の目的、管理方針に基づき、適正規模の基金運用を行う予定である。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ふるさと寄附金基金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：かごしま応援寄附金市町村交付金及びふるさと寄附金をもって産業振興・地域活性化に関する事業、</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健康・福祉の充実に関する事業、教育・文化・スポーツの振興に関する事業、環境・景観の保全に</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関する事業の財源に充てるため</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合併まちづくり基金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：合併に伴う地域振興・住民の一体感醸成のために行う事業の財源に充てるため</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整備</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各種公共施設の整備及び老朽化した施設の除却に係る財源に充てるため</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薩摩スチューデント</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奨学金返還支援の事業の財源に充てるため</a:t>
          </a:r>
          <a:endPar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：福祉活動の促進、快適な生活環境の形成等の事業の財源に充てるため</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合併まちづくり基金を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94.0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百万円、ふるさと寄附金基金を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百万円などその他特定目的基金全体で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598.8</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百万円取り崩したものの、ふるさと寄附金基金を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883.9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、公共施設整備等基金を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積み立てたことなどにより、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438.9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百万円の増となっている。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ふるさと寄附金基金については、寄附金活用事業の所要財源を取崩しつつ、寄附金の１／２相当額の積み立てを行う方針である。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その他の基金については、基金の目的に基づき管理する方針である。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財政調整基金残高は、適切な財源確保と歳出の精査により取崩しを回避</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できた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利子積立による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大規模災害や景気後退に備え、各年度の標準財政規模の２割相当の水準を目安として管理していく方針である。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減債基金残高は、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令和５年度の普通交付税の再算定で、臨時財政対策債償還基金費が算定されたことに伴い積立てた額の、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の取り崩し</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19.1</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を行いつつ</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249.2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234.4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減債基金は、合併特例債と過疎対策事業債の起債残高の３割相当の水準を維持する方針である。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ため、取崩額については、各年度の合併特例債及び過疎対策事業債の償還元金の３割相当の額を取り崩すこととしており、積立額については、今後の過疎対策事業債の活用見込額や財政調整基金の状況等を勘案して、目安を下回らないよう積み立て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25,808
25,334
112.30
18,821,849
18,078,957
726,605
8,979,613
15,607,716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年度以降、財政力指数が横ばいで推移してきた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普通交付税の再算定等により単年度財政力指数が</a:t>
          </a:r>
          <a:r>
            <a:rPr kumimoji="1" lang="en-US" altLang="ja-JP" sz="1100" b="0" i="0" baseline="0">
              <a:solidFill>
                <a:schemeClr val="dk1"/>
              </a:solidFill>
              <a:effectLst/>
              <a:latin typeface="+mn-lt"/>
              <a:ea typeface="+mn-ea"/>
              <a:cs typeface="+mn-cs"/>
            </a:rPr>
            <a:t>0.37</a:t>
          </a:r>
          <a:r>
            <a:rPr kumimoji="1" lang="ja-JP" altLang="ja-JP" sz="1100" b="0" i="0" baseline="0">
              <a:solidFill>
                <a:schemeClr val="dk1"/>
              </a:solidFill>
              <a:effectLst/>
              <a:latin typeface="+mn-lt"/>
              <a:ea typeface="+mn-ea"/>
              <a:cs typeface="+mn-cs"/>
            </a:rPr>
            <a:t>と低かった令和３年度の影響を受けなくな</a:t>
          </a:r>
          <a:r>
            <a:rPr kumimoji="1" lang="ja-JP" altLang="en-US" sz="1100" b="0" i="0" baseline="0">
              <a:solidFill>
                <a:schemeClr val="dk1"/>
              </a:solidFill>
              <a:effectLst/>
              <a:latin typeface="+mn-lt"/>
              <a:ea typeface="+mn-ea"/>
              <a:cs typeface="+mn-cs"/>
            </a:rPr>
            <a:t>ったため、</a:t>
          </a:r>
          <a:r>
            <a:rPr kumimoji="1" lang="ja-JP" altLang="ja-JP" sz="1100" b="0" i="0" baseline="0">
              <a:solidFill>
                <a:schemeClr val="dk1"/>
              </a:solidFill>
              <a:effectLst/>
              <a:latin typeface="+mn-lt"/>
              <a:ea typeface="+mn-ea"/>
              <a:cs typeface="+mn-cs"/>
            </a:rPr>
            <a:t>対前年度</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ポイントの増と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改善され</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しかしながら、類似団体と比較すると</a:t>
          </a:r>
          <a:r>
            <a:rPr kumimoji="1" lang="en-US" altLang="ja-JP" sz="1100" b="0" i="0" baseline="0">
              <a:solidFill>
                <a:schemeClr val="dk1"/>
              </a:solidFill>
              <a:effectLst/>
              <a:latin typeface="+mn-lt"/>
              <a:ea typeface="+mn-ea"/>
              <a:cs typeface="+mn-cs"/>
            </a:rPr>
            <a:t>0.04</a:t>
          </a:r>
          <a:r>
            <a:rPr kumimoji="1" lang="ja-JP" altLang="ja-JP" sz="1100" b="0" i="0" baseline="0">
              <a:solidFill>
                <a:schemeClr val="dk1"/>
              </a:solidFill>
              <a:effectLst/>
              <a:latin typeface="+mn-lt"/>
              <a:ea typeface="+mn-ea"/>
              <a:cs typeface="+mn-cs"/>
            </a:rPr>
            <a:t>ポイント低くなっているため、今後、行政改革大綱に基づき市税等の徴収率の向上に積極的に努めるとももに、企業誘致を推進し、食のまちづくりを</a:t>
          </a:r>
          <a:r>
            <a:rPr kumimoji="1" lang="ja-JP" altLang="en-US" sz="1100" b="0" i="0" baseline="0">
              <a:solidFill>
                <a:schemeClr val="dk1"/>
              </a:solidFill>
              <a:effectLst/>
              <a:latin typeface="+mn-lt"/>
              <a:ea typeface="+mn-ea"/>
              <a:cs typeface="+mn-cs"/>
            </a:rPr>
            <a:t>中心</a:t>
          </a:r>
          <a:r>
            <a:rPr kumimoji="1" lang="ja-JP" altLang="ja-JP" sz="1100" b="0" i="0" baseline="0">
              <a:solidFill>
                <a:schemeClr val="dk1"/>
              </a:solidFill>
              <a:effectLst/>
              <a:latin typeface="+mn-lt"/>
              <a:ea typeface="+mn-ea"/>
              <a:cs typeface="+mn-cs"/>
            </a:rPr>
            <a:t>とした施策の充実や交流人口の拡大を図り、自主財源の確保に努める方針である。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経常収支比率は対前年度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これは、分母である経常一般財源収入額の中の</a:t>
          </a:r>
          <a:r>
            <a:rPr kumimoji="1" lang="ja-JP" altLang="en-US" sz="1100" b="0" i="0" baseline="0">
              <a:solidFill>
                <a:schemeClr val="dk1"/>
              </a:solidFill>
              <a:effectLst/>
              <a:latin typeface="+mn-lt"/>
              <a:ea typeface="+mn-ea"/>
              <a:cs typeface="+mn-cs"/>
            </a:rPr>
            <a:t>普通交付税や地方特例交付金</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したが、それ以上に分子である経常経費充当一般財源の中の</a:t>
          </a:r>
          <a:r>
            <a:rPr kumimoji="1" lang="ja-JP" altLang="en-US" sz="1100" b="0" i="0" baseline="0">
              <a:solidFill>
                <a:schemeClr val="dk1"/>
              </a:solidFill>
              <a:effectLst/>
              <a:latin typeface="+mn-lt"/>
              <a:ea typeface="+mn-ea"/>
              <a:cs typeface="+mn-cs"/>
            </a:rPr>
            <a:t>人件</a:t>
          </a:r>
          <a:r>
            <a:rPr kumimoji="1" lang="ja-JP" altLang="ja-JP" sz="1100" b="0" i="0" baseline="0">
              <a:solidFill>
                <a:schemeClr val="dk1"/>
              </a:solidFill>
              <a:effectLst/>
              <a:latin typeface="+mn-lt"/>
              <a:ea typeface="+mn-ea"/>
              <a:cs typeface="+mn-cs"/>
            </a:rPr>
            <a:t>費や物件費が大きく</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、経常収支比率が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今後は、行政改革大綱・推進計画に基づき、事務事業の見直しに一層取り組み、歳出の抑制を図るとともに、自主財源の安定的な確保に努める方針である。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138684</xdr:rowOff>
    </xdr:from>
    <xdr:to>
      <xdr:col>23</xdr:col>
      <xdr:colOff>133350</xdr:colOff>
      <xdr:row>61</xdr:row>
      <xdr:rowOff>143510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9713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138684</xdr:rowOff>
    </xdr:from>
    <xdr:to>
      <xdr:col>19</xdr:col>
      <xdr:colOff>133350</xdr:colOff>
      <xdr:row>62</xdr:row>
      <xdr:rowOff>15494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971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62</xdr:row>
      <xdr:rowOff>15494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6335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62</xdr:row>
      <xdr:rowOff>39624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6335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87884</xdr:rowOff>
    </xdr:from>
    <xdr:to>
      <xdr:col>19</xdr:col>
      <xdr:colOff>184150</xdr:colOff>
      <xdr:row>62</xdr:row>
      <xdr:rowOff>18034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136144</xdr:rowOff>
    </xdr:from>
    <xdr:to>
      <xdr:col>15</xdr:col>
      <xdr:colOff>133350</xdr:colOff>
      <xdr:row>62</xdr:row>
      <xdr:rowOff>66294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76471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140479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人件費・物件費等は前年度と比較し増となっている。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これは、人件費が前年度比</a:t>
          </a:r>
          <a:r>
            <a:rPr kumimoji="1" lang="en-US" altLang="ja-JP" sz="1000" b="0" i="0" baseline="0">
              <a:solidFill>
                <a:schemeClr val="dk1"/>
              </a:solidFill>
              <a:effectLst/>
              <a:latin typeface="+mn-lt"/>
              <a:ea typeface="+mn-ea"/>
              <a:cs typeface="+mn-cs"/>
            </a:rPr>
            <a:t>+122</a:t>
          </a:r>
          <a:r>
            <a:rPr kumimoji="1" lang="ja-JP" altLang="ja-JP" sz="1000" b="0" i="0" baseline="0">
              <a:solidFill>
                <a:schemeClr val="dk1"/>
              </a:solidFill>
              <a:effectLst/>
              <a:latin typeface="+mn-lt"/>
              <a:ea typeface="+mn-ea"/>
              <a:cs typeface="+mn-cs"/>
            </a:rPr>
            <a:t>百万円・</a:t>
          </a:r>
          <a:r>
            <a:rPr kumimoji="1" lang="en-US" altLang="ja-JP" sz="1000" b="0" i="0" baseline="0">
              <a:solidFill>
                <a:schemeClr val="dk1"/>
              </a:solidFill>
              <a:effectLst/>
              <a:latin typeface="+mn-lt"/>
              <a:ea typeface="+mn-ea"/>
              <a:cs typeface="+mn-cs"/>
            </a:rPr>
            <a:t>+4.5</a:t>
          </a:r>
          <a:r>
            <a:rPr kumimoji="1" lang="ja-JP" altLang="ja-JP" sz="1000" b="0" i="0" baseline="0">
              <a:solidFill>
                <a:schemeClr val="dk1"/>
              </a:solidFill>
              <a:effectLst/>
              <a:latin typeface="+mn-lt"/>
              <a:ea typeface="+mn-ea"/>
              <a:cs typeface="+mn-cs"/>
            </a:rPr>
            <a:t>％と大きく増となり、人口が前年度比△</a:t>
          </a:r>
          <a:r>
            <a:rPr kumimoji="1" lang="en-US" altLang="ja-JP" sz="1000" b="0" i="0" baseline="0">
              <a:solidFill>
                <a:schemeClr val="dk1"/>
              </a:solidFill>
              <a:effectLst/>
              <a:latin typeface="+mn-lt"/>
              <a:ea typeface="+mn-ea"/>
              <a:cs typeface="+mn-cs"/>
            </a:rPr>
            <a:t>335</a:t>
          </a:r>
          <a:r>
            <a:rPr kumimoji="1" lang="ja-JP" altLang="ja-JP" sz="1000" b="0" i="0" baseline="0">
              <a:solidFill>
                <a:schemeClr val="dk1"/>
              </a:solidFill>
              <a:effectLst/>
              <a:latin typeface="+mn-lt"/>
              <a:ea typeface="+mn-ea"/>
              <a:cs typeface="+mn-cs"/>
            </a:rPr>
            <a:t>人・△</a:t>
          </a:r>
          <a:r>
            <a:rPr kumimoji="1" lang="en-US" altLang="ja-JP" sz="1000" b="0" i="0" baseline="0">
              <a:solidFill>
                <a:schemeClr val="dk1"/>
              </a:solidFill>
              <a:effectLst/>
              <a:latin typeface="+mn-lt"/>
              <a:ea typeface="+mn-ea"/>
              <a:cs typeface="+mn-cs"/>
            </a:rPr>
            <a:t>1.3</a:t>
          </a:r>
          <a:r>
            <a:rPr kumimoji="1" lang="ja-JP" altLang="ja-JP" sz="1000" b="0" i="0" baseline="0">
              <a:solidFill>
                <a:schemeClr val="dk1"/>
              </a:solidFill>
              <a:effectLst/>
              <a:latin typeface="+mn-lt"/>
              <a:ea typeface="+mn-ea"/>
              <a:cs typeface="+mn-cs"/>
            </a:rPr>
            <a:t>％となったためである。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決算額が類似団体平均を上回っているが、物件費についてはふるさと納税の推進に係るものが物件費の</a:t>
          </a:r>
          <a:r>
            <a:rPr kumimoji="1" lang="en-US" altLang="ja-JP" sz="1000" b="0" i="0" baseline="0">
              <a:solidFill>
                <a:schemeClr val="dk1"/>
              </a:solidFill>
              <a:effectLst/>
              <a:latin typeface="+mn-lt"/>
              <a:ea typeface="+mn-ea"/>
              <a:cs typeface="+mn-cs"/>
            </a:rPr>
            <a:t>33.6</a:t>
          </a:r>
          <a:r>
            <a:rPr kumimoji="1" lang="ja-JP" altLang="ja-JP" sz="1000" b="0" i="0" baseline="0">
              <a:solidFill>
                <a:schemeClr val="dk1"/>
              </a:solidFill>
              <a:effectLst/>
              <a:latin typeface="+mn-lt"/>
              <a:ea typeface="+mn-ea"/>
              <a:cs typeface="+mn-cs"/>
            </a:rPr>
            <a:t>％を占めるなど、必ずしも抑制が必要ではないものもある</a:t>
          </a:r>
          <a:r>
            <a:rPr kumimoji="1" lang="ja-JP" altLang="en-US" sz="1000" b="0" i="0" baseline="0">
              <a:solidFill>
                <a:schemeClr val="dk1"/>
              </a:solidFill>
              <a:effectLst/>
              <a:latin typeface="+mn-lt"/>
              <a:ea typeface="+mn-ea"/>
              <a:cs typeface="+mn-cs"/>
            </a:rPr>
            <a:t>。しかし、</a:t>
          </a:r>
          <a:r>
            <a:rPr kumimoji="1" lang="ja-JP" altLang="ja-JP" sz="1000" b="0" i="0" baseline="0">
              <a:solidFill>
                <a:schemeClr val="dk1"/>
              </a:solidFill>
              <a:effectLst/>
              <a:latin typeface="+mn-lt"/>
              <a:ea typeface="+mn-ea"/>
              <a:cs typeface="+mn-cs"/>
            </a:rPr>
            <a:t>人件費が清掃センターや消防を単独で運営していることにより類似団体より人口</a:t>
          </a:r>
          <a:r>
            <a:rPr kumimoji="1" lang="en-US" altLang="ja-JP" sz="1000" b="0" i="0" baseline="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人当たりの決算額が大きくなっていると推察されるなど、行政改革大綱・推進計画に基づき、経費全体の適正化に取り組む必要がある。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146484</xdr:rowOff>
    </xdr:from>
    <xdr:to>
      <xdr:col>23</xdr:col>
      <xdr:colOff>133350</xdr:colOff>
      <xdr:row>83</xdr:row>
      <xdr:rowOff>168677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76834"/>
          <a:ext cx="838200" cy="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134351</xdr:rowOff>
    </xdr:from>
    <xdr:to>
      <xdr:col>19</xdr:col>
      <xdr:colOff>133350</xdr:colOff>
      <xdr:row>83</xdr:row>
      <xdr:rowOff>146484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64701"/>
          <a:ext cx="889000" cy="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133480</xdr:rowOff>
    </xdr:from>
    <xdr:to>
      <xdr:col>15</xdr:col>
      <xdr:colOff>82550</xdr:colOff>
      <xdr:row>83</xdr:row>
      <xdr:rowOff>134351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63830"/>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133480</xdr:rowOff>
    </xdr:from>
    <xdr:to>
      <xdr:col>11</xdr:col>
      <xdr:colOff>31750</xdr:colOff>
      <xdr:row>83</xdr:row>
      <xdr:rowOff>159386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63830"/>
          <a:ext cx="889000" cy="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150730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117877</xdr:rowOff>
    </xdr:from>
    <xdr:to>
      <xdr:col>23</xdr:col>
      <xdr:colOff>184150</xdr:colOff>
      <xdr:row>84</xdr:row>
      <xdr:rowOff>48027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89954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2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95684</xdr:rowOff>
    </xdr:from>
    <xdr:to>
      <xdr:col>19</xdr:col>
      <xdr:colOff>184150</xdr:colOff>
      <xdr:row>84</xdr:row>
      <xdr:rowOff>25834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10611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1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83551</xdr:rowOff>
    </xdr:from>
    <xdr:to>
      <xdr:col>15</xdr:col>
      <xdr:colOff>133350</xdr:colOff>
      <xdr:row>84</xdr:row>
      <xdr:rowOff>13701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169928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0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82680</xdr:rowOff>
    </xdr:from>
    <xdr:to>
      <xdr:col>11</xdr:col>
      <xdr:colOff>82550</xdr:colOff>
      <xdr:row>84</xdr:row>
      <xdr:rowOff>12830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169057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108586</xdr:rowOff>
    </xdr:from>
    <xdr:to>
      <xdr:col>7</xdr:col>
      <xdr:colOff>31750</xdr:colOff>
      <xdr:row>84</xdr:row>
      <xdr:rowOff>38736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3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23513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2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年度は前年度比</a:t>
          </a:r>
          <a:r>
            <a:rPr kumimoji="1" lang="en-US" altLang="ja-JP" sz="1100" b="0" i="0" baseline="0">
              <a:solidFill>
                <a:sysClr val="windowText" lastClr="000000"/>
              </a:solidFill>
              <a:effectLst/>
              <a:latin typeface="+mn-lt"/>
              <a:ea typeface="+mn-ea"/>
              <a:cs typeface="+mn-cs"/>
            </a:rPr>
            <a:t>+0.3</a:t>
          </a:r>
          <a:r>
            <a:rPr kumimoji="1" lang="ja-JP" altLang="ja-JP" sz="1100" b="0" i="0" baseline="0">
              <a:solidFill>
                <a:sysClr val="windowText" lastClr="000000"/>
              </a:solidFill>
              <a:effectLst/>
              <a:latin typeface="+mn-lt"/>
              <a:ea typeface="+mn-ea"/>
              <a:cs typeface="+mn-cs"/>
            </a:rPr>
            <a:t>ポイントとなって</a:t>
          </a:r>
          <a:r>
            <a:rPr kumimoji="1" lang="ja-JP" altLang="en-US" sz="1100" b="0" i="0" baseline="0">
              <a:solidFill>
                <a:sysClr val="windowText" lastClr="000000"/>
              </a:solidFill>
              <a:effectLst/>
              <a:latin typeface="+mn-lt"/>
              <a:ea typeface="+mn-ea"/>
              <a:cs typeface="+mn-cs"/>
            </a:rPr>
            <a:t>いるが</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依然として</a:t>
          </a:r>
          <a:r>
            <a:rPr kumimoji="1" lang="ja-JP" altLang="ja-JP" sz="1100" b="0" i="0" baseline="0">
              <a:solidFill>
                <a:sysClr val="windowText" lastClr="000000"/>
              </a:solidFill>
              <a:effectLst/>
              <a:latin typeface="+mn-lt"/>
              <a:ea typeface="+mn-ea"/>
              <a:cs typeface="+mn-cs"/>
            </a:rPr>
            <a:t>類似団体平均に比し大きく減となっている。これは、職員採用において幅広い人材確保のため、</a:t>
          </a:r>
          <a:r>
            <a:rPr kumimoji="1" lang="ja-JP" altLang="en-US" sz="1100" b="0" i="0" baseline="0">
              <a:solidFill>
                <a:sysClr val="windowText" lastClr="000000"/>
              </a:solidFill>
              <a:effectLst/>
              <a:latin typeface="+mn-lt"/>
              <a:ea typeface="+mn-ea"/>
              <a:cs typeface="+mn-cs"/>
            </a:rPr>
            <a:t>令和４年度より、</a:t>
          </a:r>
          <a:r>
            <a:rPr kumimoji="1" lang="ja-JP" altLang="ja-JP" sz="1100" b="0" i="0" baseline="0">
              <a:solidFill>
                <a:sysClr val="windowText" lastClr="000000"/>
              </a:solidFill>
              <a:effectLst/>
              <a:latin typeface="+mn-lt"/>
              <a:ea typeface="+mn-ea"/>
              <a:cs typeface="+mn-cs"/>
            </a:rPr>
            <a:t>年齢上限を引き上げ、社会人経験者の採用が増となったことに起因する。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今後も、行政改革大綱・推進計画に基づき、人事評価制度も含めた総合的な給与制度の見直しによる効果的な給与制度の確立を目指す方針である。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45357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8811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166007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8811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97971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0534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80736</xdr:rowOff>
    </xdr:from>
    <xdr:to>
      <xdr:col>68</xdr:col>
      <xdr:colOff>152400</xdr:colOff>
      <xdr:row>82</xdr:row>
      <xdr:rowOff>97971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ysClr val="windowText" lastClr="000000"/>
              </a:solidFill>
              <a:effectLst/>
              <a:latin typeface="+mn-lt"/>
              <a:ea typeface="+mn-ea"/>
              <a:cs typeface="+mn-cs"/>
            </a:rPr>
            <a:t>これまで横ばいで推移しており、類似団体平均と比較しても同程度となっている。</a:t>
          </a:r>
          <a:endParaRPr kumimoji="1" lang="en-US" altLang="ja-JP" sz="10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ysClr val="windowText" lastClr="000000"/>
              </a:solidFill>
              <a:effectLst/>
              <a:latin typeface="+mn-lt"/>
              <a:ea typeface="+mn-ea"/>
              <a:cs typeface="+mn-cs"/>
            </a:rPr>
            <a:t>令和６年度は前年度比</a:t>
          </a:r>
          <a:r>
            <a:rPr kumimoji="1" lang="en-US" altLang="ja-JP" sz="1000" b="0" i="0" baseline="0">
              <a:solidFill>
                <a:sysClr val="windowText" lastClr="000000"/>
              </a:solidFill>
              <a:effectLst/>
              <a:latin typeface="+mn-lt"/>
              <a:ea typeface="+mn-ea"/>
              <a:cs typeface="+mn-cs"/>
            </a:rPr>
            <a:t>+0.37</a:t>
          </a:r>
          <a:r>
            <a:rPr kumimoji="1" lang="ja-JP" altLang="ja-JP" sz="1000" b="0" i="0" baseline="0">
              <a:solidFill>
                <a:sysClr val="windowText" lastClr="000000"/>
              </a:solidFill>
              <a:effectLst/>
              <a:latin typeface="+mn-lt"/>
              <a:ea typeface="+mn-ea"/>
              <a:cs typeface="+mn-cs"/>
            </a:rPr>
            <a:t>ポイントとなっており、これは、第３次定員適正化計画に基づく取組により、平成</a:t>
          </a:r>
          <a:r>
            <a:rPr kumimoji="1" lang="en-US" altLang="ja-JP" sz="1000" b="0" i="0" baseline="0">
              <a:solidFill>
                <a:sysClr val="windowText" lastClr="000000"/>
              </a:solidFill>
              <a:effectLst/>
              <a:latin typeface="+mn-lt"/>
              <a:ea typeface="+mn-ea"/>
              <a:cs typeface="+mn-cs"/>
            </a:rPr>
            <a:t>28</a:t>
          </a:r>
          <a:r>
            <a:rPr kumimoji="1" lang="ja-JP" altLang="ja-JP" sz="1000" b="0" i="0" baseline="0">
              <a:solidFill>
                <a:sysClr val="windowText" lastClr="000000"/>
              </a:solidFill>
              <a:effectLst/>
              <a:latin typeface="+mn-lt"/>
              <a:ea typeface="+mn-ea"/>
              <a:cs typeface="+mn-cs"/>
            </a:rPr>
            <a:t>～令和２年度までの５年間で</a:t>
          </a:r>
          <a:r>
            <a:rPr kumimoji="1" lang="en-US" altLang="ja-JP" sz="1000" b="0" i="0" baseline="0">
              <a:solidFill>
                <a:sysClr val="windowText" lastClr="000000"/>
              </a:solidFill>
              <a:effectLst/>
              <a:latin typeface="+mn-lt"/>
              <a:ea typeface="+mn-ea"/>
              <a:cs typeface="+mn-cs"/>
            </a:rPr>
            <a:t>12</a:t>
          </a:r>
          <a:r>
            <a:rPr kumimoji="1" lang="ja-JP" altLang="ja-JP" sz="1000" b="0" i="0" baseline="0">
              <a:solidFill>
                <a:sysClr val="windowText" lastClr="000000"/>
              </a:solidFill>
              <a:effectLst/>
              <a:latin typeface="+mn-lt"/>
              <a:ea typeface="+mn-ea"/>
              <a:cs typeface="+mn-cs"/>
            </a:rPr>
            <a:t>人、新定員管理計画（令和３～７年度）に基づき、令和３</a:t>
          </a:r>
          <a:r>
            <a:rPr kumimoji="1" lang="ja-JP" altLang="en-US" sz="1000" b="0" i="0" baseline="0">
              <a:solidFill>
                <a:sysClr val="windowText" lastClr="000000"/>
              </a:solidFill>
              <a:effectLst/>
              <a:latin typeface="+mn-lt"/>
              <a:ea typeface="+mn-ea"/>
              <a:cs typeface="+mn-cs"/>
            </a:rPr>
            <a:t>～</a:t>
          </a:r>
          <a:r>
            <a:rPr kumimoji="1" lang="ja-JP" altLang="ja-JP" sz="1000" b="0" i="0" baseline="0">
              <a:solidFill>
                <a:sysClr val="windowText" lastClr="000000"/>
              </a:solidFill>
              <a:effectLst/>
              <a:latin typeface="+mn-lt"/>
              <a:ea typeface="+mn-ea"/>
              <a:cs typeface="+mn-cs"/>
            </a:rPr>
            <a:t>５年度までの</a:t>
          </a:r>
          <a:r>
            <a:rPr kumimoji="1" lang="ja-JP" altLang="en-US" sz="1000" b="0" i="0" baseline="0">
              <a:solidFill>
                <a:sysClr val="windowText" lastClr="000000"/>
              </a:solidFill>
              <a:effectLst/>
              <a:latin typeface="+mn-lt"/>
              <a:ea typeface="+mn-ea"/>
              <a:cs typeface="+mn-cs"/>
            </a:rPr>
            <a:t>３年間で８</a:t>
          </a:r>
          <a:r>
            <a:rPr kumimoji="1" lang="ja-JP" altLang="ja-JP" sz="1000" b="0" i="0" baseline="0">
              <a:solidFill>
                <a:sysClr val="windowText" lastClr="000000"/>
              </a:solidFill>
              <a:effectLst/>
              <a:latin typeface="+mn-lt"/>
              <a:ea typeface="+mn-ea"/>
              <a:cs typeface="+mn-cs"/>
            </a:rPr>
            <a:t>人の削減を行った</a:t>
          </a:r>
          <a:r>
            <a:rPr kumimoji="1" lang="ja-JP" altLang="en-US" sz="1000" b="0" i="0" baseline="0">
              <a:solidFill>
                <a:sysClr val="windowText" lastClr="000000"/>
              </a:solidFill>
              <a:effectLst/>
              <a:latin typeface="+mn-lt"/>
              <a:ea typeface="+mn-ea"/>
              <a:cs typeface="+mn-cs"/>
            </a:rPr>
            <a:t>が、令和６年度は新たな保健事業の開始による専門職確保のために１人増加となった</a:t>
          </a:r>
          <a:r>
            <a:rPr kumimoji="1" lang="ja-JP" altLang="ja-JP" sz="1000" b="0" i="0" baseline="0">
              <a:solidFill>
                <a:sysClr val="windowText" lastClr="000000"/>
              </a:solidFill>
              <a:effectLst/>
              <a:latin typeface="+mn-lt"/>
              <a:ea typeface="+mn-ea"/>
              <a:cs typeface="+mn-cs"/>
            </a:rPr>
            <a:t>ことによるものである。</a:t>
          </a:r>
          <a:endParaRPr kumimoji="1" lang="en-US" altLang="ja-JP" sz="1000" b="0" i="0" baseline="0">
            <a:solidFill>
              <a:sysClr val="windowText" lastClr="000000"/>
            </a:solidFill>
            <a:effectLst/>
            <a:latin typeface="+mn-lt"/>
            <a:ea typeface="+mn-ea"/>
            <a:cs typeface="+mn-cs"/>
          </a:endParaRPr>
        </a:p>
        <a:p>
          <a:pPr eaLnBrk="1" fontAlgn="auto" latinLnBrk="0" hangingPunct="1"/>
          <a:r>
            <a:rPr kumimoji="1" lang="ja-JP" altLang="ja-JP" sz="1000" b="0" i="0" baseline="0">
              <a:solidFill>
                <a:sysClr val="windowText" lastClr="000000"/>
              </a:solidFill>
              <a:effectLst/>
              <a:latin typeface="+mn-lt"/>
              <a:ea typeface="+mn-ea"/>
              <a:cs typeface="+mn-cs"/>
            </a:rPr>
            <a:t>今後も、定年延長制度を考慮しながら、会計年度任用職員を含めた定員管理を行い、総人件費の抑制に努める方針である。</a:t>
          </a:r>
          <a:endParaRPr lang="ja-JP" altLang="ja-JP" sz="11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117496</xdr:rowOff>
    </xdr:from>
    <xdr:to>
      <xdr:col>81</xdr:col>
      <xdr:colOff>44450</xdr:colOff>
      <xdr:row>60</xdr:row>
      <xdr:rowOff>132376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04496"/>
          <a:ext cx="8382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117496</xdr:rowOff>
    </xdr:from>
    <xdr:to>
      <xdr:col>77</xdr:col>
      <xdr:colOff>44450</xdr:colOff>
      <xdr:row>60</xdr:row>
      <xdr:rowOff>118301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04496"/>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118301</xdr:rowOff>
    </xdr:from>
    <xdr:to>
      <xdr:col>72</xdr:col>
      <xdr:colOff>203200</xdr:colOff>
      <xdr:row>60</xdr:row>
      <xdr:rowOff>119507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0530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112268</xdr:rowOff>
    </xdr:from>
    <xdr:to>
      <xdr:col>68</xdr:col>
      <xdr:colOff>152400</xdr:colOff>
      <xdr:row>60</xdr:row>
      <xdr:rowOff>119507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9926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81576</xdr:rowOff>
    </xdr:from>
    <xdr:to>
      <xdr:col>81</xdr:col>
      <xdr:colOff>95250</xdr:colOff>
      <xdr:row>61</xdr:row>
      <xdr:rowOff>11726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53653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4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66696</xdr:rowOff>
    </xdr:from>
    <xdr:to>
      <xdr:col>77</xdr:col>
      <xdr:colOff>95250</xdr:colOff>
      <xdr:row>60</xdr:row>
      <xdr:rowOff>168296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153073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40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67501</xdr:rowOff>
    </xdr:from>
    <xdr:to>
      <xdr:col>73</xdr:col>
      <xdr:colOff>44450</xdr:colOff>
      <xdr:row>60</xdr:row>
      <xdr:rowOff>169101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153878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68707</xdr:rowOff>
    </xdr:from>
    <xdr:to>
      <xdr:col>68</xdr:col>
      <xdr:colOff>203200</xdr:colOff>
      <xdr:row>60</xdr:row>
      <xdr:rowOff>170307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155084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61468</xdr:rowOff>
    </xdr:from>
    <xdr:to>
      <xdr:col>64</xdr:col>
      <xdr:colOff>152400</xdr:colOff>
      <xdr:row>60</xdr:row>
      <xdr:rowOff>163068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147845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ポイントであり依然として高い傾向にある。</a:t>
          </a:r>
          <a:endParaRPr lang="ja-JP" altLang="ja-JP" sz="1400">
            <a:effectLst/>
          </a:endParaRPr>
        </a:p>
        <a:p>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年度実施の最終処分場建設に係る合併特例債の償還などにより公債費が高止まりしていることが要因である。</a:t>
          </a:r>
          <a:endParaRPr lang="ja-JP" altLang="ja-JP" sz="1400">
            <a:effectLst/>
          </a:endParaRPr>
        </a:p>
        <a:p>
          <a:r>
            <a:rPr kumimoji="1" lang="ja-JP" altLang="ja-JP" sz="1100">
              <a:solidFill>
                <a:schemeClr val="dk1"/>
              </a:solidFill>
              <a:effectLst/>
              <a:latin typeface="+mn-lt"/>
              <a:ea typeface="+mn-ea"/>
              <a:cs typeface="+mn-cs"/>
            </a:rPr>
            <a:t>公債費の元利償還金は、令和３年度がピークであり、実質公債費比率は改善傾向に向かうものと考えられるが、依然として類似団体平均より高い水準で推移することとなるため、普通建設事業の厳選により起債の抑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106741</xdr:rowOff>
    </xdr:from>
    <xdr:to>
      <xdr:col>81</xdr:col>
      <xdr:colOff>44450</xdr:colOff>
      <xdr:row>43</xdr:row>
      <xdr:rowOff>118231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118231</xdr:rowOff>
    </xdr:from>
    <xdr:to>
      <xdr:col>77</xdr:col>
      <xdr:colOff>44450</xdr:colOff>
      <xdr:row>43</xdr:row>
      <xdr:rowOff>129722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129722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83759</xdr:rowOff>
    </xdr:from>
    <xdr:to>
      <xdr:col>68</xdr:col>
      <xdr:colOff>152400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55941</xdr:rowOff>
    </xdr:from>
    <xdr:to>
      <xdr:col>81</xdr:col>
      <xdr:colOff>95250</xdr:colOff>
      <xdr:row>43</xdr:row>
      <xdr:rowOff>157541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28018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67431</xdr:rowOff>
    </xdr:from>
    <xdr:to>
      <xdr:col>77</xdr:col>
      <xdr:colOff>95250</xdr:colOff>
      <xdr:row>43</xdr:row>
      <xdr:rowOff>169031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153808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78922</xdr:rowOff>
    </xdr:from>
    <xdr:to>
      <xdr:col>73</xdr:col>
      <xdr:colOff>44450</xdr:colOff>
      <xdr:row>44</xdr:row>
      <xdr:rowOff>9072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165299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将来負担率は、前年度比△</a:t>
          </a:r>
          <a:r>
            <a:rPr kumimoji="1" lang="en-US" altLang="ja-JP" sz="1100" b="0" i="0" baseline="0">
              <a:solidFill>
                <a:schemeClr val="dk1"/>
              </a:solidFill>
              <a:effectLst/>
              <a:latin typeface="+mn-lt"/>
              <a:ea typeface="+mn-ea"/>
              <a:cs typeface="+mn-cs"/>
            </a:rPr>
            <a:t>8.8</a:t>
          </a:r>
          <a:r>
            <a:rPr kumimoji="1" lang="ja-JP" altLang="ja-JP" sz="1100" b="0" i="0" baseline="0">
              <a:solidFill>
                <a:schemeClr val="dk1"/>
              </a:solidFill>
              <a:effectLst/>
              <a:latin typeface="+mn-lt"/>
              <a:ea typeface="+mn-ea"/>
              <a:cs typeface="+mn-cs"/>
            </a:rPr>
            <a:t>ポイントと大幅に改善している。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これは、純債務である分子において、令和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設立法人の負担額等負担金が</a:t>
          </a:r>
          <a:r>
            <a:rPr kumimoji="1" lang="ja-JP" altLang="ja-JP" sz="1100" b="0" i="0" baseline="0">
              <a:solidFill>
                <a:schemeClr val="dk1"/>
              </a:solidFill>
              <a:effectLst/>
              <a:latin typeface="+mn-lt"/>
              <a:ea typeface="+mn-ea"/>
              <a:cs typeface="+mn-cs"/>
            </a:rPr>
            <a:t>増（</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億円）となっているものの</a:t>
          </a:r>
          <a:r>
            <a:rPr kumimoji="1" lang="ja-JP" altLang="en-US" sz="1100" b="0" i="0" baseline="0">
              <a:solidFill>
                <a:schemeClr val="dk1"/>
              </a:solidFill>
              <a:effectLst/>
              <a:latin typeface="+mn-lt"/>
              <a:ea typeface="+mn-ea"/>
              <a:cs typeface="+mn-cs"/>
            </a:rPr>
            <a:t>地方債現在高</a:t>
          </a:r>
          <a:r>
            <a:rPr kumimoji="1" lang="ja-JP" altLang="ja-JP" sz="1100" b="0" i="0" baseline="0">
              <a:solidFill>
                <a:schemeClr val="dk1"/>
              </a:solidFill>
              <a:effectLst/>
              <a:latin typeface="+mn-lt"/>
              <a:ea typeface="+mn-ea"/>
              <a:cs typeface="+mn-cs"/>
            </a:rPr>
            <a:t>の減（△</a:t>
          </a:r>
          <a:r>
            <a:rPr kumimoji="1" lang="en-US" altLang="ja-JP" sz="1100" b="0" i="0" baseline="0">
              <a:solidFill>
                <a:schemeClr val="dk1"/>
              </a:solidFill>
              <a:effectLst/>
              <a:latin typeface="+mn-lt"/>
              <a:ea typeface="+mn-ea"/>
              <a:cs typeface="+mn-cs"/>
            </a:rPr>
            <a:t>7.5</a:t>
          </a:r>
          <a:r>
            <a:rPr kumimoji="1" lang="ja-JP" altLang="ja-JP" sz="1100" b="0" i="0" baseline="0">
              <a:solidFill>
                <a:schemeClr val="dk1"/>
              </a:solidFill>
              <a:effectLst/>
              <a:latin typeface="+mn-lt"/>
              <a:ea typeface="+mn-ea"/>
              <a:cs typeface="+mn-cs"/>
            </a:rPr>
            <a:t>億円）などにより将来負担額が大幅減（△</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億円）となったことによるものである。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当市の将来負担率は類似団体平均を</a:t>
          </a:r>
          <a:r>
            <a:rPr kumimoji="1" lang="ja-JP" altLang="en-US" sz="1100" b="0" i="0" baseline="0">
              <a:solidFill>
                <a:schemeClr val="dk1"/>
              </a:solidFill>
              <a:effectLst/>
              <a:latin typeface="+mn-lt"/>
              <a:ea typeface="+mn-ea"/>
              <a:cs typeface="+mn-cs"/>
            </a:rPr>
            <a:t>下回って</a:t>
          </a:r>
          <a:r>
            <a:rPr kumimoji="1" lang="ja-JP" altLang="ja-JP" sz="1100" b="0" i="0" baseline="0">
              <a:solidFill>
                <a:schemeClr val="dk1"/>
              </a:solidFill>
              <a:effectLst/>
              <a:latin typeface="+mn-lt"/>
              <a:ea typeface="+mn-ea"/>
              <a:cs typeface="+mn-cs"/>
            </a:rPr>
            <a:t>いるものの、今後も、減債基金の確保や、普通建設事業の厳選による起債の抑制に努める方針である。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164606</xdr:rowOff>
    </xdr:from>
    <xdr:to>
      <xdr:col>81</xdr:col>
      <xdr:colOff>44450</xdr:colOff>
      <xdr:row>14</xdr:row>
      <xdr:rowOff>111125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393456"/>
          <a:ext cx="8382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111125</xdr:rowOff>
    </xdr:from>
    <xdr:to>
      <xdr:col>77</xdr:col>
      <xdr:colOff>44450</xdr:colOff>
      <xdr:row>15</xdr:row>
      <xdr:rowOff>87136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1142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87136</xdr:rowOff>
    </xdr:from>
    <xdr:to>
      <xdr:col>72</xdr:col>
      <xdr:colOff>203200</xdr:colOff>
      <xdr:row>17</xdr:row>
      <xdr:rowOff>29775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658886"/>
          <a:ext cx="889000" cy="28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29775</xdr:rowOff>
    </xdr:from>
    <xdr:to>
      <xdr:col>68</xdr:col>
      <xdr:colOff>152400</xdr:colOff>
      <xdr:row>19</xdr:row>
      <xdr:rowOff>123896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44425"/>
          <a:ext cx="889000" cy="43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113806</xdr:rowOff>
    </xdr:from>
    <xdr:to>
      <xdr:col>81</xdr:col>
      <xdr:colOff>95250</xdr:colOff>
      <xdr:row>14</xdr:row>
      <xdr:rowOff>43956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4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35083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6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60325</xdr:rowOff>
    </xdr:from>
    <xdr:to>
      <xdr:col>77</xdr:col>
      <xdr:colOff>95250</xdr:colOff>
      <xdr:row>14</xdr:row>
      <xdr:rowOff>161925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22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36336</xdr:rowOff>
    </xdr:from>
    <xdr:to>
      <xdr:col>73</xdr:col>
      <xdr:colOff>44450</xdr:colOff>
      <xdr:row>15</xdr:row>
      <xdr:rowOff>137936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0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122713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69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150425</xdr:rowOff>
    </xdr:from>
    <xdr:to>
      <xdr:col>68</xdr:col>
      <xdr:colOff>203200</xdr:colOff>
      <xdr:row>17</xdr:row>
      <xdr:rowOff>80575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65352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73096</xdr:rowOff>
    </xdr:from>
    <xdr:to>
      <xdr:col>64</xdr:col>
      <xdr:colOff>152400</xdr:colOff>
      <xdr:row>20</xdr:row>
      <xdr:rowOff>3246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159473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1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25,808
25,334
112.30
18,821,849
18,078,957
726,605
8,979,613
15,607,716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人件費の経常収支比率は、類似団体平均が増加している一方、当市は</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同ポイント</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これは、分子の人件費の</a:t>
          </a:r>
          <a:r>
            <a:rPr kumimoji="1" lang="ja-JP" altLang="ja-JP" sz="1100" b="0" i="0" baseline="0">
              <a:solidFill>
                <a:schemeClr val="dk1"/>
              </a:solidFill>
              <a:effectLst/>
              <a:latin typeface="+mn-lt"/>
              <a:ea typeface="+mn-ea"/>
              <a:cs typeface="+mn-cs"/>
            </a:rPr>
            <a:t>決算額（経常的なもののうち一般財源等）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会計年度任用職員の報酬の増（</a:t>
          </a:r>
          <a:r>
            <a:rPr kumimoji="1" lang="en-US" altLang="ja-JP" sz="1100">
              <a:solidFill>
                <a:schemeClr val="dk1"/>
              </a:solidFill>
              <a:effectLst/>
              <a:latin typeface="+mn-lt"/>
              <a:ea typeface="+mn-ea"/>
              <a:cs typeface="+mn-cs"/>
            </a:rPr>
            <a:t>+80</a:t>
          </a:r>
          <a:r>
            <a:rPr kumimoji="1" lang="ja-JP" altLang="en-US" sz="1100">
              <a:solidFill>
                <a:schemeClr val="dk1"/>
              </a:solidFill>
              <a:effectLst/>
              <a:latin typeface="+mn-lt"/>
              <a:ea typeface="+mn-ea"/>
              <a:cs typeface="+mn-cs"/>
            </a:rPr>
            <a:t>百万円）などにより増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分母の経常的収入</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となっているためである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、行政改革大綱・推進計画に基づき、業務の効率化を図るとともに、定年適正化計画に基づき年齢構成の平準化を図る方針である。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40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xdr:rowOff>
    </xdr:from>
    <xdr:to>
      <xdr:col>11</xdr:col>
      <xdr:colOff>9525</xdr:colOff>
      <xdr:row>38</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23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物件費の経常収支比率は、前年度比</a:t>
          </a:r>
          <a:r>
            <a:rPr kumimoji="1" lang="en-US" altLang="ja-JP" sz="900" b="0" i="0" baseline="0">
              <a:solidFill>
                <a:schemeClr val="dk1"/>
              </a:solidFill>
              <a:effectLst/>
              <a:latin typeface="+mn-lt"/>
              <a:ea typeface="+mn-ea"/>
              <a:cs typeface="+mn-cs"/>
            </a:rPr>
            <a:t>+1.6</a:t>
          </a:r>
          <a:r>
            <a:rPr kumimoji="1" lang="ja-JP" altLang="ja-JP" sz="900" b="0" i="0" baseline="0">
              <a:solidFill>
                <a:schemeClr val="dk1"/>
              </a:solidFill>
              <a:effectLst/>
              <a:latin typeface="+mn-lt"/>
              <a:ea typeface="+mn-ea"/>
              <a:cs typeface="+mn-cs"/>
            </a:rPr>
            <a:t>ポイントとなっている。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類似団体平均と比較して低い水準にあるのは、ふるさと寄附金基金繰入金の影響によるものと考えられる。一方で、分母の経常的収入が</a:t>
          </a:r>
          <a:r>
            <a:rPr kumimoji="1" lang="ja-JP" altLang="en-US" sz="900" b="0" i="0" baseline="0">
              <a:solidFill>
                <a:schemeClr val="dk1"/>
              </a:solidFill>
              <a:effectLst/>
              <a:latin typeface="+mn-lt"/>
              <a:ea typeface="+mn-ea"/>
              <a:cs typeface="+mn-cs"/>
            </a:rPr>
            <a:t>増</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億円、</a:t>
          </a:r>
          <a:r>
            <a:rPr kumimoji="1" lang="en-US" altLang="ja-JP" sz="900" b="0" i="0" baseline="0">
              <a:solidFill>
                <a:schemeClr val="dk1"/>
              </a:solidFill>
              <a:effectLst/>
              <a:latin typeface="+mn-lt"/>
              <a:ea typeface="+mn-ea"/>
              <a:cs typeface="+mn-cs"/>
            </a:rPr>
            <a:t>+2.8</a:t>
          </a:r>
          <a:r>
            <a:rPr kumimoji="1" lang="ja-JP" altLang="ja-JP" sz="900" b="0" i="0" baseline="0">
              <a:solidFill>
                <a:schemeClr val="dk1"/>
              </a:solidFill>
              <a:effectLst/>
              <a:latin typeface="+mn-lt"/>
              <a:ea typeface="+mn-ea"/>
              <a:cs typeface="+mn-cs"/>
            </a:rPr>
            <a:t>％）であるにもかかわらず、経常収支比率</a:t>
          </a:r>
          <a:r>
            <a:rPr kumimoji="1" lang="ja-JP" altLang="en-US" sz="900" b="0" i="0" baseline="0">
              <a:solidFill>
                <a:schemeClr val="dk1"/>
              </a:solidFill>
              <a:effectLst/>
              <a:latin typeface="+mn-lt"/>
              <a:ea typeface="+mn-ea"/>
              <a:cs typeface="+mn-cs"/>
            </a:rPr>
            <a:t>が増加しているのは、環境センター管理費や予防接種委託料等</a:t>
          </a:r>
          <a:r>
            <a:rPr kumimoji="1" lang="ja-JP" altLang="ja-JP" sz="90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決算額（経常的なもののうち一般財源等）</a:t>
          </a:r>
          <a:r>
            <a:rPr kumimoji="1" lang="ja-JP" altLang="en-US" sz="900" b="0" i="0" baseline="0">
              <a:solidFill>
                <a:schemeClr val="dk1"/>
              </a:solidFill>
              <a:effectLst/>
              <a:latin typeface="+mn-lt"/>
              <a:ea typeface="+mn-ea"/>
              <a:cs typeface="+mn-cs"/>
            </a:rPr>
            <a:t>が増（</a:t>
          </a:r>
          <a:r>
            <a:rPr kumimoji="1" lang="en-US" altLang="ja-JP" sz="900" b="0" i="0" baseline="0">
              <a:solidFill>
                <a:schemeClr val="dk1"/>
              </a:solidFill>
              <a:effectLst/>
              <a:latin typeface="+mn-lt"/>
              <a:ea typeface="+mn-ea"/>
              <a:cs typeface="+mn-cs"/>
            </a:rPr>
            <a:t>+0.2</a:t>
          </a:r>
          <a:r>
            <a:rPr kumimoji="1" lang="ja-JP" altLang="en-US" sz="900" b="0" i="0" baseline="0">
              <a:solidFill>
                <a:schemeClr val="dk1"/>
              </a:solidFill>
              <a:effectLst/>
              <a:latin typeface="+mn-lt"/>
              <a:ea typeface="+mn-ea"/>
              <a:cs typeface="+mn-cs"/>
            </a:rPr>
            <a:t>億円、</a:t>
          </a:r>
          <a:r>
            <a:rPr kumimoji="1" lang="en-US" altLang="ja-JP" sz="900" b="0" i="0" baseline="0">
              <a:solidFill>
                <a:schemeClr val="dk1"/>
              </a:solidFill>
              <a:effectLst/>
              <a:latin typeface="+mn-lt"/>
              <a:ea typeface="+mn-ea"/>
              <a:cs typeface="+mn-cs"/>
            </a:rPr>
            <a:t>+22.8</a:t>
          </a:r>
          <a:r>
            <a:rPr kumimoji="1" lang="ja-JP" altLang="en-US" sz="900" b="0" i="0" baseline="0">
              <a:solidFill>
                <a:schemeClr val="dk1"/>
              </a:solidFill>
              <a:effectLst/>
              <a:latin typeface="+mn-lt"/>
              <a:ea typeface="+mn-ea"/>
              <a:cs typeface="+mn-cs"/>
            </a:rPr>
            <a:t>％）となったためである。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今後も、ふるさと寄附金による財源確保の不確実性や、公債費が類似団体と比較し高い水準で推移する状況にあることを考慮し、物件費の一層の削減に努める必要がある。</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119380</xdr:rowOff>
    </xdr:from>
    <xdr:to>
      <xdr:col>82</xdr:col>
      <xdr:colOff>107950</xdr:colOff>
      <xdr:row>21</xdr:row>
      <xdr:rowOff>115570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5196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34307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119380</xdr:rowOff>
    </xdr:from>
    <xdr:to>
      <xdr:col>82</xdr:col>
      <xdr:colOff>196850</xdr:colOff>
      <xdr:row>14</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51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15</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511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78757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51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8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6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156210</xdr:rowOff>
    </xdr:from>
    <xdr:to>
      <xdr:col>69</xdr:col>
      <xdr:colOff>142875</xdr:colOff>
      <xdr:row>16</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78757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30497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扶助費の経常収支比率は、前年度比</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これは、分子のうち</a:t>
          </a:r>
          <a:r>
            <a:rPr kumimoji="1" lang="ja-JP" altLang="en-US" sz="1100" b="0" i="0" baseline="0">
              <a:solidFill>
                <a:schemeClr val="dk1"/>
              </a:solidFill>
              <a:effectLst/>
              <a:latin typeface="+mn-lt"/>
              <a:ea typeface="+mn-ea"/>
              <a:cs typeface="+mn-cs"/>
            </a:rPr>
            <a:t>生活保護費</a:t>
          </a:r>
          <a:r>
            <a:rPr kumimoji="1" lang="ja-JP" altLang="ja-JP" sz="1100" b="0" i="0" baseline="0">
              <a:solidFill>
                <a:schemeClr val="dk1"/>
              </a:solidFill>
              <a:effectLst/>
              <a:latin typeface="+mn-lt"/>
              <a:ea typeface="+mn-ea"/>
              <a:cs typeface="+mn-cs"/>
            </a:rPr>
            <a:t>の決算額（経常的なもののうち一般財源等）が</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児童発達支援事業費</a:t>
          </a:r>
          <a:r>
            <a:rPr kumimoji="1" lang="ja-JP" altLang="ja-JP" sz="1100" b="0" i="0" baseline="0">
              <a:solidFill>
                <a:schemeClr val="dk1"/>
              </a:solidFill>
              <a:effectLst/>
              <a:latin typeface="+mn-lt"/>
              <a:ea typeface="+mn-ea"/>
              <a:cs typeface="+mn-cs"/>
            </a:rPr>
            <a:t>の決算額（経常的なもののうち一般財源等）が</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百万円）となったためである。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今後も審査の適正化や単独扶助費の見直し等を進めていくことで抑制に努める。</a:t>
          </a:r>
          <a:endParaRPr lang="ja-JP" altLang="ja-JP" sz="1400">
            <a:solidFill>
              <a:srgbClr val="FF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116115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404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116115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078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57</xdr:row>
      <xdr:rowOff>156935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07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57</xdr:row>
      <xdr:rowOff>156935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65315</xdr:rowOff>
    </xdr:from>
    <xdr:to>
      <xdr:col>20</xdr:col>
      <xdr:colOff>38100</xdr:colOff>
      <xdr:row>58</xdr:row>
      <xdr:rowOff>166915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その他の経常収支比率は、前年度比＋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これは、分子の</a:t>
          </a:r>
          <a:r>
            <a:rPr kumimoji="1" lang="ja-JP" altLang="en-US" sz="1100" b="0" i="0" baseline="0">
              <a:solidFill>
                <a:schemeClr val="dk1"/>
              </a:solidFill>
              <a:effectLst/>
              <a:latin typeface="+mn-lt"/>
              <a:ea typeface="+mn-ea"/>
              <a:cs typeface="+mn-cs"/>
            </a:rPr>
            <a:t>環境センター管理費</a:t>
          </a:r>
          <a:r>
            <a:rPr kumimoji="1" lang="ja-JP" altLang="ja-JP" sz="1100" b="0" i="0" baseline="0">
              <a:solidFill>
                <a:schemeClr val="dk1"/>
              </a:solidFill>
              <a:effectLst/>
              <a:latin typeface="+mn-lt"/>
              <a:ea typeface="+mn-ea"/>
              <a:cs typeface="+mn-cs"/>
            </a:rPr>
            <a:t>の決算額（経常的なもののうち一般財源等）が増（</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百万円）となったことなどによるものである。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また、</a:t>
          </a:r>
          <a:r>
            <a:rPr lang="ja-JP" altLang="ja-JP" sz="1100">
              <a:solidFill>
                <a:schemeClr val="dk1"/>
              </a:solidFill>
              <a:effectLst/>
              <a:latin typeface="+mn-lt"/>
              <a:ea typeface="+mn-ea"/>
              <a:cs typeface="+mn-cs"/>
            </a:rPr>
            <a:t>後期高齢者医療特別会計及び介護保険特別会計における繰出金</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増</a:t>
          </a:r>
          <a:r>
            <a:rPr lang="ja-JP" altLang="en-US" sz="1100">
              <a:solidFill>
                <a:schemeClr val="dk1"/>
              </a:solidFill>
              <a:effectLst/>
              <a:latin typeface="+mn-lt"/>
              <a:ea typeface="+mn-ea"/>
              <a:cs typeface="+mn-cs"/>
            </a:rPr>
            <a:t>となっており、</a:t>
          </a:r>
          <a:r>
            <a:rPr lang="ja-JP" altLang="ja-JP" sz="1100">
              <a:solidFill>
                <a:schemeClr val="dk1"/>
              </a:solidFill>
              <a:effectLst/>
              <a:latin typeface="+mn-lt"/>
              <a:ea typeface="+mn-ea"/>
              <a:cs typeface="+mn-cs"/>
            </a:rPr>
            <a:t>依然類似団体内平均値を上回っている。</a:t>
          </a:r>
          <a:endParaRPr kumimoji="1" lang="en-US" altLang="ja-JP" sz="1100" b="0" i="0" baseline="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9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21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6350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3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3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補助費等の経常収支比率は、前年度比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経常収支比率が増加したのは、分子の下水道事業会計補助金が増（</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百万円）となったことなどによるものである。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類似団体平均と比較して低い水準にあるのは、消防を市単独で運営しており、広域消防に伴う負担金がないことによるものと考えられる。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791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140716</xdr:rowOff>
    </xdr:from>
    <xdr:to>
      <xdr:col>69</xdr:col>
      <xdr:colOff>92075</xdr:colOff>
      <xdr:row>35</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700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126492</xdr:rowOff>
    </xdr:from>
    <xdr:to>
      <xdr:col>82</xdr:col>
      <xdr:colOff>158750</xdr:colOff>
      <xdr:row>35</xdr:row>
      <xdr:rowOff>56642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143019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mn-lt"/>
              <a:ea typeface="+mn-ea"/>
              <a:cs typeface="+mn-cs"/>
            </a:rPr>
            <a:t>公債費に係る経常収支比率は、前年度比△</a:t>
          </a:r>
          <a:r>
            <a:rPr kumimoji="1" lang="en-US" altLang="ja-JP" sz="950" b="0" i="0" baseline="0">
              <a:solidFill>
                <a:schemeClr val="dk1"/>
              </a:solidFill>
              <a:effectLst/>
              <a:latin typeface="+mn-lt"/>
              <a:ea typeface="+mn-ea"/>
              <a:cs typeface="+mn-cs"/>
            </a:rPr>
            <a:t>1.3</a:t>
          </a:r>
          <a:r>
            <a:rPr kumimoji="1" lang="ja-JP" altLang="ja-JP" sz="950" b="0" i="0" baseline="0">
              <a:solidFill>
                <a:schemeClr val="dk1"/>
              </a:solidFill>
              <a:effectLst/>
              <a:latin typeface="+mn-lt"/>
              <a:ea typeface="+mn-ea"/>
              <a:cs typeface="+mn-cs"/>
            </a:rPr>
            <a:t>ポイントとなっている。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これは、分子のうち公債費が減</a:t>
          </a:r>
          <a:r>
            <a:rPr kumimoji="1" lang="ja-JP" altLang="en-US" sz="950" b="0" i="0" baseline="0">
              <a:solidFill>
                <a:schemeClr val="dk1"/>
              </a:solidFill>
              <a:effectLst/>
              <a:latin typeface="+mn-lt"/>
              <a:ea typeface="+mn-ea"/>
              <a:cs typeface="+mn-cs"/>
            </a:rPr>
            <a:t>（</a:t>
          </a:r>
          <a:r>
            <a:rPr kumimoji="1" lang="ja-JP" altLang="ja-JP" sz="950" b="0" i="0" baseline="0">
              <a:solidFill>
                <a:schemeClr val="dk1"/>
              </a:solidFill>
              <a:effectLst/>
              <a:latin typeface="+mn-lt"/>
              <a:ea typeface="+mn-ea"/>
              <a:cs typeface="+mn-cs"/>
            </a:rPr>
            <a:t>△</a:t>
          </a:r>
          <a:r>
            <a:rPr kumimoji="1" lang="en-US" altLang="ja-JP" sz="950" b="0" i="0" baseline="0">
              <a:solidFill>
                <a:schemeClr val="dk1"/>
              </a:solidFill>
              <a:effectLst/>
              <a:latin typeface="+mn-lt"/>
              <a:ea typeface="+mn-ea"/>
              <a:cs typeface="+mn-cs"/>
            </a:rPr>
            <a:t>64.5</a:t>
          </a:r>
          <a:r>
            <a:rPr kumimoji="1" lang="ja-JP" altLang="ja-JP" sz="950" b="0" i="0" baseline="0">
              <a:solidFill>
                <a:schemeClr val="dk1"/>
              </a:solidFill>
              <a:effectLst/>
              <a:latin typeface="+mn-lt"/>
              <a:ea typeface="+mn-ea"/>
              <a:cs typeface="+mn-cs"/>
            </a:rPr>
            <a:t>百万円、△</a:t>
          </a:r>
          <a:r>
            <a:rPr kumimoji="1" lang="en-US" altLang="ja-JP" sz="950" b="0" i="0" baseline="0">
              <a:solidFill>
                <a:schemeClr val="dk1"/>
              </a:solidFill>
              <a:effectLst/>
              <a:latin typeface="+mn-lt"/>
              <a:ea typeface="+mn-ea"/>
              <a:cs typeface="+mn-cs"/>
            </a:rPr>
            <a:t>3.2</a:t>
          </a:r>
          <a:r>
            <a:rPr kumimoji="1" lang="ja-JP" altLang="ja-JP" sz="950" b="0" i="0" baseline="0">
              <a:solidFill>
                <a:schemeClr val="dk1"/>
              </a:solidFill>
              <a:effectLst/>
              <a:latin typeface="+mn-lt"/>
              <a:ea typeface="+mn-ea"/>
              <a:cs typeface="+mn-cs"/>
            </a:rPr>
            <a:t>％）となったためである。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類似団体平均と比較して高い水準にあるのは、</a:t>
          </a:r>
          <a:r>
            <a:rPr kumimoji="1" lang="ja-JP" altLang="ja-JP" sz="950" b="0" i="0" baseline="0">
              <a:solidFill>
                <a:sysClr val="windowText" lastClr="000000"/>
              </a:solidFill>
              <a:effectLst/>
              <a:latin typeface="+mn-lt"/>
              <a:ea typeface="+mn-ea"/>
              <a:cs typeface="+mn-cs"/>
            </a:rPr>
            <a:t>合併特例事業債を活用した総合体育館や最終処分場などの大規模事業に係る地方債の元利償還によるものである。</a:t>
          </a:r>
          <a:endParaRPr lang="ja-JP" altLang="ja-JP" sz="950">
            <a:solidFill>
              <a:sysClr val="windowText" lastClr="000000"/>
            </a:solidFill>
            <a:effectLst/>
          </a:endParaRPr>
        </a:p>
        <a:p>
          <a:pPr eaLnBrk="1" fontAlgn="auto" latinLnBrk="0" hangingPunct="1"/>
          <a:r>
            <a:rPr kumimoji="1" lang="ja-JP" altLang="ja-JP" sz="950" b="0" i="0" baseline="0">
              <a:solidFill>
                <a:schemeClr val="dk1"/>
              </a:solidFill>
              <a:effectLst/>
              <a:latin typeface="+mn-lt"/>
              <a:ea typeface="+mn-ea"/>
              <a:cs typeface="+mn-cs"/>
            </a:rPr>
            <a:t>公債費の元利償還金は、令和３年度がピークであり、今後は、改善傾向に向かうものと考えられるが、実質公債費比率にもみられるようにフロー面で財政状況を逼迫する状況が続くことを踏まえると、普通建設事業の厳選により地方債の発行を抑制し、地方債残高の逓減に努める必要がある。</a:t>
          </a:r>
          <a:endParaRPr lang="ja-JP" altLang="ja-JP" sz="95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78014</xdr:rowOff>
    </xdr:from>
    <xdr:to>
      <xdr:col>24</xdr:col>
      <xdr:colOff>25400</xdr:colOff>
      <xdr:row>81</xdr:row>
      <xdr:rowOff>48079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794014"/>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48079</xdr:rowOff>
    </xdr:from>
    <xdr:to>
      <xdr:col>19</xdr:col>
      <xdr:colOff>187325</xdr:colOff>
      <xdr:row>82</xdr:row>
      <xdr:rowOff>39914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9355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80736</xdr:rowOff>
    </xdr:from>
    <xdr:to>
      <xdr:col>15</xdr:col>
      <xdr:colOff>98425</xdr:colOff>
      <xdr:row>82</xdr:row>
      <xdr:rowOff>39914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968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48079</xdr:rowOff>
    </xdr:from>
    <xdr:to>
      <xdr:col>11</xdr:col>
      <xdr:colOff>9525</xdr:colOff>
      <xdr:row>81</xdr:row>
      <xdr:rowOff>80736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935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27214</xdr:rowOff>
    </xdr:from>
    <xdr:to>
      <xdr:col>24</xdr:col>
      <xdr:colOff>76200</xdr:colOff>
      <xdr:row>80</xdr:row>
      <xdr:rowOff>128814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170741</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168729</xdr:rowOff>
    </xdr:from>
    <xdr:to>
      <xdr:col>20</xdr:col>
      <xdr:colOff>38100</xdr:colOff>
      <xdr:row>81</xdr:row>
      <xdr:rowOff>98879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83656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971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160564</xdr:rowOff>
    </xdr:from>
    <xdr:to>
      <xdr:col>15</xdr:col>
      <xdr:colOff>149225</xdr:colOff>
      <xdr:row>82</xdr:row>
      <xdr:rowOff>90714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40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75491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413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29936</xdr:rowOff>
    </xdr:from>
    <xdr:to>
      <xdr:col>11</xdr:col>
      <xdr:colOff>60325</xdr:colOff>
      <xdr:row>81</xdr:row>
      <xdr:rowOff>131536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116313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400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168729</xdr:rowOff>
    </xdr:from>
    <xdr:to>
      <xdr:col>6</xdr:col>
      <xdr:colOff>171450</xdr:colOff>
      <xdr:row>81</xdr:row>
      <xdr:rowOff>98879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83656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9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公債費以外の経常収支比率は、前年度比</a:t>
          </a:r>
          <a:r>
            <a:rPr kumimoji="1" lang="en-US" altLang="ja-JP" sz="1050" b="0" i="0" baseline="0">
              <a:solidFill>
                <a:schemeClr val="dk1"/>
              </a:solidFill>
              <a:effectLst/>
              <a:latin typeface="+mn-lt"/>
              <a:ea typeface="+mn-ea"/>
              <a:cs typeface="+mn-cs"/>
            </a:rPr>
            <a:t>+1.4</a:t>
          </a:r>
          <a:r>
            <a:rPr kumimoji="1" lang="ja-JP" altLang="ja-JP" sz="1050" b="0" i="0" baseline="0">
              <a:solidFill>
                <a:schemeClr val="dk1"/>
              </a:solidFill>
              <a:effectLst/>
              <a:latin typeface="+mn-lt"/>
              <a:ea typeface="+mn-ea"/>
              <a:cs typeface="+mn-cs"/>
            </a:rPr>
            <a:t>ポイントの増となっている。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これは、分母の収入（経常的なもののうち一般財源等）が増（</a:t>
          </a:r>
          <a:r>
            <a:rPr kumimoji="1" lang="en-US" altLang="ja-JP" sz="1050" b="0" i="0" baseline="0">
              <a:solidFill>
                <a:schemeClr val="dk1"/>
              </a:solidFill>
              <a:effectLst/>
              <a:latin typeface="+mn-lt"/>
              <a:ea typeface="+mn-ea"/>
              <a:cs typeface="+mn-cs"/>
            </a:rPr>
            <a:t>+2.5</a:t>
          </a:r>
          <a:r>
            <a:rPr kumimoji="1" lang="ja-JP" altLang="ja-JP" sz="1050" b="0" i="0" baseline="0">
              <a:solidFill>
                <a:schemeClr val="dk1"/>
              </a:solidFill>
              <a:effectLst/>
              <a:latin typeface="+mn-lt"/>
              <a:ea typeface="+mn-ea"/>
              <a:cs typeface="+mn-cs"/>
            </a:rPr>
            <a:t>億円、</a:t>
          </a:r>
          <a:r>
            <a:rPr kumimoji="1" lang="en-US" altLang="ja-JP" sz="1050" b="0" i="0" baseline="0">
              <a:solidFill>
                <a:schemeClr val="dk1"/>
              </a:solidFill>
              <a:effectLst/>
              <a:latin typeface="+mn-lt"/>
              <a:ea typeface="+mn-ea"/>
              <a:cs typeface="+mn-cs"/>
            </a:rPr>
            <a:t>+2.8</a:t>
          </a:r>
          <a:r>
            <a:rPr kumimoji="1" lang="ja-JP" altLang="ja-JP" sz="1050" b="0" i="0" baseline="0">
              <a:solidFill>
                <a:schemeClr val="dk1"/>
              </a:solidFill>
              <a:effectLst/>
              <a:latin typeface="+mn-lt"/>
              <a:ea typeface="+mn-ea"/>
              <a:cs typeface="+mn-cs"/>
            </a:rPr>
            <a:t>％）となったものの、分子の公債費以外の決算額（経常的なもののうち一般財源等）が増（＋</a:t>
          </a:r>
          <a:r>
            <a:rPr kumimoji="1" lang="en-US" altLang="ja-JP" sz="1050" b="0" i="0" baseline="0">
              <a:solidFill>
                <a:schemeClr val="dk1"/>
              </a:solidFill>
              <a:effectLst/>
              <a:latin typeface="+mn-lt"/>
              <a:ea typeface="+mn-ea"/>
              <a:cs typeface="+mn-cs"/>
            </a:rPr>
            <a:t>3.1</a:t>
          </a:r>
          <a:r>
            <a:rPr kumimoji="1" lang="ja-JP" altLang="ja-JP" sz="1050" b="0" i="0" baseline="0">
              <a:solidFill>
                <a:schemeClr val="dk1"/>
              </a:solidFill>
              <a:effectLst/>
              <a:latin typeface="+mn-lt"/>
              <a:ea typeface="+mn-ea"/>
              <a:cs typeface="+mn-cs"/>
            </a:rPr>
            <a:t>億円、</a:t>
          </a:r>
          <a:r>
            <a:rPr kumimoji="1" lang="en-US" altLang="ja-JP" sz="1050" b="0" i="0" baseline="0">
              <a:solidFill>
                <a:schemeClr val="dk1"/>
              </a:solidFill>
              <a:effectLst/>
              <a:latin typeface="+mn-lt"/>
              <a:ea typeface="+mn-ea"/>
              <a:cs typeface="+mn-cs"/>
            </a:rPr>
            <a:t>+5.0</a:t>
          </a:r>
          <a:r>
            <a:rPr kumimoji="1" lang="ja-JP" altLang="ja-JP" sz="1050" b="0" i="0" baseline="0">
              <a:solidFill>
                <a:schemeClr val="dk1"/>
              </a:solidFill>
              <a:effectLst/>
              <a:latin typeface="+mn-lt"/>
              <a:ea typeface="+mn-ea"/>
              <a:cs typeface="+mn-cs"/>
            </a:rPr>
            <a:t>％）となったためである。</a:t>
          </a:r>
          <a:endParaRPr lang="ja-JP" altLang="ja-JP" sz="1200">
            <a:effectLst/>
          </a:endParaRPr>
        </a:p>
        <a:p>
          <a:pPr eaLnBrk="1" fontAlgn="auto" latinLnBrk="0" hangingPunct="1"/>
          <a:r>
            <a:rPr lang="ja-JP" altLang="ja-JP" sz="1050" b="0" i="0" baseline="0">
              <a:solidFill>
                <a:schemeClr val="dk1"/>
              </a:solidFill>
              <a:effectLst/>
              <a:latin typeface="+mn-lt"/>
              <a:ea typeface="+mn-ea"/>
              <a:cs typeface="+mn-cs"/>
            </a:rPr>
            <a:t>類似団体平均と比較して低い水準にあるのは、補助費等によるものと考えられる。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75</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651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83566</xdr:rowOff>
    </xdr:from>
    <xdr:to>
      <xdr:col>78</xdr:col>
      <xdr:colOff>69850</xdr:colOff>
      <xdr:row>75</xdr:row>
      <xdr:rowOff>106426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42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83566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194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76</xdr:row>
      <xdr:rowOff>3556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194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119634</xdr:rowOff>
    </xdr:from>
    <xdr:to>
      <xdr:col>82</xdr:col>
      <xdr:colOff>158750</xdr:colOff>
      <xdr:row>76</xdr:row>
      <xdr:rowOff>49783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136161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32766</xdr:rowOff>
    </xdr:from>
    <xdr:to>
      <xdr:col>74</xdr:col>
      <xdr:colOff>31750</xdr:colOff>
      <xdr:row>75</xdr:row>
      <xdr:rowOff>134366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166114</xdr:rowOff>
    </xdr:from>
    <xdr:to>
      <xdr:col>29</xdr:col>
      <xdr:colOff>127000</xdr:colOff>
      <xdr:row>18</xdr:row>
      <xdr:rowOff>22541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28389"/>
          <a:ext cx="647700" cy="27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22541</xdr:rowOff>
    </xdr:from>
    <xdr:to>
      <xdr:col>26</xdr:col>
      <xdr:colOff>50800</xdr:colOff>
      <xdr:row>18</xdr:row>
      <xdr:rowOff>37221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56266"/>
          <a:ext cx="698500" cy="14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30352</xdr:rowOff>
    </xdr:from>
    <xdr:to>
      <xdr:col>22</xdr:col>
      <xdr:colOff>114300</xdr:colOff>
      <xdr:row>18</xdr:row>
      <xdr:rowOff>37221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64077"/>
          <a:ext cx="698500" cy="6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24031</xdr:rowOff>
    </xdr:from>
    <xdr:to>
      <xdr:col>18</xdr:col>
      <xdr:colOff>177800</xdr:colOff>
      <xdr:row>18</xdr:row>
      <xdr:rowOff>30352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57756"/>
          <a:ext cx="698500" cy="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115314</xdr:rowOff>
    </xdr:from>
    <xdr:to>
      <xdr:col>29</xdr:col>
      <xdr:colOff>177800</xdr:colOff>
      <xdr:row>18</xdr:row>
      <xdr:rowOff>45464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7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87391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4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143191</xdr:rowOff>
    </xdr:from>
    <xdr:to>
      <xdr:col>26</xdr:col>
      <xdr:colOff>101600</xdr:colOff>
      <xdr:row>18</xdr:row>
      <xdr:rowOff>73341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0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83518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74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157871</xdr:rowOff>
    </xdr:from>
    <xdr:to>
      <xdr:col>22</xdr:col>
      <xdr:colOff>165100</xdr:colOff>
      <xdr:row>18</xdr:row>
      <xdr:rowOff>88021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2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72798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06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151002</xdr:rowOff>
    </xdr:from>
    <xdr:to>
      <xdr:col>19</xdr:col>
      <xdr:colOff>38100</xdr:colOff>
      <xdr:row>18</xdr:row>
      <xdr:rowOff>81152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91329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144681</xdr:rowOff>
    </xdr:from>
    <xdr:to>
      <xdr:col>15</xdr:col>
      <xdr:colOff>101600</xdr:colOff>
      <xdr:row>18</xdr:row>
      <xdr:rowOff>74831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06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59608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322129</xdr:rowOff>
    </xdr:from>
    <xdr:to>
      <xdr:col>29</xdr:col>
      <xdr:colOff>127000</xdr:colOff>
      <xdr:row>35</xdr:row>
      <xdr:rowOff>322472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32479"/>
          <a:ext cx="6477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255263</xdr:rowOff>
    </xdr:from>
    <xdr:to>
      <xdr:col>26</xdr:col>
      <xdr:colOff>50800</xdr:colOff>
      <xdr:row>35</xdr:row>
      <xdr:rowOff>322129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65613"/>
          <a:ext cx="698500" cy="66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255263</xdr:rowOff>
    </xdr:from>
    <xdr:to>
      <xdr:col>22</xdr:col>
      <xdr:colOff>114300</xdr:colOff>
      <xdr:row>35</xdr:row>
      <xdr:rowOff>325406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5613"/>
          <a:ext cx="698500" cy="70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325406</xdr:rowOff>
    </xdr:from>
    <xdr:to>
      <xdr:col>18</xdr:col>
      <xdr:colOff>177800</xdr:colOff>
      <xdr:row>35</xdr:row>
      <xdr:rowOff>330016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35756"/>
          <a:ext cx="698500" cy="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271672</xdr:rowOff>
    </xdr:from>
    <xdr:to>
      <xdr:col>29</xdr:col>
      <xdr:colOff>177800</xdr:colOff>
      <xdr:row>36</xdr:row>
      <xdr:rowOff>30372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8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116749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2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271329</xdr:rowOff>
    </xdr:from>
    <xdr:to>
      <xdr:col>26</xdr:col>
      <xdr:colOff>101600</xdr:colOff>
      <xdr:row>36</xdr:row>
      <xdr:rowOff>30029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40206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50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204463</xdr:rowOff>
    </xdr:from>
    <xdr:to>
      <xdr:col>22</xdr:col>
      <xdr:colOff>165100</xdr:colOff>
      <xdr:row>35</xdr:row>
      <xdr:rowOff>306063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4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316240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8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274606</xdr:rowOff>
    </xdr:from>
    <xdr:to>
      <xdr:col>19</xdr:col>
      <xdr:colOff>38100</xdr:colOff>
      <xdr:row>36</xdr:row>
      <xdr:rowOff>33306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279216</xdr:rowOff>
    </xdr:from>
    <xdr:to>
      <xdr:col>15</xdr:col>
      <xdr:colOff>101600</xdr:colOff>
      <xdr:row>36</xdr:row>
      <xdr:rowOff>37916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9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48093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25,808
25,334
112.30
18,821,849
18,078,957
726,605
8,979,613
15,607,716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141521</xdr:rowOff>
    </xdr:from>
    <xdr:to>
      <xdr:col>24</xdr:col>
      <xdr:colOff>63500</xdr:colOff>
      <xdr:row>36</xdr:row>
      <xdr:rowOff>164693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13721"/>
          <a:ext cx="838200" cy="2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164693</xdr:rowOff>
    </xdr:from>
    <xdr:to>
      <xdr:col>19</xdr:col>
      <xdr:colOff>177800</xdr:colOff>
      <xdr:row>37</xdr:row>
      <xdr:rowOff>4552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6893"/>
          <a:ext cx="889000" cy="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164808</xdr:rowOff>
    </xdr:from>
    <xdr:to>
      <xdr:col>15</xdr:col>
      <xdr:colOff>50800</xdr:colOff>
      <xdr:row>37</xdr:row>
      <xdr:rowOff>4552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37008"/>
          <a:ext cx="889000"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164808</xdr:rowOff>
    </xdr:from>
    <xdr:to>
      <xdr:col>10</xdr:col>
      <xdr:colOff>114300</xdr:colOff>
      <xdr:row>36</xdr:row>
      <xdr:rowOff>170820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37008"/>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90721</xdr:rowOff>
    </xdr:from>
    <xdr:to>
      <xdr:col>24</xdr:col>
      <xdr:colOff>114300</xdr:colOff>
      <xdr:row>37</xdr:row>
      <xdr:rowOff>20871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113598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1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113893</xdr:rowOff>
    </xdr:from>
    <xdr:to>
      <xdr:col>20</xdr:col>
      <xdr:colOff>38100</xdr:colOff>
      <xdr:row>37</xdr:row>
      <xdr:rowOff>44043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60570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125202</xdr:rowOff>
    </xdr:from>
    <xdr:to>
      <xdr:col>15</xdr:col>
      <xdr:colOff>101600</xdr:colOff>
      <xdr:row>37</xdr:row>
      <xdr:rowOff>55352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71879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7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114008</xdr:rowOff>
    </xdr:from>
    <xdr:to>
      <xdr:col>10</xdr:col>
      <xdr:colOff>165100</xdr:colOff>
      <xdr:row>37</xdr:row>
      <xdr:rowOff>44158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8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60685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120020</xdr:rowOff>
    </xdr:from>
    <xdr:to>
      <xdr:col>6</xdr:col>
      <xdr:colOff>38100</xdr:colOff>
      <xdr:row>37</xdr:row>
      <xdr:rowOff>50170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66697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9247</xdr:rowOff>
    </xdr:from>
    <xdr:to>
      <xdr:col>24</xdr:col>
      <xdr:colOff>63500</xdr:colOff>
      <xdr:row>56</xdr:row>
      <xdr:rowOff>11753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10447"/>
          <a:ext cx="8382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10706</xdr:rowOff>
    </xdr:from>
    <xdr:to>
      <xdr:col>19</xdr:col>
      <xdr:colOff>177800</xdr:colOff>
      <xdr:row>56</xdr:row>
      <xdr:rowOff>11753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11906"/>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10706</xdr:rowOff>
    </xdr:from>
    <xdr:to>
      <xdr:col>15</xdr:col>
      <xdr:colOff>50800</xdr:colOff>
      <xdr:row>56</xdr:row>
      <xdr:rowOff>22456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11906"/>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150869</xdr:rowOff>
    </xdr:from>
    <xdr:to>
      <xdr:col>10</xdr:col>
      <xdr:colOff>114300</xdr:colOff>
      <xdr:row>56</xdr:row>
      <xdr:rowOff>22456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80619"/>
          <a:ext cx="889000" cy="4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136611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129897</xdr:rowOff>
    </xdr:from>
    <xdr:to>
      <xdr:col>24</xdr:col>
      <xdr:colOff>114300</xdr:colOff>
      <xdr:row>56</xdr:row>
      <xdr:rowOff>60047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5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152774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1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132403</xdr:rowOff>
    </xdr:from>
    <xdr:to>
      <xdr:col>20</xdr:col>
      <xdr:colOff>38100</xdr:colOff>
      <xdr:row>56</xdr:row>
      <xdr:rowOff>62553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79080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3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131356</xdr:rowOff>
    </xdr:from>
    <xdr:to>
      <xdr:col>15</xdr:col>
      <xdr:colOff>101600</xdr:colOff>
      <xdr:row>56</xdr:row>
      <xdr:rowOff>61506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6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78033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3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143106</xdr:rowOff>
    </xdr:from>
    <xdr:to>
      <xdr:col>10</xdr:col>
      <xdr:colOff>165100</xdr:colOff>
      <xdr:row>56</xdr:row>
      <xdr:rowOff>73256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7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89783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4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100069</xdr:rowOff>
    </xdr:from>
    <xdr:to>
      <xdr:col>6</xdr:col>
      <xdr:colOff>38100</xdr:colOff>
      <xdr:row>56</xdr:row>
      <xdr:rowOff>30219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46746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0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91599</xdr:rowOff>
    </xdr:from>
    <xdr:to>
      <xdr:col>24</xdr:col>
      <xdr:colOff>63500</xdr:colOff>
      <xdr:row>78</xdr:row>
      <xdr:rowOff>117260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4699"/>
          <a:ext cx="838200" cy="2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117260</xdr:rowOff>
    </xdr:from>
    <xdr:to>
      <xdr:col>19</xdr:col>
      <xdr:colOff>177800</xdr:colOff>
      <xdr:row>78</xdr:row>
      <xdr:rowOff>136995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0360"/>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136995</xdr:rowOff>
    </xdr:from>
    <xdr:to>
      <xdr:col>15</xdr:col>
      <xdr:colOff>50800</xdr:colOff>
      <xdr:row>78</xdr:row>
      <xdr:rowOff>138309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10095"/>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138309</xdr:rowOff>
    </xdr:from>
    <xdr:to>
      <xdr:col>10</xdr:col>
      <xdr:colOff>114300</xdr:colOff>
      <xdr:row>78</xdr:row>
      <xdr:rowOff>150368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11409"/>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40799</xdr:rowOff>
    </xdr:from>
    <xdr:to>
      <xdr:col>24</xdr:col>
      <xdr:colOff>114300</xdr:colOff>
      <xdr:row>78</xdr:row>
      <xdr:rowOff>142399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161129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66460</xdr:rowOff>
    </xdr:from>
    <xdr:to>
      <xdr:col>20</xdr:col>
      <xdr:colOff>38100</xdr:colOff>
      <xdr:row>78</xdr:row>
      <xdr:rowOff>168060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159187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86195</xdr:rowOff>
    </xdr:from>
    <xdr:to>
      <xdr:col>15</xdr:col>
      <xdr:colOff>101600</xdr:colOff>
      <xdr:row>79</xdr:row>
      <xdr:rowOff>16345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7472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5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87509</xdr:rowOff>
    </xdr:from>
    <xdr:to>
      <xdr:col>10</xdr:col>
      <xdr:colOff>165100</xdr:colOff>
      <xdr:row>79</xdr:row>
      <xdr:rowOff>17659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99568</xdr:rowOff>
    </xdr:from>
    <xdr:to>
      <xdr:col>6</xdr:col>
      <xdr:colOff>38100</xdr:colOff>
      <xdr:row>79</xdr:row>
      <xdr:rowOff>29718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20845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6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61421</xdr:rowOff>
    </xdr:from>
    <xdr:to>
      <xdr:col>24</xdr:col>
      <xdr:colOff>63500</xdr:colOff>
      <xdr:row>95</xdr:row>
      <xdr:rowOff>96365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49171"/>
          <a:ext cx="8382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96365</xdr:rowOff>
    </xdr:from>
    <xdr:to>
      <xdr:col>19</xdr:col>
      <xdr:colOff>177800</xdr:colOff>
      <xdr:row>96</xdr:row>
      <xdr:rowOff>38737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84115"/>
          <a:ext cx="889000" cy="11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109296</xdr:rowOff>
    </xdr:from>
    <xdr:to>
      <xdr:col>15</xdr:col>
      <xdr:colOff>50800</xdr:colOff>
      <xdr:row>96</xdr:row>
      <xdr:rowOff>38737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97046"/>
          <a:ext cx="889000" cy="10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109296</xdr:rowOff>
    </xdr:from>
    <xdr:to>
      <xdr:col>10</xdr:col>
      <xdr:colOff>114300</xdr:colOff>
      <xdr:row>96</xdr:row>
      <xdr:rowOff>124247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97046"/>
          <a:ext cx="889000" cy="18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10621</xdr:rowOff>
    </xdr:from>
    <xdr:to>
      <xdr:col>24</xdr:col>
      <xdr:colOff>114300</xdr:colOff>
      <xdr:row>95</xdr:row>
      <xdr:rowOff>112221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9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33498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4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45565</xdr:rowOff>
    </xdr:from>
    <xdr:to>
      <xdr:col>20</xdr:col>
      <xdr:colOff>38100</xdr:colOff>
      <xdr:row>95</xdr:row>
      <xdr:rowOff>147165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3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163692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0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159387</xdr:rowOff>
    </xdr:from>
    <xdr:to>
      <xdr:col>15</xdr:col>
      <xdr:colOff>101600</xdr:colOff>
      <xdr:row>96</xdr:row>
      <xdr:rowOff>89537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106064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2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58496</xdr:rowOff>
    </xdr:from>
    <xdr:to>
      <xdr:col>10</xdr:col>
      <xdr:colOff>165100</xdr:colOff>
      <xdr:row>95</xdr:row>
      <xdr:rowOff>160096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5173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73447</xdr:rowOff>
    </xdr:from>
    <xdr:to>
      <xdr:col>6</xdr:col>
      <xdr:colOff>38100</xdr:colOff>
      <xdr:row>97</xdr:row>
      <xdr:rowOff>3597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20124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30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20207</xdr:rowOff>
    </xdr:from>
    <xdr:to>
      <xdr:col>55</xdr:col>
      <xdr:colOff>0</xdr:colOff>
      <xdr:row>38</xdr:row>
      <xdr:rowOff>25647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35307"/>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16378</xdr:rowOff>
    </xdr:from>
    <xdr:to>
      <xdr:col>50</xdr:col>
      <xdr:colOff>114300</xdr:colOff>
      <xdr:row>38</xdr:row>
      <xdr:rowOff>25647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531478"/>
          <a:ext cx="889000" cy="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12754</xdr:rowOff>
    </xdr:from>
    <xdr:to>
      <xdr:col>45</xdr:col>
      <xdr:colOff>177800</xdr:colOff>
      <xdr:row>38</xdr:row>
      <xdr:rowOff>16378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27854"/>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150486</xdr:rowOff>
    </xdr:from>
    <xdr:to>
      <xdr:col>41</xdr:col>
      <xdr:colOff>50800</xdr:colOff>
      <xdr:row>38</xdr:row>
      <xdr:rowOff>12754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51236"/>
          <a:ext cx="889000" cy="3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140857</xdr:rowOff>
    </xdr:from>
    <xdr:to>
      <xdr:col>55</xdr:col>
      <xdr:colOff>50800</xdr:colOff>
      <xdr:row>38</xdr:row>
      <xdr:rowOff>71007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55784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146298</xdr:rowOff>
    </xdr:from>
    <xdr:to>
      <xdr:col>50</xdr:col>
      <xdr:colOff>165100</xdr:colOff>
      <xdr:row>38</xdr:row>
      <xdr:rowOff>76448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67574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8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137028</xdr:rowOff>
    </xdr:from>
    <xdr:to>
      <xdr:col>46</xdr:col>
      <xdr:colOff>38100</xdr:colOff>
      <xdr:row>38</xdr:row>
      <xdr:rowOff>67178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58305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7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133405</xdr:rowOff>
    </xdr:from>
    <xdr:to>
      <xdr:col>41</xdr:col>
      <xdr:colOff>101600</xdr:colOff>
      <xdr:row>38</xdr:row>
      <xdr:rowOff>63554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770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54681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6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99686</xdr:rowOff>
    </xdr:from>
    <xdr:to>
      <xdr:col>36</xdr:col>
      <xdr:colOff>165100</xdr:colOff>
      <xdr:row>36</xdr:row>
      <xdr:rowOff>29836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20963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9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13728</xdr:rowOff>
    </xdr:from>
    <xdr:to>
      <xdr:col>55</xdr:col>
      <xdr:colOff>0</xdr:colOff>
      <xdr:row>57</xdr:row>
      <xdr:rowOff>90496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86378"/>
          <a:ext cx="838200" cy="7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14610</xdr:rowOff>
    </xdr:from>
    <xdr:to>
      <xdr:col>50</xdr:col>
      <xdr:colOff>114300</xdr:colOff>
      <xdr:row>57</xdr:row>
      <xdr:rowOff>90496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87260"/>
          <a:ext cx="889000" cy="7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14610</xdr:rowOff>
    </xdr:from>
    <xdr:to>
      <xdr:col>45</xdr:col>
      <xdr:colOff>177800</xdr:colOff>
      <xdr:row>57</xdr:row>
      <xdr:rowOff>54739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87260"/>
          <a:ext cx="889000" cy="4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118659</xdr:rowOff>
    </xdr:from>
    <xdr:to>
      <xdr:col>41</xdr:col>
      <xdr:colOff>50800</xdr:colOff>
      <xdr:row>57</xdr:row>
      <xdr:rowOff>54739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19859"/>
          <a:ext cx="889000" cy="10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134378</xdr:rowOff>
    </xdr:from>
    <xdr:to>
      <xdr:col>55</xdr:col>
      <xdr:colOff>50800</xdr:colOff>
      <xdr:row>57</xdr:row>
      <xdr:rowOff>64528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112805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39696</xdr:rowOff>
    </xdr:from>
    <xdr:to>
      <xdr:col>50</xdr:col>
      <xdr:colOff>165100</xdr:colOff>
      <xdr:row>57</xdr:row>
      <xdr:rowOff>141296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132423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0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135260</xdr:rowOff>
    </xdr:from>
    <xdr:to>
      <xdr:col>46</xdr:col>
      <xdr:colOff>38100</xdr:colOff>
      <xdr:row>57</xdr:row>
      <xdr:rowOff>65410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56537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2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3939</xdr:rowOff>
    </xdr:from>
    <xdr:to>
      <xdr:col>41</xdr:col>
      <xdr:colOff>101600</xdr:colOff>
      <xdr:row>57</xdr:row>
      <xdr:rowOff>105539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7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96666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6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67859</xdr:rowOff>
    </xdr:from>
    <xdr:to>
      <xdr:col>36</xdr:col>
      <xdr:colOff>165100</xdr:colOff>
      <xdr:row>56</xdr:row>
      <xdr:rowOff>169459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160586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10489</xdr:rowOff>
    </xdr:from>
    <xdr:to>
      <xdr:col>55</xdr:col>
      <xdr:colOff>0</xdr:colOff>
      <xdr:row>78</xdr:row>
      <xdr:rowOff>16365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83589"/>
          <a:ext cx="8382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10489</xdr:rowOff>
    </xdr:from>
    <xdr:to>
      <xdr:col>50</xdr:col>
      <xdr:colOff>114300</xdr:colOff>
      <xdr:row>78</xdr:row>
      <xdr:rowOff>11255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83589"/>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11255</xdr:rowOff>
    </xdr:from>
    <xdr:to>
      <xdr:col>45</xdr:col>
      <xdr:colOff>177800</xdr:colOff>
      <xdr:row>78</xdr:row>
      <xdr:rowOff>22371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384355"/>
          <a:ext cx="889000" cy="1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144814</xdr:rowOff>
    </xdr:from>
    <xdr:to>
      <xdr:col>41</xdr:col>
      <xdr:colOff>50800</xdr:colOff>
      <xdr:row>78</xdr:row>
      <xdr:rowOff>22371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46464"/>
          <a:ext cx="889000" cy="4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137015</xdr:rowOff>
    </xdr:from>
    <xdr:to>
      <xdr:col>55</xdr:col>
      <xdr:colOff>50800</xdr:colOff>
      <xdr:row>78</xdr:row>
      <xdr:rowOff>67165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51942</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5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131139</xdr:rowOff>
    </xdr:from>
    <xdr:to>
      <xdr:col>50</xdr:col>
      <xdr:colOff>165100</xdr:colOff>
      <xdr:row>78</xdr:row>
      <xdr:rowOff>61289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52416</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42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131905</xdr:rowOff>
    </xdr:from>
    <xdr:to>
      <xdr:col>46</xdr:col>
      <xdr:colOff>38100</xdr:colOff>
      <xdr:row>78</xdr:row>
      <xdr:rowOff>62055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53182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42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143021</xdr:rowOff>
    </xdr:from>
    <xdr:to>
      <xdr:col>41</xdr:col>
      <xdr:colOff>101600</xdr:colOff>
      <xdr:row>78</xdr:row>
      <xdr:rowOff>73171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64298</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2017" y="13437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94014</xdr:rowOff>
    </xdr:from>
    <xdr:to>
      <xdr:col>36</xdr:col>
      <xdr:colOff>165100</xdr:colOff>
      <xdr:row>78</xdr:row>
      <xdr:rowOff>24164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15291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8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36699</xdr:rowOff>
    </xdr:from>
    <xdr:to>
      <xdr:col>55</xdr:col>
      <xdr:colOff>0</xdr:colOff>
      <xdr:row>96</xdr:row>
      <xdr:rowOff>158062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495899"/>
          <a:ext cx="838200" cy="1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158062</xdr:rowOff>
    </xdr:from>
    <xdr:to>
      <xdr:col>50</xdr:col>
      <xdr:colOff>114300</xdr:colOff>
      <xdr:row>97</xdr:row>
      <xdr:rowOff>11095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617262"/>
          <a:ext cx="8890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151216</xdr:rowOff>
    </xdr:from>
    <xdr:to>
      <xdr:col>45</xdr:col>
      <xdr:colOff>177800</xdr:colOff>
      <xdr:row>97</xdr:row>
      <xdr:rowOff>11095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610416"/>
          <a:ext cx="889000" cy="3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55660</xdr:rowOff>
    </xdr:from>
    <xdr:to>
      <xdr:col>41</xdr:col>
      <xdr:colOff>50800</xdr:colOff>
      <xdr:row>96</xdr:row>
      <xdr:rowOff>151216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514860"/>
          <a:ext cx="889000" cy="9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157349</xdr:rowOff>
    </xdr:from>
    <xdr:to>
      <xdr:col>55</xdr:col>
      <xdr:colOff>50800</xdr:colOff>
      <xdr:row>96</xdr:row>
      <xdr:rowOff>87499</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4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8776</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2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107262</xdr:rowOff>
    </xdr:from>
    <xdr:to>
      <xdr:col>50</xdr:col>
      <xdr:colOff>165100</xdr:colOff>
      <xdr:row>97</xdr:row>
      <xdr:rowOff>37412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5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28539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5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131745</xdr:rowOff>
    </xdr:from>
    <xdr:to>
      <xdr:col>46</xdr:col>
      <xdr:colOff>38100</xdr:colOff>
      <xdr:row>97</xdr:row>
      <xdr:rowOff>61895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53022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100416</xdr:rowOff>
    </xdr:from>
    <xdr:to>
      <xdr:col>41</xdr:col>
      <xdr:colOff>101600</xdr:colOff>
      <xdr:row>97</xdr:row>
      <xdr:rowOff>30566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21693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5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4860</xdr:rowOff>
    </xdr:from>
    <xdr:to>
      <xdr:col>36</xdr:col>
      <xdr:colOff>165100</xdr:colOff>
      <xdr:row>96</xdr:row>
      <xdr:rowOff>106460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6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97587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5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22451</xdr:rowOff>
    </xdr:from>
    <xdr:to>
      <xdr:col>85</xdr:col>
      <xdr:colOff>127000</xdr:colOff>
      <xdr:row>38</xdr:row>
      <xdr:rowOff>77887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537551"/>
          <a:ext cx="8382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77887</xdr:rowOff>
    </xdr:from>
    <xdr:to>
      <xdr:col>81</xdr:col>
      <xdr:colOff>50800</xdr:colOff>
      <xdr:row>38</xdr:row>
      <xdr:rowOff>125299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592987"/>
          <a:ext cx="889000" cy="4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148113</xdr:rowOff>
    </xdr:from>
    <xdr:to>
      <xdr:col>76</xdr:col>
      <xdr:colOff>114300</xdr:colOff>
      <xdr:row>38</xdr:row>
      <xdr:rowOff>125299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491763"/>
          <a:ext cx="889000" cy="14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26429</xdr:rowOff>
    </xdr:from>
    <xdr:to>
      <xdr:col>71</xdr:col>
      <xdr:colOff>177800</xdr:colOff>
      <xdr:row>37</xdr:row>
      <xdr:rowOff>148113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370079"/>
          <a:ext cx="889000" cy="1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143101</xdr:rowOff>
    </xdr:from>
    <xdr:to>
      <xdr:col>85</xdr:col>
      <xdr:colOff>177800</xdr:colOff>
      <xdr:row>38</xdr:row>
      <xdr:rowOff>73251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102478</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7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27087</xdr:rowOff>
    </xdr:from>
    <xdr:to>
      <xdr:col>81</xdr:col>
      <xdr:colOff>101600</xdr:colOff>
      <xdr:row>38</xdr:row>
      <xdr:rowOff>128687</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119814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74499</xdr:rowOff>
    </xdr:from>
    <xdr:to>
      <xdr:col>76</xdr:col>
      <xdr:colOff>165100</xdr:colOff>
      <xdr:row>39</xdr:row>
      <xdr:rowOff>4649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167226</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82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97313</xdr:rowOff>
    </xdr:from>
    <xdr:to>
      <xdr:col>72</xdr:col>
      <xdr:colOff>38100</xdr:colOff>
      <xdr:row>38</xdr:row>
      <xdr:rowOff>27463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18590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3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147079</xdr:rowOff>
    </xdr:from>
    <xdr:to>
      <xdr:col>67</xdr:col>
      <xdr:colOff>101600</xdr:colOff>
      <xdr:row>37</xdr:row>
      <xdr:rowOff>77229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3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68356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95771</xdr:rowOff>
    </xdr:from>
    <xdr:to>
      <xdr:col>85</xdr:col>
      <xdr:colOff>127000</xdr:colOff>
      <xdr:row>75</xdr:row>
      <xdr:rowOff>115201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954521"/>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37656</xdr:rowOff>
    </xdr:from>
    <xdr:to>
      <xdr:col>81</xdr:col>
      <xdr:colOff>50800</xdr:colOff>
      <xdr:row>75</xdr:row>
      <xdr:rowOff>95771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2896406"/>
          <a:ext cx="889000" cy="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37656</xdr:rowOff>
    </xdr:from>
    <xdr:to>
      <xdr:col>76</xdr:col>
      <xdr:colOff>114300</xdr:colOff>
      <xdr:row>75</xdr:row>
      <xdr:rowOff>45186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896406"/>
          <a:ext cx="8890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45186</xdr:rowOff>
    </xdr:from>
    <xdr:to>
      <xdr:col>71</xdr:col>
      <xdr:colOff>177800</xdr:colOff>
      <xdr:row>75</xdr:row>
      <xdr:rowOff>125997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903936"/>
          <a:ext cx="889000" cy="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64401</xdr:rowOff>
    </xdr:from>
    <xdr:to>
      <xdr:col>85</xdr:col>
      <xdr:colOff>177800</xdr:colOff>
      <xdr:row>75</xdr:row>
      <xdr:rowOff>166002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9231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87278</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77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44971</xdr:rowOff>
    </xdr:from>
    <xdr:to>
      <xdr:col>81</xdr:col>
      <xdr:colOff>101600</xdr:colOff>
      <xdr:row>75</xdr:row>
      <xdr:rowOff>146571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9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163098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158306</xdr:rowOff>
    </xdr:from>
    <xdr:to>
      <xdr:col>76</xdr:col>
      <xdr:colOff>165100</xdr:colOff>
      <xdr:row>75</xdr:row>
      <xdr:rowOff>88456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8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104983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2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165836</xdr:rowOff>
    </xdr:from>
    <xdr:to>
      <xdr:col>72</xdr:col>
      <xdr:colOff>38100</xdr:colOff>
      <xdr:row>75</xdr:row>
      <xdr:rowOff>95986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8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112513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75197</xdr:rowOff>
    </xdr:from>
    <xdr:to>
      <xdr:col>67</xdr:col>
      <xdr:colOff>101600</xdr:colOff>
      <xdr:row>76</xdr:row>
      <xdr:rowOff>5347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93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21874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22208</xdr:rowOff>
    </xdr:from>
    <xdr:to>
      <xdr:col>85</xdr:col>
      <xdr:colOff>127000</xdr:colOff>
      <xdr:row>98</xdr:row>
      <xdr:rowOff>24966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6824308"/>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22208</xdr:rowOff>
    </xdr:from>
    <xdr:to>
      <xdr:col>81</xdr:col>
      <xdr:colOff>50800</xdr:colOff>
      <xdr:row>98</xdr:row>
      <xdr:rowOff>37657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24308"/>
          <a:ext cx="8890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37657</xdr:rowOff>
    </xdr:from>
    <xdr:to>
      <xdr:col>76</xdr:col>
      <xdr:colOff>114300</xdr:colOff>
      <xdr:row>98</xdr:row>
      <xdr:rowOff>43745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6839757"/>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42583</xdr:rowOff>
    </xdr:from>
    <xdr:to>
      <xdr:col>71</xdr:col>
      <xdr:colOff>177800</xdr:colOff>
      <xdr:row>98</xdr:row>
      <xdr:rowOff>43745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844683"/>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145707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145616</xdr:rowOff>
    </xdr:from>
    <xdr:to>
      <xdr:col>85</xdr:col>
      <xdr:colOff>177800</xdr:colOff>
      <xdr:row>98</xdr:row>
      <xdr:rowOff>75766</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77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168493</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2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142858</xdr:rowOff>
    </xdr:from>
    <xdr:to>
      <xdr:col>81</xdr:col>
      <xdr:colOff>101600</xdr:colOff>
      <xdr:row>98</xdr:row>
      <xdr:rowOff>73008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89535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158307</xdr:rowOff>
    </xdr:from>
    <xdr:to>
      <xdr:col>76</xdr:col>
      <xdr:colOff>165100</xdr:colOff>
      <xdr:row>98</xdr:row>
      <xdr:rowOff>88457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7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104984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164395</xdr:rowOff>
    </xdr:from>
    <xdr:to>
      <xdr:col>72</xdr:col>
      <xdr:colOff>38100</xdr:colOff>
      <xdr:row>98</xdr:row>
      <xdr:rowOff>94545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111072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7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163233</xdr:rowOff>
    </xdr:from>
    <xdr:to>
      <xdr:col>67</xdr:col>
      <xdr:colOff>101600</xdr:colOff>
      <xdr:row>98</xdr:row>
      <xdr:rowOff>93383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7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109910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131280</xdr:rowOff>
    </xdr:from>
    <xdr:to>
      <xdr:col>116</xdr:col>
      <xdr:colOff>63500</xdr:colOff>
      <xdr:row>37</xdr:row>
      <xdr:rowOff>139471</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474930"/>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139471</xdr:rowOff>
    </xdr:from>
    <xdr:to>
      <xdr:col>111</xdr:col>
      <xdr:colOff>177800</xdr:colOff>
      <xdr:row>38</xdr:row>
      <xdr:rowOff>39612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483121"/>
          <a:ext cx="889000" cy="7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39612</xdr:rowOff>
    </xdr:from>
    <xdr:to>
      <xdr:col>107</xdr:col>
      <xdr:colOff>50800</xdr:colOff>
      <xdr:row>38</xdr:row>
      <xdr:rowOff>47536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554712"/>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21019</xdr:rowOff>
    </xdr:from>
    <xdr:to>
      <xdr:col>102</xdr:col>
      <xdr:colOff>114300</xdr:colOff>
      <xdr:row>38</xdr:row>
      <xdr:rowOff>47536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536119"/>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80480</xdr:rowOff>
    </xdr:from>
    <xdr:to>
      <xdr:col>116</xdr:col>
      <xdr:colOff>114300</xdr:colOff>
      <xdr:row>38</xdr:row>
      <xdr:rowOff>10630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4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103357</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2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88671</xdr:rowOff>
    </xdr:from>
    <xdr:to>
      <xdr:col>112</xdr:col>
      <xdr:colOff>38100</xdr:colOff>
      <xdr:row>38</xdr:row>
      <xdr:rowOff>18821</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4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35348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0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160262</xdr:rowOff>
    </xdr:from>
    <xdr:to>
      <xdr:col>107</xdr:col>
      <xdr:colOff>101600</xdr:colOff>
      <xdr:row>38</xdr:row>
      <xdr:rowOff>90412</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5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106938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168186</xdr:rowOff>
    </xdr:from>
    <xdr:to>
      <xdr:col>102</xdr:col>
      <xdr:colOff>165100</xdr:colOff>
      <xdr:row>38</xdr:row>
      <xdr:rowOff>98336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5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114863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141668</xdr:rowOff>
    </xdr:from>
    <xdr:to>
      <xdr:col>98</xdr:col>
      <xdr:colOff>38100</xdr:colOff>
      <xdr:row>38</xdr:row>
      <xdr:rowOff>71819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4853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88345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6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75044</xdr:rowOff>
    </xdr:from>
    <xdr:to>
      <xdr:col>116</xdr:col>
      <xdr:colOff>63500</xdr:colOff>
      <xdr:row>74</xdr:row>
      <xdr:rowOff>101276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762344"/>
          <a:ext cx="838200" cy="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101276</xdr:rowOff>
    </xdr:from>
    <xdr:to>
      <xdr:col>111</xdr:col>
      <xdr:colOff>177800</xdr:colOff>
      <xdr:row>74</xdr:row>
      <xdr:rowOff>151549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788576"/>
          <a:ext cx="88900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151549</xdr:rowOff>
    </xdr:from>
    <xdr:to>
      <xdr:col>107</xdr:col>
      <xdr:colOff>50800</xdr:colOff>
      <xdr:row>74</xdr:row>
      <xdr:rowOff>160865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838849"/>
          <a:ext cx="8890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160865</xdr:rowOff>
    </xdr:from>
    <xdr:to>
      <xdr:col>102</xdr:col>
      <xdr:colOff>114300</xdr:colOff>
      <xdr:row>75</xdr:row>
      <xdr:rowOff>31096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848165"/>
          <a:ext cx="889000" cy="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24244</xdr:rowOff>
    </xdr:from>
    <xdr:to>
      <xdr:col>116</xdr:col>
      <xdr:colOff>114300</xdr:colOff>
      <xdr:row>74</xdr:row>
      <xdr:rowOff>125844</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47121</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5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50476</xdr:rowOff>
    </xdr:from>
    <xdr:to>
      <xdr:col>112</xdr:col>
      <xdr:colOff>38100</xdr:colOff>
      <xdr:row>74</xdr:row>
      <xdr:rowOff>152076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168603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51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100749</xdr:rowOff>
    </xdr:from>
    <xdr:to>
      <xdr:col>107</xdr:col>
      <xdr:colOff>101600</xdr:colOff>
      <xdr:row>75</xdr:row>
      <xdr:rowOff>30899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78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47426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5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110065</xdr:rowOff>
    </xdr:from>
    <xdr:to>
      <xdr:col>102</xdr:col>
      <xdr:colOff>165100</xdr:colOff>
      <xdr:row>75</xdr:row>
      <xdr:rowOff>40215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79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56742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57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151746</xdr:rowOff>
    </xdr:from>
    <xdr:to>
      <xdr:col>98</xdr:col>
      <xdr:colOff>38100</xdr:colOff>
      <xdr:row>75</xdr:row>
      <xdr:rowOff>81896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98423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性質別歳出（住民一人当たりのコスト）の特徴点としては、類似団体平均との比較において、公債費が高い点、補助費等及び普通建設事業費（うち新規整備）が低い点である。これらの要因は以下のとおり。</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公債費については、合併特例事業債を活用した総合体育館や最終処分場などの大規模事業に係る地方債の元利償還のピークが到来しているためである。今後も、実質公債費比率が高い水準で推移するため、普通建設事業を厳選し、起債の抑制に努める方針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・補助費等については、消防を市単独で運営しているため、一部事務組合等への負担金が生じていないことから、一人当たりの補助費等（消防費）</a:t>
          </a:r>
          <a:r>
            <a:rPr kumimoji="1" lang="en-US" altLang="ja-JP" sz="1000" b="0" i="0" baseline="30000">
              <a:solidFill>
                <a:schemeClr val="dk1"/>
              </a:solidFill>
              <a:effectLst/>
              <a:latin typeface="+mn-lt"/>
              <a:ea typeface="+mn-ea"/>
              <a:cs typeface="+mn-cs"/>
            </a:rPr>
            <a:t>※1</a:t>
          </a:r>
          <a:r>
            <a:rPr kumimoji="1" lang="ja-JP" altLang="ja-JP" sz="1000" b="0" i="0" baseline="0">
              <a:solidFill>
                <a:schemeClr val="dk1"/>
              </a:solidFill>
              <a:effectLst/>
              <a:latin typeface="+mn-lt"/>
              <a:ea typeface="+mn-ea"/>
              <a:cs typeface="+mn-cs"/>
            </a:rPr>
            <a:t>が類似団体に比べ低くなっている。また、ごみ処理施設も市単独で運営しているため、補助費等（衛生費（清掃費））</a:t>
          </a:r>
          <a:r>
            <a:rPr kumimoji="1" lang="en-US" altLang="ja-JP" sz="1000" b="0" i="0" baseline="30000">
              <a:solidFill>
                <a:schemeClr val="dk1"/>
              </a:solidFill>
              <a:effectLst/>
              <a:latin typeface="+mn-lt"/>
              <a:ea typeface="+mn-ea"/>
              <a:cs typeface="+mn-cs"/>
            </a:rPr>
            <a:t>※2</a:t>
          </a:r>
          <a:r>
            <a:rPr kumimoji="1" lang="ja-JP" altLang="ja-JP" sz="1000" b="0" i="0" baseline="0">
              <a:solidFill>
                <a:schemeClr val="dk1"/>
              </a:solidFill>
              <a:effectLst/>
              <a:latin typeface="+mn-lt"/>
              <a:ea typeface="+mn-ea"/>
              <a:cs typeface="+mn-cs"/>
            </a:rPr>
            <a:t>も同様である。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普通建設事業費（うち新規整備）については、公債費の増加を見込み、令和元年度の学校給食センターや防災センターの建設以降、普通建設事業を厳選しているためである。今後も、類似団体と比較し実質公債費比率が高い水準で推移するため、新規整備は基本的に行わない方針である。</a:t>
          </a:r>
          <a:endParaRPr lang="ja-JP" altLang="ja-JP" sz="1100">
            <a:effectLst/>
          </a:endParaRPr>
        </a:p>
        <a:p>
          <a:pPr eaLnBrk="1" fontAlgn="auto" latinLnBrk="0" hangingPunct="1"/>
          <a:r>
            <a:rPr kumimoji="1" lang="en-US" altLang="ja-JP" sz="1000" b="0" i="0" baseline="0">
              <a:solidFill>
                <a:sysClr val="windowText" lastClr="000000"/>
              </a:solidFill>
              <a:effectLst/>
              <a:latin typeface="+mn-lt"/>
              <a:ea typeface="+mn-ea"/>
              <a:cs typeface="+mn-cs"/>
            </a:rPr>
            <a:t>※1 </a:t>
          </a:r>
          <a:r>
            <a:rPr kumimoji="1" lang="ja-JP" altLang="ja-JP" sz="1000" b="0" i="0" baseline="0">
              <a:solidFill>
                <a:sysClr val="windowText" lastClr="000000"/>
              </a:solidFill>
              <a:effectLst/>
              <a:latin typeface="+mn-lt"/>
              <a:ea typeface="+mn-ea"/>
              <a:cs typeface="+mn-cs"/>
            </a:rPr>
            <a:t>令和</a:t>
          </a:r>
          <a:r>
            <a:rPr kumimoji="1" lang="ja-JP" altLang="en-US" sz="1000" b="0" i="0" baseline="0">
              <a:solidFill>
                <a:sysClr val="windowText" lastClr="000000"/>
              </a:solidFill>
              <a:effectLst/>
              <a:latin typeface="+mn-lt"/>
              <a:ea typeface="+mn-ea"/>
              <a:cs typeface="+mn-cs"/>
            </a:rPr>
            <a:t>５</a:t>
          </a:r>
          <a:r>
            <a:rPr kumimoji="1" lang="ja-JP" altLang="ja-JP" sz="1000" b="0" i="0" baseline="0">
              <a:solidFill>
                <a:sysClr val="windowText" lastClr="000000"/>
              </a:solidFill>
              <a:effectLst/>
              <a:latin typeface="+mn-lt"/>
              <a:ea typeface="+mn-ea"/>
              <a:cs typeface="+mn-cs"/>
            </a:rPr>
            <a:t>年度決算では、消防費△</a:t>
          </a:r>
          <a:r>
            <a:rPr kumimoji="1" lang="en-US" altLang="ja-JP" sz="1000" b="0" i="0" baseline="0">
              <a:solidFill>
                <a:sysClr val="windowText" lastClr="000000"/>
              </a:solidFill>
              <a:effectLst/>
              <a:latin typeface="+mn-lt"/>
              <a:ea typeface="+mn-ea"/>
              <a:cs typeface="+mn-cs"/>
            </a:rPr>
            <a:t>14,459</a:t>
          </a:r>
          <a:r>
            <a:rPr kumimoji="1" lang="ja-JP" altLang="ja-JP" sz="1000" b="0" i="0" baseline="0">
              <a:solidFill>
                <a:sysClr val="windowText" lastClr="000000"/>
              </a:solidFill>
              <a:effectLst/>
              <a:latin typeface="+mn-lt"/>
              <a:ea typeface="+mn-ea"/>
              <a:cs typeface="+mn-cs"/>
            </a:rPr>
            <a:t>円の乖離</a:t>
          </a:r>
          <a:endParaRPr lang="ja-JP" altLang="ja-JP" sz="1100">
            <a:solidFill>
              <a:sysClr val="windowText" lastClr="000000"/>
            </a:solidFill>
            <a:effectLst/>
          </a:endParaRPr>
        </a:p>
        <a:p>
          <a:r>
            <a:rPr kumimoji="1" lang="en-US" altLang="ja-JP" sz="1000" b="0" i="0" baseline="0">
              <a:solidFill>
                <a:sysClr val="windowText" lastClr="000000"/>
              </a:solidFill>
              <a:effectLst/>
              <a:latin typeface="+mn-lt"/>
              <a:ea typeface="+mn-ea"/>
              <a:cs typeface="+mn-cs"/>
            </a:rPr>
            <a:t>※2 </a:t>
          </a:r>
          <a:r>
            <a:rPr kumimoji="1" lang="ja-JP" altLang="ja-JP" sz="1000" b="0" i="0" baseline="0">
              <a:solidFill>
                <a:sysClr val="windowText" lastClr="000000"/>
              </a:solidFill>
              <a:effectLst/>
              <a:latin typeface="+mn-lt"/>
              <a:ea typeface="+mn-ea"/>
              <a:cs typeface="+mn-cs"/>
            </a:rPr>
            <a:t>令和</a:t>
          </a:r>
          <a:r>
            <a:rPr kumimoji="1" lang="ja-JP" altLang="en-US" sz="1000" b="0" i="0" baseline="0">
              <a:solidFill>
                <a:sysClr val="windowText" lastClr="000000"/>
              </a:solidFill>
              <a:effectLst/>
              <a:latin typeface="+mn-lt"/>
              <a:ea typeface="+mn-ea"/>
              <a:cs typeface="+mn-cs"/>
            </a:rPr>
            <a:t>５</a:t>
          </a:r>
          <a:r>
            <a:rPr kumimoji="1" lang="ja-JP" altLang="ja-JP" sz="1000" b="0" i="0" baseline="0">
              <a:solidFill>
                <a:sysClr val="windowText" lastClr="000000"/>
              </a:solidFill>
              <a:effectLst/>
              <a:latin typeface="+mn-lt"/>
              <a:ea typeface="+mn-ea"/>
              <a:cs typeface="+mn-cs"/>
            </a:rPr>
            <a:t>年度決算では、衛生費（清掃費）△</a:t>
          </a:r>
          <a:r>
            <a:rPr kumimoji="1" lang="en-US" altLang="ja-JP" sz="1000" b="0" i="0" baseline="0">
              <a:solidFill>
                <a:sysClr val="windowText" lastClr="000000"/>
              </a:solidFill>
              <a:effectLst/>
              <a:latin typeface="+mn-lt"/>
              <a:ea typeface="+mn-ea"/>
              <a:cs typeface="+mn-cs"/>
            </a:rPr>
            <a:t>4,798</a:t>
          </a:r>
          <a:r>
            <a:rPr kumimoji="1" lang="ja-JP" altLang="ja-JP" sz="1000" b="0" i="0" baseline="0">
              <a:solidFill>
                <a:sysClr val="windowText" lastClr="000000"/>
              </a:solidFill>
              <a:effectLst/>
              <a:latin typeface="+mn-lt"/>
              <a:ea typeface="+mn-ea"/>
              <a:cs typeface="+mn-cs"/>
            </a:rPr>
            <a:t>円の乖離</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25,808
25,334
112.30
18,821,849
18,078,957
726,605
8,979,613
15,607,716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63668</xdr:rowOff>
    </xdr:from>
    <xdr:to>
      <xdr:col>24</xdr:col>
      <xdr:colOff>63500</xdr:colOff>
      <xdr:row>37</xdr:row>
      <xdr:rowOff>65131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407318"/>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63668</xdr:rowOff>
    </xdr:from>
    <xdr:to>
      <xdr:col>19</xdr:col>
      <xdr:colOff>177800</xdr:colOff>
      <xdr:row>37</xdr:row>
      <xdr:rowOff>74229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07318"/>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62890</xdr:rowOff>
    </xdr:from>
    <xdr:to>
      <xdr:col>15</xdr:col>
      <xdr:colOff>50800</xdr:colOff>
      <xdr:row>37</xdr:row>
      <xdr:rowOff>74229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06540"/>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62890</xdr:rowOff>
    </xdr:from>
    <xdr:to>
      <xdr:col>10</xdr:col>
      <xdr:colOff>114300</xdr:colOff>
      <xdr:row>37</xdr:row>
      <xdr:rowOff>82047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406540"/>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14331</xdr:rowOff>
    </xdr:from>
    <xdr:to>
      <xdr:col>24</xdr:col>
      <xdr:colOff>114300</xdr:colOff>
      <xdr:row>37</xdr:row>
      <xdr:rowOff>115931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145158</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12868</xdr:rowOff>
    </xdr:from>
    <xdr:to>
      <xdr:col>20</xdr:col>
      <xdr:colOff>38100</xdr:colOff>
      <xdr:row>37</xdr:row>
      <xdr:rowOff>114468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5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130995</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13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23429</xdr:rowOff>
    </xdr:from>
    <xdr:to>
      <xdr:col>15</xdr:col>
      <xdr:colOff>101600</xdr:colOff>
      <xdr:row>37</xdr:row>
      <xdr:rowOff>125029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6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141556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12090</xdr:rowOff>
    </xdr:from>
    <xdr:to>
      <xdr:col>10</xdr:col>
      <xdr:colOff>165100</xdr:colOff>
      <xdr:row>37</xdr:row>
      <xdr:rowOff>113690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130217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31247</xdr:rowOff>
    </xdr:from>
    <xdr:to>
      <xdr:col>6</xdr:col>
      <xdr:colOff>38100</xdr:colOff>
      <xdr:row>37</xdr:row>
      <xdr:rowOff>132847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123974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6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103478</xdr:rowOff>
    </xdr:from>
    <xdr:to>
      <xdr:col>24</xdr:col>
      <xdr:colOff>63500</xdr:colOff>
      <xdr:row>58</xdr:row>
      <xdr:rowOff>71352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76128"/>
          <a:ext cx="838200" cy="13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71352</xdr:rowOff>
    </xdr:from>
    <xdr:to>
      <xdr:col>19</xdr:col>
      <xdr:colOff>177800</xdr:colOff>
      <xdr:row>58</xdr:row>
      <xdr:rowOff>71973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15452"/>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71973</xdr:rowOff>
    </xdr:from>
    <xdr:to>
      <xdr:col>15</xdr:col>
      <xdr:colOff>50800</xdr:colOff>
      <xdr:row>58</xdr:row>
      <xdr:rowOff>73985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1607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47852</xdr:rowOff>
    </xdr:from>
    <xdr:to>
      <xdr:col>10</xdr:col>
      <xdr:colOff>114300</xdr:colOff>
      <xdr:row>58</xdr:row>
      <xdr:rowOff>73985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0502"/>
          <a:ext cx="889000" cy="19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52678</xdr:rowOff>
    </xdr:from>
    <xdr:to>
      <xdr:col>24</xdr:col>
      <xdr:colOff>114300</xdr:colOff>
      <xdr:row>57</xdr:row>
      <xdr:rowOff>154278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2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75555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20552</xdr:rowOff>
    </xdr:from>
    <xdr:to>
      <xdr:col>20</xdr:col>
      <xdr:colOff>38100</xdr:colOff>
      <xdr:row>58</xdr:row>
      <xdr:rowOff>122152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6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113279</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5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21173</xdr:rowOff>
    </xdr:from>
    <xdr:to>
      <xdr:col>15</xdr:col>
      <xdr:colOff>101600</xdr:colOff>
      <xdr:row>58</xdr:row>
      <xdr:rowOff>122773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113900</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5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23185</xdr:rowOff>
    </xdr:from>
    <xdr:to>
      <xdr:col>10</xdr:col>
      <xdr:colOff>165100</xdr:colOff>
      <xdr:row>58</xdr:row>
      <xdr:rowOff>124785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115912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6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168502</xdr:rowOff>
    </xdr:from>
    <xdr:to>
      <xdr:col>6</xdr:col>
      <xdr:colOff>38100</xdr:colOff>
      <xdr:row>57</xdr:row>
      <xdr:rowOff>98652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6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89779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6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34661</xdr:rowOff>
    </xdr:from>
    <xdr:to>
      <xdr:col>24</xdr:col>
      <xdr:colOff>63500</xdr:colOff>
      <xdr:row>76</xdr:row>
      <xdr:rowOff>70416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064861"/>
          <a:ext cx="838200" cy="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70416</xdr:rowOff>
    </xdr:from>
    <xdr:to>
      <xdr:col>19</xdr:col>
      <xdr:colOff>177800</xdr:colOff>
      <xdr:row>76</xdr:row>
      <xdr:rowOff>137559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00616"/>
          <a:ext cx="889000" cy="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72499</xdr:rowOff>
    </xdr:from>
    <xdr:to>
      <xdr:col>15</xdr:col>
      <xdr:colOff>50800</xdr:colOff>
      <xdr:row>76</xdr:row>
      <xdr:rowOff>137559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02699"/>
          <a:ext cx="889000" cy="6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72499</xdr:rowOff>
    </xdr:from>
    <xdr:to>
      <xdr:col>10</xdr:col>
      <xdr:colOff>114300</xdr:colOff>
      <xdr:row>77</xdr:row>
      <xdr:rowOff>29880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02699"/>
          <a:ext cx="889000" cy="12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155311</xdr:rowOff>
    </xdr:from>
    <xdr:to>
      <xdr:col>24</xdr:col>
      <xdr:colOff>114300</xdr:colOff>
      <xdr:row>76</xdr:row>
      <xdr:rowOff>85461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1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6739</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6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19616</xdr:rowOff>
    </xdr:from>
    <xdr:to>
      <xdr:col>20</xdr:col>
      <xdr:colOff>38100</xdr:colOff>
      <xdr:row>76</xdr:row>
      <xdr:rowOff>121216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4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137742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2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86759</xdr:rowOff>
    </xdr:from>
    <xdr:to>
      <xdr:col>15</xdr:col>
      <xdr:colOff>101600</xdr:colOff>
      <xdr:row>77</xdr:row>
      <xdr:rowOff>16909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33436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9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21699</xdr:rowOff>
    </xdr:from>
    <xdr:to>
      <xdr:col>10</xdr:col>
      <xdr:colOff>165100</xdr:colOff>
      <xdr:row>76</xdr:row>
      <xdr:rowOff>123299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139826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2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150530</xdr:rowOff>
    </xdr:from>
    <xdr:to>
      <xdr:col>6</xdr:col>
      <xdr:colOff>38100</xdr:colOff>
      <xdr:row>77</xdr:row>
      <xdr:rowOff>80680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8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71807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27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134815</xdr:rowOff>
    </xdr:from>
    <xdr:to>
      <xdr:col>24</xdr:col>
      <xdr:colOff>63500</xdr:colOff>
      <xdr:row>97</xdr:row>
      <xdr:rowOff>142430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65465"/>
          <a:ext cx="838200" cy="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142430</xdr:rowOff>
    </xdr:from>
    <xdr:to>
      <xdr:col>19</xdr:col>
      <xdr:colOff>177800</xdr:colOff>
      <xdr:row>97</xdr:row>
      <xdr:rowOff>143115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308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143115</xdr:rowOff>
    </xdr:from>
    <xdr:to>
      <xdr:col>15</xdr:col>
      <xdr:colOff>50800</xdr:colOff>
      <xdr:row>98</xdr:row>
      <xdr:rowOff>1659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73765"/>
          <a:ext cx="889000" cy="2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159764</xdr:rowOff>
    </xdr:from>
    <xdr:to>
      <xdr:col>10</xdr:col>
      <xdr:colOff>114300</xdr:colOff>
      <xdr:row>98</xdr:row>
      <xdr:rowOff>1659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90414"/>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84015</xdr:rowOff>
    </xdr:from>
    <xdr:to>
      <xdr:col>24</xdr:col>
      <xdr:colOff>114300</xdr:colOff>
      <xdr:row>98</xdr:row>
      <xdr:rowOff>14165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62442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91630</xdr:rowOff>
    </xdr:from>
    <xdr:to>
      <xdr:col>20</xdr:col>
      <xdr:colOff>38100</xdr:colOff>
      <xdr:row>98</xdr:row>
      <xdr:rowOff>21780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12907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92315</xdr:rowOff>
    </xdr:from>
    <xdr:to>
      <xdr:col>15</xdr:col>
      <xdr:colOff>101600</xdr:colOff>
      <xdr:row>98</xdr:row>
      <xdr:rowOff>22465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1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122309</xdr:rowOff>
    </xdr:from>
    <xdr:to>
      <xdr:col>10</xdr:col>
      <xdr:colOff>165100</xdr:colOff>
      <xdr:row>98</xdr:row>
      <xdr:rowOff>52459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43586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108964</xdr:rowOff>
    </xdr:from>
    <xdr:to>
      <xdr:col>6</xdr:col>
      <xdr:colOff>38100</xdr:colOff>
      <xdr:row>98</xdr:row>
      <xdr:rowOff>39114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30241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136271</xdr:rowOff>
    </xdr:from>
    <xdr:to>
      <xdr:col>55</xdr:col>
      <xdr:colOff>0</xdr:colOff>
      <xdr:row>38</xdr:row>
      <xdr:rowOff>18085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79921"/>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18085</xdr:rowOff>
    </xdr:from>
    <xdr:to>
      <xdr:col>50</xdr:col>
      <xdr:colOff>114300</xdr:colOff>
      <xdr:row>38</xdr:row>
      <xdr:rowOff>32029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33185"/>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32029</xdr:rowOff>
    </xdr:from>
    <xdr:to>
      <xdr:col>45</xdr:col>
      <xdr:colOff>177800</xdr:colOff>
      <xdr:row>38</xdr:row>
      <xdr:rowOff>37287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47129"/>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37287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4050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85471</xdr:rowOff>
    </xdr:from>
    <xdr:to>
      <xdr:col>55</xdr:col>
      <xdr:colOff>50800</xdr:colOff>
      <xdr:row>38</xdr:row>
      <xdr:rowOff>15621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108348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80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138735</xdr:rowOff>
    </xdr:from>
    <xdr:to>
      <xdr:col>50</xdr:col>
      <xdr:colOff>165100</xdr:colOff>
      <xdr:row>38</xdr:row>
      <xdr:rowOff>68885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60012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152679</xdr:rowOff>
    </xdr:from>
    <xdr:to>
      <xdr:col>46</xdr:col>
      <xdr:colOff>38100</xdr:colOff>
      <xdr:row>38</xdr:row>
      <xdr:rowOff>82829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73956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89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157937</xdr:rowOff>
    </xdr:from>
    <xdr:to>
      <xdr:col>41</xdr:col>
      <xdr:colOff>101600</xdr:colOff>
      <xdr:row>38</xdr:row>
      <xdr:rowOff>88088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1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79214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94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67327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616</xdr:rowOff>
    </xdr:from>
    <xdr:to>
      <xdr:col>55</xdr:col>
      <xdr:colOff>0</xdr:colOff>
      <xdr:row>57</xdr:row>
      <xdr:rowOff>47898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773266"/>
          <a:ext cx="838200" cy="4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88398</xdr:rowOff>
    </xdr:from>
    <xdr:to>
      <xdr:col>50</xdr:col>
      <xdr:colOff>114300</xdr:colOff>
      <xdr:row>57</xdr:row>
      <xdr:rowOff>616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346698"/>
          <a:ext cx="889000" cy="4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88398</xdr:rowOff>
    </xdr:from>
    <xdr:to>
      <xdr:col>45</xdr:col>
      <xdr:colOff>177800</xdr:colOff>
      <xdr:row>56</xdr:row>
      <xdr:rowOff>94456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346698"/>
          <a:ext cx="889000" cy="3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65195</xdr:rowOff>
    </xdr:from>
    <xdr:to>
      <xdr:col>41</xdr:col>
      <xdr:colOff>50800</xdr:colOff>
      <xdr:row>56</xdr:row>
      <xdr:rowOff>94456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66639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168548</xdr:rowOff>
    </xdr:from>
    <xdr:to>
      <xdr:col>55</xdr:col>
      <xdr:colOff>50800</xdr:colOff>
      <xdr:row>57</xdr:row>
      <xdr:rowOff>98698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6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146975</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121266</xdr:rowOff>
    </xdr:from>
    <xdr:to>
      <xdr:col>50</xdr:col>
      <xdr:colOff>165100</xdr:colOff>
      <xdr:row>57</xdr:row>
      <xdr:rowOff>51416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42543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1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37598</xdr:rowOff>
    </xdr:from>
    <xdr:to>
      <xdr:col>46</xdr:col>
      <xdr:colOff>38100</xdr:colOff>
      <xdr:row>54</xdr:row>
      <xdr:rowOff>139198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155725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07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43656</xdr:rowOff>
    </xdr:from>
    <xdr:to>
      <xdr:col>41</xdr:col>
      <xdr:colOff>101600</xdr:colOff>
      <xdr:row>56</xdr:row>
      <xdr:rowOff>145256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161783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4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14395</xdr:rowOff>
    </xdr:from>
    <xdr:to>
      <xdr:col>36</xdr:col>
      <xdr:colOff>165100</xdr:colOff>
      <xdr:row>56</xdr:row>
      <xdr:rowOff>115995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132522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3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39246</xdr:rowOff>
    </xdr:from>
    <xdr:to>
      <xdr:col>55</xdr:col>
      <xdr:colOff>0</xdr:colOff>
      <xdr:row>77</xdr:row>
      <xdr:rowOff>151995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040746"/>
          <a:ext cx="838200" cy="13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39246</xdr:rowOff>
    </xdr:from>
    <xdr:to>
      <xdr:col>50</xdr:col>
      <xdr:colOff>114300</xdr:colOff>
      <xdr:row>70</xdr:row>
      <xdr:rowOff>121722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040746"/>
          <a:ext cx="889000" cy="8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113787</xdr:rowOff>
    </xdr:from>
    <xdr:to>
      <xdr:col>45</xdr:col>
      <xdr:colOff>177800</xdr:colOff>
      <xdr:row>70</xdr:row>
      <xdr:rowOff>121722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115287"/>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71381</xdr:rowOff>
    </xdr:from>
    <xdr:to>
      <xdr:col>41</xdr:col>
      <xdr:colOff>50800</xdr:colOff>
      <xdr:row>70</xdr:row>
      <xdr:rowOff>113787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072881"/>
          <a:ext cx="8890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4331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101195</xdr:rowOff>
    </xdr:from>
    <xdr:to>
      <xdr:col>55</xdr:col>
      <xdr:colOff>50800</xdr:colOff>
      <xdr:row>78</xdr:row>
      <xdr:rowOff>31345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124072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5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159896</xdr:rowOff>
    </xdr:from>
    <xdr:to>
      <xdr:col>50</xdr:col>
      <xdr:colOff>165100</xdr:colOff>
      <xdr:row>70</xdr:row>
      <xdr:rowOff>90046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19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106573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17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70922</xdr:rowOff>
    </xdr:from>
    <xdr:to>
      <xdr:col>46</xdr:col>
      <xdr:colOff>38100</xdr:colOff>
      <xdr:row>71</xdr:row>
      <xdr:rowOff>1072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0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17599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184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62987</xdr:rowOff>
    </xdr:from>
    <xdr:to>
      <xdr:col>41</xdr:col>
      <xdr:colOff>101600</xdr:colOff>
      <xdr:row>70</xdr:row>
      <xdr:rowOff>164587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9664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183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20581</xdr:rowOff>
    </xdr:from>
    <xdr:to>
      <xdr:col>36</xdr:col>
      <xdr:colOff>165100</xdr:colOff>
      <xdr:row>70</xdr:row>
      <xdr:rowOff>122181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0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138708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179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3705</xdr:rowOff>
    </xdr:from>
    <xdr:to>
      <xdr:col>55</xdr:col>
      <xdr:colOff>0</xdr:colOff>
      <xdr:row>97</xdr:row>
      <xdr:rowOff>34079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34355"/>
          <a:ext cx="838200" cy="3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34079</xdr:rowOff>
    </xdr:from>
    <xdr:to>
      <xdr:col>50</xdr:col>
      <xdr:colOff>114300</xdr:colOff>
      <xdr:row>97</xdr:row>
      <xdr:rowOff>83045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64729"/>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34750</xdr:rowOff>
    </xdr:from>
    <xdr:to>
      <xdr:col>45</xdr:col>
      <xdr:colOff>177800</xdr:colOff>
      <xdr:row>97</xdr:row>
      <xdr:rowOff>83045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65400"/>
          <a:ext cx="889000" cy="4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29773</xdr:rowOff>
    </xdr:from>
    <xdr:to>
      <xdr:col>41</xdr:col>
      <xdr:colOff>50800</xdr:colOff>
      <xdr:row>97</xdr:row>
      <xdr:rowOff>34750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88973"/>
          <a:ext cx="889000" cy="17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126961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124355</xdr:rowOff>
    </xdr:from>
    <xdr:to>
      <xdr:col>55</xdr:col>
      <xdr:colOff>50800</xdr:colOff>
      <xdr:row>97</xdr:row>
      <xdr:rowOff>54505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102782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154729</xdr:rowOff>
    </xdr:from>
    <xdr:to>
      <xdr:col>50</xdr:col>
      <xdr:colOff>165100</xdr:colOff>
      <xdr:row>97</xdr:row>
      <xdr:rowOff>84879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76006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0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32245</xdr:rowOff>
    </xdr:from>
    <xdr:to>
      <xdr:col>46</xdr:col>
      <xdr:colOff>38100</xdr:colOff>
      <xdr:row>97</xdr:row>
      <xdr:rowOff>133845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124972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155400</xdr:rowOff>
    </xdr:from>
    <xdr:to>
      <xdr:col>41</xdr:col>
      <xdr:colOff>101600</xdr:colOff>
      <xdr:row>97</xdr:row>
      <xdr:rowOff>85550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76677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150423</xdr:rowOff>
    </xdr:from>
    <xdr:to>
      <xdr:col>36</xdr:col>
      <xdr:colOff>165100</xdr:colOff>
      <xdr:row>96</xdr:row>
      <xdr:rowOff>80573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3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97100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1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9493</xdr:rowOff>
    </xdr:from>
    <xdr:to>
      <xdr:col>85</xdr:col>
      <xdr:colOff>127000</xdr:colOff>
      <xdr:row>36</xdr:row>
      <xdr:rowOff>137300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81693"/>
          <a:ext cx="838200" cy="12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137300</xdr:rowOff>
    </xdr:from>
    <xdr:to>
      <xdr:col>81</xdr:col>
      <xdr:colOff>50800</xdr:colOff>
      <xdr:row>36</xdr:row>
      <xdr:rowOff>148673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09500"/>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31058</xdr:rowOff>
    </xdr:from>
    <xdr:to>
      <xdr:col>76</xdr:col>
      <xdr:colOff>114300</xdr:colOff>
      <xdr:row>36</xdr:row>
      <xdr:rowOff>148673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03258"/>
          <a:ext cx="889000" cy="1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31058</xdr:rowOff>
    </xdr:from>
    <xdr:to>
      <xdr:col>71</xdr:col>
      <xdr:colOff>177800</xdr:colOff>
      <xdr:row>37</xdr:row>
      <xdr:rowOff>13875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03258"/>
          <a:ext cx="889000" cy="15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130143</xdr:rowOff>
    </xdr:from>
    <xdr:to>
      <xdr:col>85</xdr:col>
      <xdr:colOff>177800</xdr:colOff>
      <xdr:row>36</xdr:row>
      <xdr:rowOff>60293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153020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8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86500</xdr:rowOff>
    </xdr:from>
    <xdr:to>
      <xdr:col>81</xdr:col>
      <xdr:colOff>101600</xdr:colOff>
      <xdr:row>37</xdr:row>
      <xdr:rowOff>16650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5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97873</xdr:rowOff>
    </xdr:from>
    <xdr:to>
      <xdr:col>76</xdr:col>
      <xdr:colOff>165100</xdr:colOff>
      <xdr:row>37</xdr:row>
      <xdr:rowOff>28023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7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19150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6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151708</xdr:rowOff>
    </xdr:from>
    <xdr:to>
      <xdr:col>72</xdr:col>
      <xdr:colOff>38100</xdr:colOff>
      <xdr:row>36</xdr:row>
      <xdr:rowOff>81858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98385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134525</xdr:rowOff>
    </xdr:from>
    <xdr:to>
      <xdr:col>67</xdr:col>
      <xdr:colOff>101600</xdr:colOff>
      <xdr:row>37</xdr:row>
      <xdr:rowOff>64675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55802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9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82657</xdr:rowOff>
    </xdr:from>
    <xdr:to>
      <xdr:col>85</xdr:col>
      <xdr:colOff>127000</xdr:colOff>
      <xdr:row>57</xdr:row>
      <xdr:rowOff>69093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83857"/>
          <a:ext cx="838200" cy="15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69093</xdr:rowOff>
    </xdr:from>
    <xdr:to>
      <xdr:col>81</xdr:col>
      <xdr:colOff>50800</xdr:colOff>
      <xdr:row>57</xdr:row>
      <xdr:rowOff>89805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41743"/>
          <a:ext cx="8890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89805</xdr:rowOff>
    </xdr:from>
    <xdr:to>
      <xdr:col>76</xdr:col>
      <xdr:colOff>114300</xdr:colOff>
      <xdr:row>57</xdr:row>
      <xdr:rowOff>95260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62455"/>
          <a:ext cx="889000" cy="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26025</xdr:rowOff>
    </xdr:from>
    <xdr:to>
      <xdr:col>71</xdr:col>
      <xdr:colOff>177800</xdr:colOff>
      <xdr:row>57</xdr:row>
      <xdr:rowOff>95260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98675"/>
          <a:ext cx="889000" cy="6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31857</xdr:rowOff>
    </xdr:from>
    <xdr:to>
      <xdr:col>85</xdr:col>
      <xdr:colOff>177800</xdr:colOff>
      <xdr:row>56</xdr:row>
      <xdr:rowOff>133457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10284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1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18293</xdr:rowOff>
    </xdr:from>
    <xdr:to>
      <xdr:col>81</xdr:col>
      <xdr:colOff>101600</xdr:colOff>
      <xdr:row>57</xdr:row>
      <xdr:rowOff>119893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111020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8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39005</xdr:rowOff>
    </xdr:from>
    <xdr:to>
      <xdr:col>76</xdr:col>
      <xdr:colOff>165100</xdr:colOff>
      <xdr:row>57</xdr:row>
      <xdr:rowOff>140605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131732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0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44460</xdr:rowOff>
    </xdr:from>
    <xdr:to>
      <xdr:col>72</xdr:col>
      <xdr:colOff>38100</xdr:colOff>
      <xdr:row>57</xdr:row>
      <xdr:rowOff>146060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1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137187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0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146675</xdr:rowOff>
    </xdr:from>
    <xdr:to>
      <xdr:col>67</xdr:col>
      <xdr:colOff>101600</xdr:colOff>
      <xdr:row>57</xdr:row>
      <xdr:rowOff>76825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67952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22451</xdr:rowOff>
    </xdr:from>
    <xdr:to>
      <xdr:col>85</xdr:col>
      <xdr:colOff>127000</xdr:colOff>
      <xdr:row>78</xdr:row>
      <xdr:rowOff>77887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95551"/>
          <a:ext cx="8382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77887</xdr:rowOff>
    </xdr:from>
    <xdr:to>
      <xdr:col>81</xdr:col>
      <xdr:colOff>50800</xdr:colOff>
      <xdr:row>78</xdr:row>
      <xdr:rowOff>125298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50987"/>
          <a:ext cx="8890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147884</xdr:rowOff>
    </xdr:from>
    <xdr:to>
      <xdr:col>76</xdr:col>
      <xdr:colOff>114300</xdr:colOff>
      <xdr:row>78</xdr:row>
      <xdr:rowOff>125298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49534"/>
          <a:ext cx="889000" cy="14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26429</xdr:rowOff>
    </xdr:from>
    <xdr:to>
      <xdr:col>71</xdr:col>
      <xdr:colOff>177800</xdr:colOff>
      <xdr:row>77</xdr:row>
      <xdr:rowOff>147884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228079"/>
          <a:ext cx="889000" cy="12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143101</xdr:rowOff>
    </xdr:from>
    <xdr:to>
      <xdr:col>85</xdr:col>
      <xdr:colOff>177800</xdr:colOff>
      <xdr:row>78</xdr:row>
      <xdr:rowOff>73251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102478</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3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27087</xdr:rowOff>
    </xdr:from>
    <xdr:to>
      <xdr:col>81</xdr:col>
      <xdr:colOff>101600</xdr:colOff>
      <xdr:row>78</xdr:row>
      <xdr:rowOff>128687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119814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9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74498</xdr:rowOff>
    </xdr:from>
    <xdr:to>
      <xdr:col>76</xdr:col>
      <xdr:colOff>165100</xdr:colOff>
      <xdr:row>79</xdr:row>
      <xdr:rowOff>4648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167225</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97084</xdr:rowOff>
    </xdr:from>
    <xdr:to>
      <xdr:col>72</xdr:col>
      <xdr:colOff>38100</xdr:colOff>
      <xdr:row>78</xdr:row>
      <xdr:rowOff>27234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18361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3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147079</xdr:rowOff>
    </xdr:from>
    <xdr:to>
      <xdr:col>67</xdr:col>
      <xdr:colOff>101600</xdr:colOff>
      <xdr:row>77</xdr:row>
      <xdr:rowOff>77229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68356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27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95771</xdr:rowOff>
    </xdr:from>
    <xdr:to>
      <xdr:col>85</xdr:col>
      <xdr:colOff>127000</xdr:colOff>
      <xdr:row>95</xdr:row>
      <xdr:rowOff>115202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383521"/>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37655</xdr:rowOff>
    </xdr:from>
    <xdr:to>
      <xdr:col>81</xdr:col>
      <xdr:colOff>50800</xdr:colOff>
      <xdr:row>95</xdr:row>
      <xdr:rowOff>95771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325405"/>
          <a:ext cx="889000" cy="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37655</xdr:rowOff>
    </xdr:from>
    <xdr:to>
      <xdr:col>76</xdr:col>
      <xdr:colOff>114300</xdr:colOff>
      <xdr:row>95</xdr:row>
      <xdr:rowOff>45186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325405"/>
          <a:ext cx="8890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45186</xdr:rowOff>
    </xdr:from>
    <xdr:to>
      <xdr:col>71</xdr:col>
      <xdr:colOff>177800</xdr:colOff>
      <xdr:row>95</xdr:row>
      <xdr:rowOff>125997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332936"/>
          <a:ext cx="889000" cy="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64402</xdr:rowOff>
    </xdr:from>
    <xdr:to>
      <xdr:col>85</xdr:col>
      <xdr:colOff>177800</xdr:colOff>
      <xdr:row>95</xdr:row>
      <xdr:rowOff>166002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87279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44971</xdr:rowOff>
    </xdr:from>
    <xdr:to>
      <xdr:col>81</xdr:col>
      <xdr:colOff>101600</xdr:colOff>
      <xdr:row>95</xdr:row>
      <xdr:rowOff>146571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163098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158305</xdr:rowOff>
    </xdr:from>
    <xdr:to>
      <xdr:col>76</xdr:col>
      <xdr:colOff>165100</xdr:colOff>
      <xdr:row>95</xdr:row>
      <xdr:rowOff>88455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104982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165836</xdr:rowOff>
    </xdr:from>
    <xdr:to>
      <xdr:col>72</xdr:col>
      <xdr:colOff>38100</xdr:colOff>
      <xdr:row>95</xdr:row>
      <xdr:rowOff>95986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112513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75197</xdr:rowOff>
    </xdr:from>
    <xdr:to>
      <xdr:col>67</xdr:col>
      <xdr:colOff>101600</xdr:colOff>
      <xdr:row>96</xdr:row>
      <xdr:rowOff>5347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21874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目的別歳出（住民一人当たりのコスト）の特徴点としては、類似団体平均との比較において、商工費及び公債費が高い点である。これらの要因は以下のとおり。</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・総務費</a:t>
          </a:r>
          <a:r>
            <a:rPr kumimoji="1" lang="ja-JP" altLang="ja-JP" sz="1100" b="0" i="0" baseline="0">
              <a:solidFill>
                <a:schemeClr val="dk1"/>
              </a:solidFill>
              <a:effectLst/>
              <a:latin typeface="+mn-lt"/>
              <a:ea typeface="+mn-ea"/>
              <a:cs typeface="+mn-cs"/>
            </a:rPr>
            <a:t>については、ふるさと納税関連経費を商工費から移行したことに</a:t>
          </a:r>
          <a:r>
            <a:rPr kumimoji="1" lang="ja-JP" altLang="en-US" sz="1100" b="0" i="0" baseline="0">
              <a:solidFill>
                <a:schemeClr val="dk1"/>
              </a:solidFill>
              <a:effectLst/>
              <a:latin typeface="+mn-lt"/>
              <a:ea typeface="+mn-ea"/>
              <a:cs typeface="+mn-cs"/>
            </a:rPr>
            <a:t>よる増</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+1791.3</a:t>
          </a:r>
          <a:r>
            <a:rPr kumimoji="1" lang="ja-JP" altLang="en-US" sz="1100" b="0" i="0" baseline="0">
              <a:solidFill>
                <a:schemeClr val="dk1"/>
              </a:solidFill>
              <a:effectLst/>
              <a:latin typeface="+mn-lt"/>
              <a:ea typeface="+mn-ea"/>
              <a:cs typeface="+mn-cs"/>
            </a:rPr>
            <a:t>百万</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と、会計年度任用職員報酬及び期末勤勉の増（</a:t>
          </a:r>
          <a:r>
            <a:rPr kumimoji="1" lang="en-US" altLang="ja-JP" sz="1100" b="0" i="0" baseline="0">
              <a:solidFill>
                <a:schemeClr val="dk1"/>
              </a:solidFill>
              <a:effectLst/>
              <a:latin typeface="+mn-lt"/>
              <a:ea typeface="+mn-ea"/>
              <a:cs typeface="+mn-cs"/>
            </a:rPr>
            <a:t>+38.7</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などによる</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・商工費については、ふるさと納税関連経費</a:t>
          </a:r>
          <a:r>
            <a:rPr kumimoji="1" lang="ja-JP" altLang="en-US" sz="1100" b="0" i="0" baseline="0">
              <a:solidFill>
                <a:sysClr val="windowText" lastClr="000000"/>
              </a:solidFill>
              <a:effectLst/>
              <a:latin typeface="+mn-lt"/>
              <a:ea typeface="+mn-ea"/>
              <a:cs typeface="+mn-cs"/>
            </a:rPr>
            <a:t>を総務費に移行したことによる減（△</a:t>
          </a:r>
          <a:r>
            <a:rPr kumimoji="1" lang="en-US" altLang="ja-JP" sz="1100" b="0" i="0" baseline="0">
              <a:solidFill>
                <a:schemeClr val="dk1"/>
              </a:solidFill>
              <a:effectLst/>
              <a:latin typeface="+mn-lt"/>
              <a:ea typeface="+mn-ea"/>
              <a:cs typeface="+mn-cs"/>
            </a:rPr>
            <a:t>1791.3</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）などによる減となっている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合併特例事業債を活用した総合体育館や最終処分場などの大規模事業に係る地方債の元利償還のピークが到来したためである。今後も、実質公債費比率が高い水準で推移するため、普通建設事業を厳選し、起債の抑制に努める方針である。</a:t>
          </a:r>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・財政調整基金残高については、適切な財源運営により取崩しを行わなかったこととから</a:t>
          </a:r>
          <a:r>
            <a:rPr kumimoji="1" lang="en-US" altLang="ja-JP" sz="1050" b="0" i="0" baseline="0">
              <a:solidFill>
                <a:schemeClr val="dk1"/>
              </a:solidFill>
              <a:effectLst/>
              <a:latin typeface="+mn-lt"/>
              <a:ea typeface="+mn-ea"/>
              <a:cs typeface="+mn-cs"/>
            </a:rPr>
            <a:t>18.4</a:t>
          </a:r>
          <a:r>
            <a:rPr kumimoji="1" lang="ja-JP" altLang="ja-JP" sz="1050" b="0" i="0" baseline="0">
              <a:solidFill>
                <a:schemeClr val="dk1"/>
              </a:solidFill>
              <a:effectLst/>
              <a:latin typeface="+mn-lt"/>
              <a:ea typeface="+mn-ea"/>
              <a:cs typeface="+mn-cs"/>
            </a:rPr>
            <a:t>億円の残高となっている。標準財政規模は</a:t>
          </a:r>
          <a:r>
            <a:rPr kumimoji="1" lang="ja-JP" altLang="en-US" sz="1050" b="0" i="0" baseline="0">
              <a:solidFill>
                <a:schemeClr val="dk1"/>
              </a:solidFill>
              <a:effectLst/>
              <a:latin typeface="+mn-lt"/>
              <a:ea typeface="+mn-ea"/>
              <a:cs typeface="+mn-cs"/>
            </a:rPr>
            <a:t>増</a:t>
          </a:r>
          <a:r>
            <a:rPr kumimoji="1" lang="ja-JP" altLang="ja-JP" sz="1050" b="0" i="0" baseline="0">
              <a:solidFill>
                <a:schemeClr val="dk1"/>
              </a:solidFill>
              <a:effectLst/>
              <a:latin typeface="+mn-lt"/>
              <a:ea typeface="+mn-ea"/>
              <a:cs typeface="+mn-cs"/>
            </a:rPr>
            <a:t>（</a:t>
          </a:r>
          <a:r>
            <a:rPr kumimoji="1" lang="en-US" altLang="ja-JP" sz="1050" b="0" i="0" baseline="0">
              <a:solidFill>
                <a:schemeClr val="dk1"/>
              </a:solidFill>
              <a:effectLst/>
              <a:latin typeface="+mn-lt"/>
              <a:ea typeface="+mn-ea"/>
              <a:cs typeface="+mn-cs"/>
            </a:rPr>
            <a:t>+1.6</a:t>
          </a:r>
          <a:r>
            <a:rPr kumimoji="1" lang="ja-JP" altLang="en-US" sz="1050" b="0" i="0" baseline="0">
              <a:solidFill>
                <a:schemeClr val="dk1"/>
              </a:solidFill>
              <a:effectLst/>
              <a:latin typeface="+mn-lt"/>
              <a:ea typeface="+mn-ea"/>
              <a:cs typeface="+mn-cs"/>
            </a:rPr>
            <a:t>億</a:t>
          </a:r>
          <a:r>
            <a:rPr kumimoji="1" lang="ja-JP" altLang="ja-JP" sz="1050" b="0" i="0" baseline="0">
              <a:solidFill>
                <a:schemeClr val="dk1"/>
              </a:solidFill>
              <a:effectLst/>
              <a:latin typeface="+mn-lt"/>
              <a:ea typeface="+mn-ea"/>
              <a:cs typeface="+mn-cs"/>
            </a:rPr>
            <a:t>円、</a:t>
          </a:r>
          <a:r>
            <a:rPr kumimoji="1" lang="en-US" altLang="ja-JP" sz="1050" b="0" i="0" baseline="0">
              <a:solidFill>
                <a:schemeClr val="dk1"/>
              </a:solidFill>
              <a:effectLst/>
              <a:latin typeface="+mn-lt"/>
              <a:ea typeface="+mn-ea"/>
              <a:cs typeface="+mn-cs"/>
            </a:rPr>
            <a:t>+1.8</a:t>
          </a:r>
          <a:r>
            <a:rPr kumimoji="1" lang="ja-JP" altLang="ja-JP" sz="1050" b="0" i="0" baseline="0">
              <a:solidFill>
                <a:schemeClr val="dk1"/>
              </a:solidFill>
              <a:effectLst/>
              <a:latin typeface="+mn-lt"/>
              <a:ea typeface="+mn-ea"/>
              <a:cs typeface="+mn-cs"/>
            </a:rPr>
            <a:t>％）となったことから、標準財政規模に占める割合は前年度比</a:t>
          </a:r>
          <a:r>
            <a:rPr kumimoji="1" lang="en-US" altLang="ja-JP" sz="1050" b="0" i="0" baseline="0">
              <a:solidFill>
                <a:schemeClr val="dk1"/>
              </a:solidFill>
              <a:effectLst/>
              <a:latin typeface="+mn-lt"/>
              <a:ea typeface="+mn-ea"/>
              <a:cs typeface="+mn-cs"/>
            </a:rPr>
            <a:t>0.35</a:t>
          </a:r>
          <a:r>
            <a:rPr kumimoji="1" lang="ja-JP" altLang="ja-JP" sz="1050" b="0" i="0" baseline="0">
              <a:solidFill>
                <a:schemeClr val="dk1"/>
              </a:solidFill>
              <a:effectLst/>
              <a:latin typeface="+mn-lt"/>
              <a:ea typeface="+mn-ea"/>
              <a:cs typeface="+mn-cs"/>
            </a:rPr>
            <a:t>ポイントの</a:t>
          </a:r>
          <a:r>
            <a:rPr kumimoji="1" lang="ja-JP" altLang="en-US" sz="1050" b="0" i="0" baseline="0">
              <a:solidFill>
                <a:schemeClr val="dk1"/>
              </a:solidFill>
              <a:effectLst/>
              <a:latin typeface="+mn-lt"/>
              <a:ea typeface="+mn-ea"/>
              <a:cs typeface="+mn-cs"/>
            </a:rPr>
            <a:t>減</a:t>
          </a:r>
          <a:r>
            <a:rPr kumimoji="1" lang="ja-JP" altLang="ja-JP" sz="1050" b="0" i="0" baseline="0">
              <a:solidFill>
                <a:schemeClr val="dk1"/>
              </a:solidFill>
              <a:effectLst/>
              <a:latin typeface="+mn-lt"/>
              <a:ea typeface="+mn-ea"/>
              <a:cs typeface="+mn-cs"/>
            </a:rPr>
            <a:t>となっている。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・実質収支額については、特別交付税が予算比＋</a:t>
          </a:r>
          <a:r>
            <a:rPr kumimoji="1" lang="en-US" altLang="ja-JP" sz="1050" b="0" i="0" baseline="0">
              <a:solidFill>
                <a:schemeClr val="dk1"/>
              </a:solidFill>
              <a:effectLst/>
              <a:latin typeface="+mn-lt"/>
              <a:ea typeface="+mn-ea"/>
              <a:cs typeface="+mn-cs"/>
            </a:rPr>
            <a:t>3.9</a:t>
          </a:r>
          <a:r>
            <a:rPr kumimoji="1" lang="ja-JP" altLang="ja-JP" sz="1050" b="0" i="0" baseline="0">
              <a:solidFill>
                <a:schemeClr val="dk1"/>
              </a:solidFill>
              <a:effectLst/>
              <a:latin typeface="+mn-lt"/>
              <a:ea typeface="+mn-ea"/>
              <a:cs typeface="+mn-cs"/>
            </a:rPr>
            <a:t>億円、市税が予算比＋</a:t>
          </a:r>
          <a:r>
            <a:rPr kumimoji="1" lang="en-US" altLang="ja-JP" sz="1050" b="0" i="0" baseline="0">
              <a:solidFill>
                <a:schemeClr val="dk1"/>
              </a:solidFill>
              <a:effectLst/>
              <a:latin typeface="+mn-lt"/>
              <a:ea typeface="+mn-ea"/>
              <a:cs typeface="+mn-cs"/>
            </a:rPr>
            <a:t>2.1</a:t>
          </a:r>
          <a:r>
            <a:rPr kumimoji="1" lang="ja-JP" altLang="ja-JP" sz="1050" b="0" i="0" baseline="0">
              <a:solidFill>
                <a:schemeClr val="dk1"/>
              </a:solidFill>
              <a:effectLst/>
              <a:latin typeface="+mn-lt"/>
              <a:ea typeface="+mn-ea"/>
              <a:cs typeface="+mn-cs"/>
            </a:rPr>
            <a:t>億円となるなどし、黒字を維持している。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積立金に大きな増減はないため、前年度と比較し歳入歳出差引額が増加したことにより</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黒字</a:t>
          </a:r>
          <a:r>
            <a:rPr kumimoji="1" lang="ja-JP" altLang="ja-JP" sz="1050" b="0" i="0" baseline="0">
              <a:solidFill>
                <a:schemeClr val="dk1"/>
              </a:solidFill>
              <a:effectLst/>
              <a:latin typeface="+mn-lt"/>
              <a:ea typeface="+mn-ea"/>
              <a:cs typeface="+mn-cs"/>
            </a:rPr>
            <a:t>となっている。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６</a:t>
          </a:r>
          <a:r>
            <a:rPr kumimoji="1" lang="ja-JP" altLang="ja-JP" sz="1050" b="0" i="0" baseline="0">
              <a:solidFill>
                <a:schemeClr val="dk1"/>
              </a:solidFill>
              <a:effectLst/>
              <a:latin typeface="+mn-lt"/>
              <a:ea typeface="+mn-ea"/>
              <a:cs typeface="+mn-cs"/>
            </a:rPr>
            <a:t>年度決算は、全会計において黒字である。主な特徴は以下のとおり。</a:t>
          </a:r>
          <a:endParaRPr kumimoji="1" lang="en-US" altLang="ja-JP" sz="1050" b="0" i="0" baseline="0">
            <a:solidFill>
              <a:schemeClr val="dk1"/>
            </a:solidFill>
            <a:effectLst/>
            <a:latin typeface="+mn-lt"/>
            <a:ea typeface="+mn-ea"/>
            <a:cs typeface="+mn-cs"/>
          </a:endParaRPr>
        </a:p>
        <a:p>
          <a:pPr eaLnBrk="1" fontAlgn="auto" latinLnBrk="0" hangingPunct="1"/>
          <a:endParaRPr lang="ja-JP" altLang="ja-JP" sz="1200">
            <a:effectLst/>
          </a:endParaRPr>
        </a:p>
        <a:p>
          <a:pPr eaLnBrk="1" fontAlgn="auto" latinLnBrk="0" hangingPunct="1"/>
          <a:r>
            <a:rPr kumimoji="1" lang="ja-JP" altLang="ja-JP" sz="1050" b="0" i="0" baseline="0">
              <a:solidFill>
                <a:sysClr val="windowText" lastClr="000000"/>
              </a:solidFill>
              <a:effectLst/>
              <a:latin typeface="+mn-lt"/>
              <a:ea typeface="+mn-ea"/>
              <a:cs typeface="+mn-cs"/>
            </a:rPr>
            <a:t>（一般会計）</a:t>
          </a:r>
          <a:endParaRPr lang="ja-JP" altLang="ja-JP" sz="1200">
            <a:solidFill>
              <a:sysClr val="windowText" lastClr="000000"/>
            </a:solidFill>
            <a:effectLst/>
          </a:endParaRPr>
        </a:p>
        <a:p>
          <a:pPr eaLnBrk="1" fontAlgn="auto" latinLnBrk="0" hangingPunct="1"/>
          <a:r>
            <a:rPr kumimoji="1" lang="ja-JP" altLang="ja-JP" sz="1050" b="0" i="0" baseline="0">
              <a:solidFill>
                <a:schemeClr val="dk1"/>
              </a:solidFill>
              <a:effectLst/>
              <a:latin typeface="+mn-lt"/>
              <a:ea typeface="+mn-ea"/>
              <a:cs typeface="+mn-cs"/>
            </a:rPr>
            <a:t>特別交付税が予算比＋</a:t>
          </a:r>
          <a:r>
            <a:rPr kumimoji="1" lang="en-US" altLang="ja-JP" sz="1050" b="0" i="0" baseline="0">
              <a:solidFill>
                <a:schemeClr val="dk1"/>
              </a:solidFill>
              <a:effectLst/>
              <a:latin typeface="+mn-lt"/>
              <a:ea typeface="+mn-ea"/>
              <a:cs typeface="+mn-cs"/>
            </a:rPr>
            <a:t>3.9</a:t>
          </a:r>
          <a:r>
            <a:rPr kumimoji="1" lang="ja-JP" altLang="ja-JP" sz="1050" b="0" i="0" baseline="0">
              <a:solidFill>
                <a:schemeClr val="dk1"/>
              </a:solidFill>
              <a:effectLst/>
              <a:latin typeface="+mn-lt"/>
              <a:ea typeface="+mn-ea"/>
              <a:cs typeface="+mn-cs"/>
            </a:rPr>
            <a:t>億円、市税が予算比＋</a:t>
          </a:r>
          <a:r>
            <a:rPr kumimoji="1" lang="en-US" altLang="ja-JP" sz="1050" b="0" i="0" baseline="0">
              <a:solidFill>
                <a:sysClr val="windowText" lastClr="000000"/>
              </a:solidFill>
              <a:effectLst/>
              <a:latin typeface="+mn-lt"/>
              <a:ea typeface="+mn-ea"/>
              <a:cs typeface="+mn-cs"/>
            </a:rPr>
            <a:t>2.1</a:t>
          </a:r>
          <a:r>
            <a:rPr kumimoji="1" lang="ja-JP" altLang="ja-JP" sz="1050" b="0" i="0" baseline="0">
              <a:solidFill>
                <a:sysClr val="windowText" lastClr="000000"/>
              </a:solidFill>
              <a:effectLst/>
              <a:latin typeface="+mn-lt"/>
              <a:ea typeface="+mn-ea"/>
              <a:cs typeface="+mn-cs"/>
            </a:rPr>
            <a:t>億円とな</a:t>
          </a:r>
          <a:r>
            <a:rPr kumimoji="1" lang="ja-JP" altLang="en-US" sz="1050" b="0" i="0" baseline="0">
              <a:solidFill>
                <a:sysClr val="windowText" lastClr="000000"/>
              </a:solidFill>
              <a:effectLst/>
              <a:latin typeface="+mn-lt"/>
              <a:ea typeface="+mn-ea"/>
              <a:cs typeface="+mn-cs"/>
            </a:rPr>
            <a:t>り</a:t>
          </a:r>
          <a:r>
            <a:rPr kumimoji="1" lang="ja-JP" altLang="ja-JP" sz="1050" b="0" i="0" baseline="0">
              <a:solidFill>
                <a:sysClr val="windowText" lastClr="000000"/>
              </a:solidFill>
              <a:effectLst/>
              <a:latin typeface="+mn-lt"/>
              <a:ea typeface="+mn-ea"/>
              <a:cs typeface="+mn-cs"/>
            </a:rPr>
            <a:t>、実質収支額</a:t>
          </a:r>
          <a:r>
            <a:rPr kumimoji="1" lang="ja-JP" altLang="en-US" sz="1050" b="0" i="0" baseline="0">
              <a:solidFill>
                <a:sysClr val="windowText" lastClr="000000"/>
              </a:solidFill>
              <a:effectLst/>
              <a:latin typeface="+mn-lt"/>
              <a:ea typeface="+mn-ea"/>
              <a:cs typeface="+mn-cs"/>
            </a:rPr>
            <a:t>も増</a:t>
          </a:r>
          <a:r>
            <a:rPr kumimoji="1" lang="ja-JP" altLang="ja-JP" sz="1050" b="0" i="0" baseline="0">
              <a:solidFill>
                <a:sysClr val="windowText" lastClr="000000"/>
              </a:solidFill>
              <a:effectLst/>
              <a:latin typeface="+mn-lt"/>
              <a:ea typeface="+mn-ea"/>
              <a:cs typeface="+mn-cs"/>
            </a:rPr>
            <a:t>（</a:t>
          </a:r>
          <a:r>
            <a:rPr kumimoji="1" lang="en-US" altLang="ja-JP" sz="1050" b="0" i="0" baseline="0">
              <a:solidFill>
                <a:sysClr val="windowText" lastClr="000000"/>
              </a:solidFill>
              <a:effectLst/>
              <a:latin typeface="+mn-lt"/>
              <a:ea typeface="+mn-ea"/>
              <a:cs typeface="+mn-cs"/>
            </a:rPr>
            <a:t>+1.0</a:t>
          </a:r>
          <a:r>
            <a:rPr kumimoji="1" lang="ja-JP" altLang="ja-JP" sz="1050" b="0" i="0" baseline="0">
              <a:solidFill>
                <a:sysClr val="windowText" lastClr="000000"/>
              </a:solidFill>
              <a:effectLst/>
              <a:latin typeface="+mn-lt"/>
              <a:ea typeface="+mn-ea"/>
              <a:cs typeface="+mn-cs"/>
            </a:rPr>
            <a:t>億円）となったことに伴い、</a:t>
          </a:r>
          <a:r>
            <a:rPr kumimoji="1" lang="en-US" altLang="ja-JP" sz="1050" b="0" i="0" baseline="0">
              <a:solidFill>
                <a:sysClr val="windowText" lastClr="000000"/>
              </a:solidFill>
              <a:effectLst/>
              <a:latin typeface="+mn-lt"/>
              <a:ea typeface="+mn-ea"/>
              <a:cs typeface="+mn-cs"/>
            </a:rPr>
            <a:t>0.99</a:t>
          </a:r>
          <a:r>
            <a:rPr kumimoji="1" lang="ja-JP" altLang="ja-JP" sz="1050" b="0" i="0" baseline="0">
              <a:solidFill>
                <a:sysClr val="windowText" lastClr="000000"/>
              </a:solidFill>
              <a:effectLst/>
              <a:latin typeface="+mn-lt"/>
              <a:ea typeface="+mn-ea"/>
              <a:cs typeface="+mn-cs"/>
            </a:rPr>
            <a:t>ポイントの</a:t>
          </a:r>
          <a:r>
            <a:rPr kumimoji="1" lang="ja-JP" altLang="en-US" sz="1050" b="0" i="0" baseline="0">
              <a:solidFill>
                <a:sysClr val="windowText" lastClr="000000"/>
              </a:solidFill>
              <a:effectLst/>
              <a:latin typeface="+mn-lt"/>
              <a:ea typeface="+mn-ea"/>
              <a:cs typeface="+mn-cs"/>
            </a:rPr>
            <a:t>増</a:t>
          </a:r>
          <a:r>
            <a:rPr kumimoji="1" lang="ja-JP" altLang="ja-JP" sz="1050" b="0" i="0" baseline="0">
              <a:solidFill>
                <a:sysClr val="windowText" lastClr="000000"/>
              </a:solidFill>
              <a:effectLst/>
              <a:latin typeface="+mn-lt"/>
              <a:ea typeface="+mn-ea"/>
              <a:cs typeface="+mn-cs"/>
            </a:rPr>
            <a:t>となっている。</a:t>
          </a:r>
          <a:endParaRPr kumimoji="1" lang="en-US" altLang="ja-JP" sz="1050" b="0" i="0" baseline="0">
            <a:solidFill>
              <a:sysClr val="windowText" lastClr="000000"/>
            </a:solidFill>
            <a:effectLst/>
            <a:latin typeface="+mn-lt"/>
            <a:ea typeface="+mn-ea"/>
            <a:cs typeface="+mn-cs"/>
          </a:endParaRPr>
        </a:p>
        <a:p>
          <a:pPr eaLnBrk="1" fontAlgn="auto" latinLnBrk="0" hangingPunct="1"/>
          <a:endParaRPr lang="ja-JP" altLang="ja-JP" sz="120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（水道事業会計）</a:t>
          </a:r>
          <a:endParaRPr lang="ja-JP" altLang="ja-JP" sz="120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黒字額が増（＋</a:t>
          </a:r>
          <a:r>
            <a:rPr kumimoji="1" lang="en-US" altLang="ja-JP" sz="1050" b="0" i="0" baseline="0">
              <a:solidFill>
                <a:sysClr val="windowText" lastClr="000000"/>
              </a:solidFill>
              <a:effectLst/>
              <a:latin typeface="+mn-lt"/>
              <a:ea typeface="+mn-ea"/>
              <a:cs typeface="+mn-cs"/>
            </a:rPr>
            <a:t>69.3</a:t>
          </a:r>
          <a:r>
            <a:rPr kumimoji="1" lang="ja-JP" altLang="ja-JP" sz="1050" b="0" i="0" baseline="0">
              <a:solidFill>
                <a:sysClr val="windowText" lastClr="000000"/>
              </a:solidFill>
              <a:effectLst/>
              <a:latin typeface="+mn-lt"/>
              <a:ea typeface="+mn-ea"/>
              <a:cs typeface="+mn-cs"/>
            </a:rPr>
            <a:t>百万円、＋</a:t>
          </a:r>
          <a:r>
            <a:rPr kumimoji="1" lang="en-US" altLang="ja-JP" sz="1050" b="0" i="0" baseline="0">
              <a:solidFill>
                <a:sysClr val="windowText" lastClr="000000"/>
              </a:solidFill>
              <a:effectLst/>
              <a:latin typeface="+mn-lt"/>
              <a:ea typeface="+mn-ea"/>
              <a:cs typeface="+mn-cs"/>
            </a:rPr>
            <a:t>7.2</a:t>
          </a:r>
          <a:r>
            <a:rPr kumimoji="1" lang="ja-JP" altLang="ja-JP" sz="1050" b="0" i="0" baseline="0">
              <a:solidFill>
                <a:sysClr val="windowText" lastClr="000000"/>
              </a:solidFill>
              <a:effectLst/>
              <a:latin typeface="+mn-lt"/>
              <a:ea typeface="+mn-ea"/>
              <a:cs typeface="+mn-cs"/>
            </a:rPr>
            <a:t>％）となったことに伴い、</a:t>
          </a:r>
          <a:r>
            <a:rPr kumimoji="1" lang="en-US" altLang="ja-JP" sz="1050" b="0" i="0" baseline="0">
              <a:solidFill>
                <a:sysClr val="windowText" lastClr="000000"/>
              </a:solidFill>
              <a:effectLst/>
              <a:latin typeface="+mn-lt"/>
              <a:ea typeface="+mn-ea"/>
              <a:cs typeface="+mn-cs"/>
            </a:rPr>
            <a:t>0.58</a:t>
          </a:r>
          <a:r>
            <a:rPr kumimoji="1" lang="ja-JP" altLang="ja-JP" sz="1050" b="0" i="0" baseline="0">
              <a:solidFill>
                <a:sysClr val="windowText" lastClr="000000"/>
              </a:solidFill>
              <a:effectLst/>
              <a:latin typeface="+mn-lt"/>
              <a:ea typeface="+mn-ea"/>
              <a:cs typeface="+mn-cs"/>
            </a:rPr>
            <a:t>ポイント増となっている。</a:t>
          </a:r>
          <a:endParaRPr kumimoji="1" lang="en-US" altLang="ja-JP" sz="1050" b="0" i="0" baseline="0">
            <a:solidFill>
              <a:sysClr val="windowText" lastClr="000000"/>
            </a:solidFill>
            <a:effectLst/>
            <a:latin typeface="+mn-lt"/>
            <a:ea typeface="+mn-ea"/>
            <a:cs typeface="+mn-cs"/>
          </a:endParaRPr>
        </a:p>
        <a:p>
          <a:pPr eaLnBrk="1" fontAlgn="auto" latinLnBrk="0" hangingPunct="1"/>
          <a:endParaRPr lang="ja-JP" altLang="ja-JP" sz="1200">
            <a:solidFill>
              <a:srgbClr val="FF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（下水道事業会計）</a:t>
          </a:r>
          <a:endParaRPr lang="ja-JP" altLang="ja-JP" sz="120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一般会計から基準外繰出を行っていることなどにより、黒字基調を維持している。</a:t>
          </a:r>
          <a:endParaRPr kumimoji="1" lang="en-US" altLang="ja-JP" sz="1050" b="0" i="0" baseline="0">
            <a:solidFill>
              <a:sysClr val="windowText" lastClr="000000"/>
            </a:solidFill>
            <a:effectLst/>
            <a:latin typeface="+mn-lt"/>
            <a:ea typeface="+mn-ea"/>
            <a:cs typeface="+mn-cs"/>
          </a:endParaRPr>
        </a:p>
        <a:p>
          <a:pPr eaLnBrk="1" fontAlgn="auto" latinLnBrk="0" hangingPunct="1"/>
          <a:endParaRPr kumimoji="1" lang="en-US" altLang="ja-JP" sz="1050" b="0" i="0" baseline="0">
            <a:solidFill>
              <a:sysClr val="windowText" lastClr="000000"/>
            </a:solidFill>
            <a:effectLst/>
            <a:latin typeface="+mn-lt"/>
            <a:ea typeface="+mn-ea"/>
            <a:cs typeface="+mn-cs"/>
          </a:endParaRPr>
        </a:p>
        <a:p>
          <a:pPr eaLnBrk="1" fontAlgn="auto" latinLnBrk="0" hangingPunct="1"/>
          <a:r>
            <a:rPr kumimoji="1" lang="ja-JP" altLang="en-US" sz="1050" b="0" i="0" baseline="0">
              <a:solidFill>
                <a:sysClr val="windowText" lastClr="000000"/>
              </a:solidFill>
              <a:effectLst/>
              <a:latin typeface="+mn-lt"/>
              <a:ea typeface="+mn-ea"/>
              <a:cs typeface="+mn-cs"/>
            </a:rPr>
            <a:t>（国民健康保険特別会計）</a:t>
          </a:r>
          <a:endParaRPr kumimoji="1" lang="en-US" altLang="ja-JP" sz="1050" b="0" i="0" baseline="0">
            <a:solidFill>
              <a:sysClr val="windowText" lastClr="000000"/>
            </a:solidFill>
            <a:effectLst/>
            <a:latin typeface="+mn-lt"/>
            <a:ea typeface="+mn-ea"/>
            <a:cs typeface="+mn-cs"/>
          </a:endParaRPr>
        </a:p>
        <a:p>
          <a:pPr eaLnBrk="1" fontAlgn="auto" latinLnBrk="0" hangingPunct="1"/>
          <a:r>
            <a:rPr kumimoji="1" lang="ja-JP" altLang="en-US" sz="1050" b="0" i="0" baseline="0">
              <a:solidFill>
                <a:sysClr val="windowText" lastClr="000000"/>
              </a:solidFill>
              <a:effectLst/>
              <a:latin typeface="+mn-lt"/>
              <a:ea typeface="+mn-ea"/>
              <a:cs typeface="+mn-cs"/>
            </a:rPr>
            <a:t>保険給付費は減となっているものの、国民健康保険税及び県支出金の減などにより実質収支額が減（△</a:t>
          </a:r>
          <a:r>
            <a:rPr kumimoji="1" lang="en-US" altLang="ja-JP" sz="1050" b="0" i="0" baseline="0">
              <a:solidFill>
                <a:sysClr val="windowText" lastClr="000000"/>
              </a:solidFill>
              <a:effectLst/>
              <a:latin typeface="+mn-lt"/>
              <a:ea typeface="+mn-ea"/>
              <a:cs typeface="+mn-cs"/>
            </a:rPr>
            <a:t>44.5</a:t>
          </a:r>
          <a:r>
            <a:rPr kumimoji="1" lang="ja-JP" altLang="en-US" sz="1050" b="0" i="0" baseline="0">
              <a:solidFill>
                <a:sysClr val="windowText" lastClr="000000"/>
              </a:solidFill>
              <a:effectLst/>
              <a:latin typeface="+mn-lt"/>
              <a:ea typeface="+mn-ea"/>
              <a:cs typeface="+mn-cs"/>
            </a:rPr>
            <a:t>百万円）となり、</a:t>
          </a:r>
          <a:r>
            <a:rPr kumimoji="1" lang="en-US" altLang="ja-JP" sz="1050" b="0" i="0" baseline="0">
              <a:solidFill>
                <a:sysClr val="windowText" lastClr="000000"/>
              </a:solidFill>
              <a:effectLst/>
              <a:latin typeface="+mn-lt"/>
              <a:ea typeface="+mn-ea"/>
              <a:cs typeface="+mn-cs"/>
            </a:rPr>
            <a:t>0.5</a:t>
          </a:r>
          <a:r>
            <a:rPr kumimoji="1" lang="ja-JP" altLang="en-US" sz="1050" b="0" i="0" baseline="0">
              <a:solidFill>
                <a:sysClr val="windowText" lastClr="000000"/>
              </a:solidFill>
              <a:effectLst/>
              <a:latin typeface="+mn-lt"/>
              <a:ea typeface="+mn-ea"/>
              <a:cs typeface="+mn-cs"/>
            </a:rPr>
            <a:t>ポイントの減となっている。</a:t>
          </a:r>
          <a:endParaRPr kumimoji="1" lang="en-US" altLang="ja-JP" sz="1050" b="0" i="0" baseline="0">
            <a:solidFill>
              <a:sysClr val="windowText" lastClr="000000"/>
            </a:solidFill>
            <a:effectLst/>
            <a:latin typeface="+mn-lt"/>
            <a:ea typeface="+mn-ea"/>
            <a:cs typeface="+mn-cs"/>
          </a:endParaRPr>
        </a:p>
        <a:p>
          <a:pPr eaLnBrk="1" fontAlgn="auto" latinLnBrk="0" hangingPunct="1"/>
          <a:endParaRPr lang="ja-JP" altLang="ja-JP" sz="12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ysClr val="windowText" lastClr="000000"/>
              </a:solidFill>
              <a:effectLst/>
              <a:latin typeface="+mn-lt"/>
              <a:ea typeface="+mn-ea"/>
              <a:cs typeface="+mn-cs"/>
            </a:rPr>
            <a:t>（介護保険特別会計）</a:t>
          </a:r>
          <a:endParaRPr lang="ja-JP" altLang="ja-JP" sz="1050">
            <a:solidFill>
              <a:sysClr val="windowText" lastClr="000000"/>
            </a:solidFill>
            <a:effectLst/>
          </a:endParaRPr>
        </a:p>
        <a:p>
          <a:pPr eaLnBrk="1" fontAlgn="auto" latinLnBrk="0" hangingPunct="1"/>
          <a:r>
            <a:rPr kumimoji="1" lang="ja-JP" altLang="en-US" sz="1050" b="0" i="0" baseline="0">
              <a:solidFill>
                <a:sysClr val="windowText" lastClr="000000"/>
              </a:solidFill>
              <a:effectLst/>
              <a:latin typeface="+mn-lt"/>
              <a:ea typeface="+mn-ea"/>
              <a:cs typeface="+mn-cs"/>
            </a:rPr>
            <a:t>歳入は横ばいであったが、歳出において諸支出金が増（</a:t>
          </a:r>
          <a:r>
            <a:rPr kumimoji="1" lang="en-US" altLang="ja-JP" sz="1050" b="0" i="0" baseline="0">
              <a:solidFill>
                <a:sysClr val="windowText" lastClr="000000"/>
              </a:solidFill>
              <a:effectLst/>
              <a:latin typeface="+mn-lt"/>
              <a:ea typeface="+mn-ea"/>
              <a:cs typeface="+mn-cs"/>
            </a:rPr>
            <a:t>+2.0</a:t>
          </a:r>
          <a:r>
            <a:rPr kumimoji="1" lang="ja-JP" altLang="en-US" sz="1050" b="0" i="0" baseline="0">
              <a:solidFill>
                <a:sysClr val="windowText" lastClr="000000"/>
              </a:solidFill>
              <a:effectLst/>
              <a:latin typeface="+mn-lt"/>
              <a:ea typeface="+mn-ea"/>
              <a:cs typeface="+mn-cs"/>
            </a:rPr>
            <a:t>億円）となったことなどにより、実質収支額が減（△</a:t>
          </a:r>
          <a:r>
            <a:rPr kumimoji="1" lang="en-US" altLang="ja-JP" sz="1050" b="0" i="0" baseline="0">
              <a:solidFill>
                <a:sysClr val="windowText" lastClr="000000"/>
              </a:solidFill>
              <a:effectLst/>
              <a:latin typeface="+mn-lt"/>
              <a:ea typeface="+mn-ea"/>
              <a:cs typeface="+mn-cs"/>
            </a:rPr>
            <a:t>2.4</a:t>
          </a:r>
          <a:r>
            <a:rPr kumimoji="1" lang="ja-JP" altLang="en-US" sz="1050" b="0" i="0" baseline="0">
              <a:solidFill>
                <a:sysClr val="windowText" lastClr="000000"/>
              </a:solidFill>
              <a:effectLst/>
              <a:latin typeface="+mn-lt"/>
              <a:ea typeface="+mn-ea"/>
              <a:cs typeface="+mn-cs"/>
            </a:rPr>
            <a:t>億円）となり、</a:t>
          </a:r>
          <a:r>
            <a:rPr kumimoji="1" lang="en-US" altLang="ja-JP" sz="1050" b="0" i="0" baseline="0">
              <a:solidFill>
                <a:sysClr val="windowText" lastClr="000000"/>
              </a:solidFill>
              <a:effectLst/>
              <a:latin typeface="+mn-lt"/>
              <a:ea typeface="+mn-ea"/>
              <a:cs typeface="+mn-cs"/>
            </a:rPr>
            <a:t>2.69</a:t>
          </a:r>
          <a:r>
            <a:rPr kumimoji="1" lang="ja-JP" altLang="en-US" sz="1050" b="0" i="0" baseline="0">
              <a:solidFill>
                <a:sysClr val="windowText" lastClr="000000"/>
              </a:solidFill>
              <a:effectLst/>
              <a:latin typeface="+mn-lt"/>
              <a:ea typeface="+mn-ea"/>
              <a:cs typeface="+mn-cs"/>
            </a:rPr>
            <a:t>ポイントの減となっている。</a:t>
          </a:r>
          <a:endParaRPr kumimoji="1" lang="ja-JP" altLang="ja-JP" sz="1050" b="0" i="0" baseline="0">
            <a:solidFill>
              <a:sysClr val="windowText" lastClr="000000"/>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18821849</v>
      </c>
      <c r="BO4" s="358"/>
      <c r="BP4" s="358"/>
      <c r="BQ4" s="358"/>
      <c r="BR4" s="358"/>
      <c r="BS4" s="358"/>
      <c r="BT4" s="358"/>
      <c r="BU4" s="359"/>
      <c r="BV4" s="357">
        <v>18086310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v>
      </c>
      <c r="CU4" s="364"/>
      <c r="CV4" s="364"/>
      <c r="CW4" s="364"/>
      <c r="CX4" s="364"/>
      <c r="CY4" s="364"/>
      <c r="CZ4" s="364"/>
      <c r="DA4" s="365"/>
      <c r="DB4" s="363">
        <v>7.1</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18078957</v>
      </c>
      <c r="BO5" s="395"/>
      <c r="BP5" s="395"/>
      <c r="BQ5" s="395"/>
      <c r="BR5" s="395"/>
      <c r="BS5" s="395"/>
      <c r="BT5" s="395"/>
      <c r="BU5" s="396"/>
      <c r="BV5" s="394">
        <v>17445500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v>
      </c>
      <c r="CU5" s="392"/>
      <c r="CV5" s="392"/>
      <c r="CW5" s="392"/>
      <c r="CX5" s="392"/>
      <c r="CY5" s="392"/>
      <c r="CZ5" s="392"/>
      <c r="DA5" s="393"/>
      <c r="DB5" s="391">
        <v>90.9</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742892</v>
      </c>
      <c r="BO6" s="395"/>
      <c r="BP6" s="395"/>
      <c r="BQ6" s="395"/>
      <c r="BR6" s="395"/>
      <c r="BS6" s="395"/>
      <c r="BT6" s="395"/>
      <c r="BU6" s="396"/>
      <c r="BV6" s="394">
        <v>640810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91.3</v>
      </c>
      <c r="CU6" s="432"/>
      <c r="CV6" s="432"/>
      <c r="CW6" s="432"/>
      <c r="CX6" s="432"/>
      <c r="CY6" s="432"/>
      <c r="CZ6" s="432"/>
      <c r="DA6" s="433"/>
      <c r="DB6" s="431">
        <v>91.4</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16287</v>
      </c>
      <c r="BO7" s="395"/>
      <c r="BP7" s="395"/>
      <c r="BQ7" s="395"/>
      <c r="BR7" s="395"/>
      <c r="BS7" s="395"/>
      <c r="BT7" s="395"/>
      <c r="BU7" s="396"/>
      <c r="BV7" s="394">
        <v>14353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8979613</v>
      </c>
      <c r="CU7" s="395"/>
      <c r="CV7" s="395"/>
      <c r="CW7" s="395"/>
      <c r="CX7" s="395"/>
      <c r="CY7" s="395"/>
      <c r="CZ7" s="395"/>
      <c r="DA7" s="396"/>
      <c r="DB7" s="394">
        <v>8817576</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726605</v>
      </c>
      <c r="BO8" s="395"/>
      <c r="BP8" s="395"/>
      <c r="BQ8" s="395"/>
      <c r="BR8" s="395"/>
      <c r="BS8" s="395"/>
      <c r="BT8" s="395"/>
      <c r="BU8" s="396"/>
      <c r="BV8" s="394">
        <v>626457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0.38</v>
      </c>
      <c r="DC8" s="435"/>
      <c r="DD8" s="435"/>
      <c r="DE8" s="435"/>
      <c r="DF8" s="435"/>
      <c r="DG8" s="435"/>
      <c r="DH8" s="435"/>
      <c r="DI8" s="436"/>
    </row>
    <row r="9" spans="1:119" ht="18.75" customHeight="1" thickBot="1">
      <c r="A9" s="163"/>
      <c r="B9" s="388" t="s">
        <v>106</v>
      </c>
      <c r="C9" s="389"/>
      <c r="D9" s="389"/>
      <c r="E9" s="389"/>
      <c r="F9" s="389"/>
      <c r="G9" s="389"/>
      <c r="H9" s="389"/>
      <c r="I9" s="389"/>
      <c r="J9" s="389"/>
      <c r="K9" s="437"/>
      <c r="L9" s="438" t="s">
        <v>107</v>
      </c>
      <c r="M9" s="439"/>
      <c r="N9" s="439"/>
      <c r="O9" s="439"/>
      <c r="P9" s="439"/>
      <c r="Q9" s="440"/>
      <c r="R9" s="441">
        <v>27490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100148</v>
      </c>
      <c r="BO9" s="395"/>
      <c r="BP9" s="395"/>
      <c r="BQ9" s="395"/>
      <c r="BR9" s="395"/>
      <c r="BS9" s="395"/>
      <c r="BT9" s="395"/>
      <c r="BU9" s="396"/>
      <c r="BV9" s="394">
        <v>-36142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16.8</v>
      </c>
      <c r="CU9" s="392"/>
      <c r="CV9" s="392"/>
      <c r="CW9" s="392"/>
      <c r="CX9" s="392"/>
      <c r="CY9" s="392"/>
      <c r="CZ9" s="392"/>
      <c r="DA9" s="393"/>
      <c r="DB9" s="391">
        <v>17.5</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112</v>
      </c>
      <c r="M10" s="424"/>
      <c r="N10" s="424"/>
      <c r="O10" s="424"/>
      <c r="P10" s="424"/>
      <c r="Q10" s="425"/>
      <c r="R10" s="445">
        <v>29282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2151</v>
      </c>
      <c r="BO10" s="395"/>
      <c r="BP10" s="395"/>
      <c r="BQ10" s="395"/>
      <c r="BR10" s="395"/>
      <c r="BS10" s="395"/>
      <c r="BT10" s="395"/>
      <c r="BU10" s="396"/>
      <c r="BV10" s="394">
        <v>1933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25808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2"/>
      <c r="M13" s="485" t="s">
        <v>130</v>
      </c>
      <c r="N13" s="486"/>
      <c r="O13" s="486"/>
      <c r="P13" s="486"/>
      <c r="Q13" s="487"/>
      <c r="R13" s="478">
        <v>25334</v>
      </c>
      <c r="S13" s="479"/>
      <c r="T13" s="479"/>
      <c r="U13" s="479"/>
      <c r="V13" s="480"/>
      <c r="W13" s="410" t="s">
        <v>131</v>
      </c>
      <c r="X13" s="411"/>
      <c r="Y13" s="411"/>
      <c r="Z13" s="411"/>
      <c r="AA13" s="411"/>
      <c r="AB13" s="401"/>
      <c r="AC13" s="445">
        <v>732</v>
      </c>
      <c r="AD13" s="446"/>
      <c r="AE13" s="446"/>
      <c r="AF13" s="446"/>
      <c r="AG13" s="488"/>
      <c r="AH13" s="445">
        <v>774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102299</v>
      </c>
      <c r="BO13" s="395"/>
      <c r="BP13" s="395"/>
      <c r="BQ13" s="395"/>
      <c r="BR13" s="395"/>
      <c r="BS13" s="395"/>
      <c r="BT13" s="395"/>
      <c r="BU13" s="396"/>
      <c r="BV13" s="394">
        <v>-34209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11.8</v>
      </c>
      <c r="CU13" s="392"/>
      <c r="CV13" s="392"/>
      <c r="CW13" s="392"/>
      <c r="CX13" s="392"/>
      <c r="CY13" s="392"/>
      <c r="CZ13" s="392"/>
      <c r="DA13" s="393"/>
      <c r="DB13" s="391">
        <v>11.9</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26147</v>
      </c>
      <c r="S14" s="479"/>
      <c r="T14" s="479"/>
      <c r="U14" s="479"/>
      <c r="V14" s="480"/>
      <c r="W14" s="384"/>
      <c r="X14" s="385"/>
      <c r="Y14" s="385"/>
      <c r="Z14" s="385"/>
      <c r="AA14" s="385"/>
      <c r="AB14" s="374"/>
      <c r="AC14" s="481">
        <v>5.8</v>
      </c>
      <c r="AD14" s="482"/>
      <c r="AE14" s="482"/>
      <c r="AF14" s="482"/>
      <c r="AG14" s="483"/>
      <c r="AH14" s="481">
        <v>5.8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1.7</v>
      </c>
      <c r="CU14" s="493"/>
      <c r="CV14" s="493"/>
      <c r="CW14" s="493"/>
      <c r="CX14" s="493"/>
      <c r="CY14" s="493"/>
      <c r="CZ14" s="493"/>
      <c r="DA14" s="494"/>
      <c r="DB14" s="492">
        <v>10.5</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2"/>
      <c r="M15" s="485" t="s">
        <v>130</v>
      </c>
      <c r="N15" s="486"/>
      <c r="O15" s="486"/>
      <c r="P15" s="486"/>
      <c r="Q15" s="487"/>
      <c r="R15" s="478">
        <v>25784</v>
      </c>
      <c r="S15" s="479"/>
      <c r="T15" s="479"/>
      <c r="U15" s="479"/>
      <c r="V15" s="480"/>
      <c r="W15" s="410" t="s">
        <v>137</v>
      </c>
      <c r="X15" s="411"/>
      <c r="Y15" s="411"/>
      <c r="Z15" s="411"/>
      <c r="AA15" s="411"/>
      <c r="AB15" s="401"/>
      <c r="AC15" s="445">
        <v>3535</v>
      </c>
      <c r="AD15" s="446"/>
      <c r="AE15" s="446"/>
      <c r="AF15" s="446"/>
      <c r="AG15" s="488"/>
      <c r="AH15" s="445">
        <v>3728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3133988</v>
      </c>
      <c r="BO15" s="358"/>
      <c r="BP15" s="358"/>
      <c r="BQ15" s="358"/>
      <c r="BR15" s="358"/>
      <c r="BS15" s="358"/>
      <c r="BT15" s="358"/>
      <c r="BU15" s="359"/>
      <c r="BV15" s="357">
        <v>3119698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28</v>
      </c>
      <c r="AD16" s="482"/>
      <c r="AE16" s="482"/>
      <c r="AF16" s="482"/>
      <c r="AG16" s="483"/>
      <c r="AH16" s="481">
        <v>28.1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8161831</v>
      </c>
      <c r="BO16" s="395"/>
      <c r="BP16" s="395"/>
      <c r="BQ16" s="395"/>
      <c r="BR16" s="395"/>
      <c r="BS16" s="395"/>
      <c r="BT16" s="395"/>
      <c r="BU16" s="396"/>
      <c r="BV16" s="394">
        <v>7970770</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8355</v>
      </c>
      <c r="AD17" s="446"/>
      <c r="AE17" s="446"/>
      <c r="AF17" s="446"/>
      <c r="AG17" s="488"/>
      <c r="AH17" s="445">
        <v>8757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3927653</v>
      </c>
      <c r="BO17" s="395"/>
      <c r="BP17" s="395"/>
      <c r="BQ17" s="395"/>
      <c r="BR17" s="395"/>
      <c r="BS17" s="395"/>
      <c r="BT17" s="395"/>
      <c r="BU17" s="396"/>
      <c r="BV17" s="394">
        <v>3906428</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112.3</v>
      </c>
      <c r="M18" s="518"/>
      <c r="N18" s="518"/>
      <c r="O18" s="518"/>
      <c r="P18" s="518"/>
      <c r="Q18" s="518"/>
      <c r="R18" s="519"/>
      <c r="S18" s="519"/>
      <c r="T18" s="519"/>
      <c r="U18" s="519"/>
      <c r="V18" s="520"/>
      <c r="W18" s="412"/>
      <c r="X18" s="413"/>
      <c r="Y18" s="413"/>
      <c r="Z18" s="413"/>
      <c r="AA18" s="413"/>
      <c r="AB18" s="404"/>
      <c r="AC18" s="521">
        <v>66.2</v>
      </c>
      <c r="AD18" s="522"/>
      <c r="AE18" s="522"/>
      <c r="AF18" s="522"/>
      <c r="AG18" s="523"/>
      <c r="AH18" s="521">
        <v>66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8334024</v>
      </c>
      <c r="BO18" s="395"/>
      <c r="BP18" s="395"/>
      <c r="BQ18" s="395"/>
      <c r="BR18" s="395"/>
      <c r="BS18" s="395"/>
      <c r="BT18" s="395"/>
      <c r="BU18" s="396"/>
      <c r="BV18" s="394">
        <v>8093265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245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11589119</v>
      </c>
      <c r="BO19" s="395"/>
      <c r="BP19" s="395"/>
      <c r="BQ19" s="395"/>
      <c r="BR19" s="395"/>
      <c r="BS19" s="395"/>
      <c r="BT19" s="395"/>
      <c r="BU19" s="396"/>
      <c r="BV19" s="394">
        <v>11499897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11974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15607716</v>
      </c>
      <c r="BO22" s="358"/>
      <c r="BP22" s="358"/>
      <c r="BQ22" s="358"/>
      <c r="BR22" s="358"/>
      <c r="BS22" s="358"/>
      <c r="BT22" s="358"/>
      <c r="BU22" s="359"/>
      <c r="BV22" s="357">
        <v>16354410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12517649</v>
      </c>
      <c r="BO23" s="395"/>
      <c r="BP23" s="395"/>
      <c r="BQ23" s="395"/>
      <c r="BR23" s="395"/>
      <c r="BS23" s="395"/>
      <c r="BT23" s="395"/>
      <c r="BU23" s="396"/>
      <c r="BV23" s="394">
        <v>12697867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8080</v>
      </c>
      <c r="R24" s="446"/>
      <c r="S24" s="446"/>
      <c r="T24" s="446"/>
      <c r="U24" s="446"/>
      <c r="V24" s="488"/>
      <c r="W24" s="540"/>
      <c r="X24" s="541"/>
      <c r="Y24" s="542"/>
      <c r="Z24" s="444" t="s">
        <v>162</v>
      </c>
      <c r="AA24" s="424"/>
      <c r="AB24" s="424"/>
      <c r="AC24" s="424"/>
      <c r="AD24" s="424"/>
      <c r="AE24" s="424"/>
      <c r="AF24" s="424"/>
      <c r="AG24" s="425"/>
      <c r="AH24" s="445">
        <v>265</v>
      </c>
      <c r="AI24" s="446"/>
      <c r="AJ24" s="446"/>
      <c r="AK24" s="446"/>
      <c r="AL24" s="488"/>
      <c r="AM24" s="445">
        <v>824680</v>
      </c>
      <c r="AN24" s="446"/>
      <c r="AO24" s="446"/>
      <c r="AP24" s="446"/>
      <c r="AQ24" s="446"/>
      <c r="AR24" s="488"/>
      <c r="AS24" s="445">
        <v>3112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11248488</v>
      </c>
      <c r="BO24" s="395"/>
      <c r="BP24" s="395"/>
      <c r="BQ24" s="395"/>
      <c r="BR24" s="395"/>
      <c r="BS24" s="395"/>
      <c r="BT24" s="395"/>
      <c r="BU24" s="396"/>
      <c r="BV24" s="394">
        <v>11516290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1</v>
      </c>
      <c r="M25" s="446"/>
      <c r="N25" s="446"/>
      <c r="O25" s="446"/>
      <c r="P25" s="488"/>
      <c r="Q25" s="445">
        <v>6380</v>
      </c>
      <c r="R25" s="446"/>
      <c r="S25" s="446"/>
      <c r="T25" s="446"/>
      <c r="U25" s="446"/>
      <c r="V25" s="488"/>
      <c r="W25" s="540"/>
      <c r="X25" s="541"/>
      <c r="Y25" s="542"/>
      <c r="Z25" s="444" t="s">
        <v>165</v>
      </c>
      <c r="AA25" s="424"/>
      <c r="AB25" s="424"/>
      <c r="AC25" s="424"/>
      <c r="AD25" s="424"/>
      <c r="AE25" s="424"/>
      <c r="AF25" s="424"/>
      <c r="AG25" s="425"/>
      <c r="AH25" s="445">
        <v>51</v>
      </c>
      <c r="AI25" s="446"/>
      <c r="AJ25" s="446"/>
      <c r="AK25" s="446"/>
      <c r="AL25" s="488"/>
      <c r="AM25" s="445">
        <v>154530</v>
      </c>
      <c r="AN25" s="446"/>
      <c r="AO25" s="446"/>
      <c r="AP25" s="446"/>
      <c r="AQ25" s="446"/>
      <c r="AR25" s="488"/>
      <c r="AS25" s="445">
        <v>3030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298812</v>
      </c>
      <c r="BO25" s="358"/>
      <c r="BP25" s="358"/>
      <c r="BQ25" s="358"/>
      <c r="BR25" s="358"/>
      <c r="BS25" s="358"/>
      <c r="BT25" s="358"/>
      <c r="BU25" s="359"/>
      <c r="BV25" s="357">
        <v>275325</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5900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18570</v>
      </c>
      <c r="AN26" s="446"/>
      <c r="AO26" s="446"/>
      <c r="AP26" s="446"/>
      <c r="AQ26" s="446"/>
      <c r="AR26" s="488"/>
      <c r="AS26" s="445">
        <v>3095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3876</v>
      </c>
      <c r="R27" s="446"/>
      <c r="S27" s="446"/>
      <c r="T27" s="446"/>
      <c r="U27" s="446"/>
      <c r="V27" s="488"/>
      <c r="W27" s="540"/>
      <c r="X27" s="541"/>
      <c r="Y27" s="542"/>
      <c r="Z27" s="444" t="s">
        <v>171</v>
      </c>
      <c r="AA27" s="424"/>
      <c r="AB27" s="424"/>
      <c r="AC27" s="424"/>
      <c r="AD27" s="424"/>
      <c r="AE27" s="424"/>
      <c r="AF27" s="424"/>
      <c r="AG27" s="425"/>
      <c r="AH27" s="445">
        <v>10</v>
      </c>
      <c r="AI27" s="446"/>
      <c r="AJ27" s="446"/>
      <c r="AK27" s="446"/>
      <c r="AL27" s="488"/>
      <c r="AM27" s="445">
        <v>38185</v>
      </c>
      <c r="AN27" s="446"/>
      <c r="AO27" s="446"/>
      <c r="AP27" s="446"/>
      <c r="AQ27" s="446"/>
      <c r="AR27" s="488"/>
      <c r="AS27" s="445">
        <v>3819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126866</v>
      </c>
      <c r="BO27" s="514"/>
      <c r="BP27" s="514"/>
      <c r="BQ27" s="514"/>
      <c r="BR27" s="514"/>
      <c r="BS27" s="514"/>
      <c r="BT27" s="514"/>
      <c r="BU27" s="515"/>
      <c r="BV27" s="513">
        <v>126829</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3042</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1843159</v>
      </c>
      <c r="BO28" s="358"/>
      <c r="BP28" s="358"/>
      <c r="BQ28" s="358"/>
      <c r="BR28" s="358"/>
      <c r="BS28" s="358"/>
      <c r="BT28" s="358"/>
      <c r="BU28" s="359"/>
      <c r="BV28" s="357">
        <v>1841008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14</v>
      </c>
      <c r="M29" s="446"/>
      <c r="N29" s="446"/>
      <c r="O29" s="446"/>
      <c r="P29" s="488"/>
      <c r="Q29" s="445">
        <v>2810</v>
      </c>
      <c r="R29" s="446"/>
      <c r="S29" s="446"/>
      <c r="T29" s="446"/>
      <c r="U29" s="446"/>
      <c r="V29" s="488"/>
      <c r="W29" s="543"/>
      <c r="X29" s="544"/>
      <c r="Y29" s="545"/>
      <c r="Z29" s="444" t="s">
        <v>177</v>
      </c>
      <c r="AA29" s="424"/>
      <c r="AB29" s="424"/>
      <c r="AC29" s="424"/>
      <c r="AD29" s="424"/>
      <c r="AE29" s="424"/>
      <c r="AF29" s="424"/>
      <c r="AG29" s="425"/>
      <c r="AH29" s="445">
        <v>275</v>
      </c>
      <c r="AI29" s="446"/>
      <c r="AJ29" s="446"/>
      <c r="AK29" s="446"/>
      <c r="AL29" s="488"/>
      <c r="AM29" s="445">
        <v>862865</v>
      </c>
      <c r="AN29" s="446"/>
      <c r="AO29" s="446"/>
      <c r="AP29" s="446"/>
      <c r="AQ29" s="446"/>
      <c r="AR29" s="488"/>
      <c r="AS29" s="445">
        <v>3138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2740028</v>
      </c>
      <c r="BO29" s="395"/>
      <c r="BP29" s="395"/>
      <c r="BQ29" s="395"/>
      <c r="BR29" s="395"/>
      <c r="BS29" s="395"/>
      <c r="BT29" s="395"/>
      <c r="BU29" s="396"/>
      <c r="BV29" s="394">
        <v>2505610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3920320</v>
      </c>
      <c r="BO30" s="514"/>
      <c r="BP30" s="514"/>
      <c r="BQ30" s="514"/>
      <c r="BR30" s="514"/>
      <c r="BS30" s="514"/>
      <c r="BT30" s="514"/>
      <c r="BU30" s="515"/>
      <c r="BV30" s="513">
        <v>3481442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いちき串木野市土地開発公社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下水道事業会計（公共下水道事業）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いちき串木野市・日置市衛生処理組合</v>
      </c>
      <c r="BZ35" s="585"/>
      <c r="CA35" s="585"/>
      <c r="CB35" s="585"/>
      <c r="CC35" s="585"/>
      <c r="CD35" s="585"/>
      <c r="CE35" s="585"/>
      <c r="CF35" s="585"/>
      <c r="CG35" s="585"/>
      <c r="CH35" s="585"/>
      <c r="CI35" s="585"/>
      <c r="CJ35" s="585"/>
      <c r="CK35" s="585"/>
      <c r="CL35" s="585"/>
      <c r="CM35" s="585"/>
      <c r="CN35" s="163"/>
      <c r="CO35" s="584">
        <f t="shared" ref="CO35:CO43" si="3">IF(CQ35="","",CO34+1)</f>
        <v>13</v>
      </c>
      <c r="CP35" s="584"/>
      <c r="CQ35" s="585" t="str">
        <f>IF('各会計、関係団体の財政状況及び健全化判断比率'!BS8="","",'各会計、関係団体の財政状況及び健全化判断比率'!BS8)</f>
        <v>いちき串木野電力</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下水道事業会計（漁業集落排水事業）</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鹿児島県後期高齢者医療広域連合（一般会計）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鹿児島県後期高齢者医療広域連合（特別会計）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MXPVfWJe2cwXMhQdWXyBeGYj7S0eZiw4wbTPBl4cAfbqnMpybx9Q659IaxV5PDaZpqgVvHgsa6kJD7yEwj0E6A==" saltValue="VWbgOte+2hyBnDm+nWtY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33" t="s">
        <v>532</v>
      </c>
      <c r="D34" s="1133"/>
      <c r="E34" s="1134"/>
      <c r="F34" s="32">
        <v>9.26</v>
      </c>
      <c r="G34" s="33">
        <v>9.17</v>
      </c>
      <c r="H34" s="33">
        <v>10.32</v>
      </c>
      <c r="I34" s="33">
        <v>10.89</v>
      </c>
      <c r="J34" s="34">
        <v>11.47</v>
      </c>
      <c r="K34" s="22"/>
      <c r="L34" s="22"/>
      <c r="M34" s="22"/>
      <c r="N34" s="22"/>
      <c r="O34" s="22"/>
      <c r="P34" s="22"/>
    </row>
    <row r="35" spans="1:16" ht="39" customHeight="1">
      <c r="A35" s="22"/>
      <c r="B35" s="35"/>
      <c r="C35" s="1129" t="s">
        <v>533</v>
      </c>
      <c r="D35" s="1129"/>
      <c r="E35" s="1130"/>
      <c r="F35" s="36">
        <v>6.76</v>
      </c>
      <c r="G35" s="37">
        <v>8.5</v>
      </c>
      <c r="H35" s="37">
        <v>7.5</v>
      </c>
      <c r="I35" s="37">
        <v>7.1</v>
      </c>
      <c r="J35" s="38">
        <v>8.09</v>
      </c>
      <c r="K35" s="22"/>
      <c r="L35" s="22"/>
      <c r="M35" s="22"/>
      <c r="N35" s="22"/>
      <c r="O35" s="22"/>
      <c r="P35" s="22"/>
    </row>
    <row r="36" spans="1:16" ht="39" customHeight="1">
      <c r="A36" s="22"/>
      <c r="B36" s="35"/>
      <c r="C36" s="1129" t="s">
        <v>534</v>
      </c>
      <c r="D36" s="1129"/>
      <c r="E36" s="1130"/>
      <c r="F36" s="36">
        <v>1.04</v>
      </c>
      <c r="G36" s="37">
        <v>1.36</v>
      </c>
      <c r="H36" s="37">
        <v>1.32</v>
      </c>
      <c r="I36" s="37">
        <v>2.0499999999999998</v>
      </c>
      <c r="J36" s="38">
        <v>2.34</v>
      </c>
      <c r="K36" s="22"/>
      <c r="L36" s="22"/>
      <c r="M36" s="22"/>
      <c r="N36" s="22"/>
      <c r="O36" s="22"/>
      <c r="P36" s="22"/>
    </row>
    <row r="37" spans="1:16" ht="39" customHeight="1">
      <c r="A37" s="22"/>
      <c r="B37" s="35"/>
      <c r="C37" s="1129" t="s">
        <v>535</v>
      </c>
      <c r="D37" s="1129"/>
      <c r="E37" s="1130"/>
      <c r="F37" s="36">
        <v>0.97</v>
      </c>
      <c r="G37" s="37">
        <v>1.91</v>
      </c>
      <c r="H37" s="37">
        <v>2.12</v>
      </c>
      <c r="I37" s="37">
        <v>4.01</v>
      </c>
      <c r="J37" s="38">
        <v>1.32</v>
      </c>
      <c r="K37" s="22"/>
      <c r="L37" s="22"/>
      <c r="M37" s="22"/>
      <c r="N37" s="22"/>
      <c r="O37" s="22"/>
      <c r="P37" s="22"/>
    </row>
    <row r="38" spans="1:16" ht="39" customHeight="1">
      <c r="A38" s="22"/>
      <c r="B38" s="35"/>
      <c r="C38" s="1129" t="s">
        <v>536</v>
      </c>
      <c r="D38" s="1129"/>
      <c r="E38" s="1130"/>
      <c r="F38" s="36">
        <v>7.0000000000000007E-2</v>
      </c>
      <c r="G38" s="37">
        <v>0.19</v>
      </c>
      <c r="H38" s="37">
        <v>0.28000000000000003</v>
      </c>
      <c r="I38" s="37">
        <v>0.36</v>
      </c>
      <c r="J38" s="38">
        <v>0.38</v>
      </c>
      <c r="K38" s="22"/>
      <c r="L38" s="22"/>
      <c r="M38" s="22"/>
      <c r="N38" s="22"/>
      <c r="O38" s="22"/>
      <c r="P38" s="22"/>
    </row>
    <row r="39" spans="1:16" ht="39" customHeight="1">
      <c r="A39" s="22"/>
      <c r="B39" s="35"/>
      <c r="C39" s="1129" t="s">
        <v>537</v>
      </c>
      <c r="D39" s="1129"/>
      <c r="E39" s="1130"/>
      <c r="F39" s="36">
        <v>1.1299999999999999</v>
      </c>
      <c r="G39" s="37">
        <v>1.1299999999999999</v>
      </c>
      <c r="H39" s="37">
        <v>0.61</v>
      </c>
      <c r="I39" s="37">
        <v>0.53</v>
      </c>
      <c r="J39" s="38">
        <v>0.03</v>
      </c>
      <c r="K39" s="22"/>
      <c r="L39" s="22"/>
      <c r="M39" s="22"/>
      <c r="N39" s="22"/>
      <c r="O39" s="22"/>
      <c r="P39" s="22"/>
    </row>
    <row r="40" spans="1:16" ht="39" customHeight="1">
      <c r="A40" s="22"/>
      <c r="B40" s="35"/>
      <c r="C40" s="1129" t="s">
        <v>538</v>
      </c>
      <c r="D40" s="1129"/>
      <c r="E40" s="1130"/>
      <c r="F40" s="36">
        <v>0.01</v>
      </c>
      <c r="G40" s="37">
        <v>0.02</v>
      </c>
      <c r="H40" s="37">
        <v>0</v>
      </c>
      <c r="I40" s="37">
        <v>0.02</v>
      </c>
      <c r="J40" s="38">
        <v>0.02</v>
      </c>
      <c r="K40" s="22"/>
      <c r="L40" s="22"/>
      <c r="M40" s="22"/>
      <c r="N40" s="22"/>
      <c r="O40" s="22"/>
      <c r="P40" s="22"/>
    </row>
    <row r="41" spans="1:16" ht="39" customHeight="1">
      <c r="A41" s="22"/>
      <c r="B41" s="35"/>
      <c r="C41" s="1129"/>
      <c r="D41" s="1129"/>
      <c r="E41" s="1130"/>
      <c r="F41" s="36"/>
      <c r="G41" s="37"/>
      <c r="H41" s="37"/>
      <c r="I41" s="37"/>
      <c r="J41" s="38"/>
      <c r="K41" s="22"/>
      <c r="L41" s="22"/>
      <c r="M41" s="22"/>
      <c r="N41" s="22"/>
      <c r="O41" s="22"/>
      <c r="P41" s="22"/>
    </row>
    <row r="42" spans="1:16" ht="39" customHeight="1">
      <c r="A42" s="22"/>
      <c r="B42" s="39"/>
      <c r="C42" s="1129" t="s">
        <v>539</v>
      </c>
      <c r="D42" s="1129"/>
      <c r="E42" s="1130"/>
      <c r="F42" s="36" t="s">
        <v>486</v>
      </c>
      <c r="G42" s="37" t="s">
        <v>486</v>
      </c>
      <c r="H42" s="37" t="s">
        <v>486</v>
      </c>
      <c r="I42" s="37" t="s">
        <v>486</v>
      </c>
      <c r="J42" s="38" t="s">
        <v>486</v>
      </c>
      <c r="K42" s="22"/>
      <c r="L42" s="22"/>
      <c r="M42" s="22"/>
      <c r="N42" s="22"/>
      <c r="O42" s="22"/>
      <c r="P42" s="22"/>
    </row>
    <row r="43" spans="1:16" ht="39" customHeight="1" thickBot="1">
      <c r="A43" s="22"/>
      <c r="B43" s="40"/>
      <c r="C43" s="1131" t="s">
        <v>540</v>
      </c>
      <c r="D43" s="1131"/>
      <c r="E43" s="1132"/>
      <c r="F43" s="41">
        <v>0</v>
      </c>
      <c r="G43" s="42">
        <v>0</v>
      </c>
      <c r="H43" s="42">
        <v>0</v>
      </c>
      <c r="I43" s="42" t="s">
        <v>486</v>
      </c>
      <c r="J43" s="43" t="s">
        <v>486</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sLDhVpgGMGfgfC5NSbz2omCGJxBG/H6kb8mND6UwLcXGg6C/GA+tV58SH2H0WX+RbH7MCszjLDVe/cEd60Zprw==" saltValue="GVNSVaWNzOE5iFs9epIc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c r="A45" s="46"/>
      <c r="B45" s="1135" t="s">
        <v>9</v>
      </c>
      <c r="C45" s="1136"/>
      <c r="D45" s="56"/>
      <c r="E45" s="1141" t="s">
        <v>10</v>
      </c>
      <c r="F45" s="1141"/>
      <c r="G45" s="1141"/>
      <c r="H45" s="1141"/>
      <c r="I45" s="1141"/>
      <c r="J45" s="1142"/>
      <c r="K45" s="57">
        <v>2114</v>
      </c>
      <c r="L45" s="58">
        <v>2250</v>
      </c>
      <c r="M45" s="58">
        <v>2237</v>
      </c>
      <c r="N45" s="58">
        <v>2091</v>
      </c>
      <c r="O45" s="59">
        <v>2024</v>
      </c>
      <c r="P45" s="46"/>
      <c r="Q45" s="46"/>
      <c r="R45" s="46"/>
      <c r="S45" s="46"/>
      <c r="T45" s="46"/>
      <c r="U45" s="46"/>
    </row>
    <row r="46" spans="1:21" ht="30.75" customHeight="1">
      <c r="A46" s="46"/>
      <c r="B46" s="1137"/>
      <c r="C46" s="1138"/>
      <c r="D46" s="60"/>
      <c r="E46" s="1143" t="s">
        <v>11</v>
      </c>
      <c r="F46" s="1143"/>
      <c r="G46" s="1143"/>
      <c r="H46" s="1143"/>
      <c r="I46" s="1143"/>
      <c r="J46" s="1144"/>
      <c r="K46" s="61" t="s">
        <v>486</v>
      </c>
      <c r="L46" s="62" t="s">
        <v>486</v>
      </c>
      <c r="M46" s="62" t="s">
        <v>486</v>
      </c>
      <c r="N46" s="62" t="s">
        <v>486</v>
      </c>
      <c r="O46" s="63" t="s">
        <v>486</v>
      </c>
      <c r="P46" s="46"/>
      <c r="Q46" s="46"/>
      <c r="R46" s="46"/>
      <c r="S46" s="46"/>
      <c r="T46" s="46"/>
      <c r="U46" s="46"/>
    </row>
    <row r="47" spans="1:21" ht="30.75" customHeight="1">
      <c r="A47" s="46"/>
      <c r="B47" s="1137"/>
      <c r="C47" s="1138"/>
      <c r="D47" s="60"/>
      <c r="E47" s="1143" t="s">
        <v>12</v>
      </c>
      <c r="F47" s="1143"/>
      <c r="G47" s="1143"/>
      <c r="H47" s="1143"/>
      <c r="I47" s="1143"/>
      <c r="J47" s="1144"/>
      <c r="K47" s="61" t="s">
        <v>486</v>
      </c>
      <c r="L47" s="62" t="s">
        <v>486</v>
      </c>
      <c r="M47" s="62" t="s">
        <v>486</v>
      </c>
      <c r="N47" s="62" t="s">
        <v>486</v>
      </c>
      <c r="O47" s="63" t="s">
        <v>486</v>
      </c>
      <c r="P47" s="46"/>
      <c r="Q47" s="46"/>
      <c r="R47" s="46"/>
      <c r="S47" s="46"/>
      <c r="T47" s="46"/>
      <c r="U47" s="46"/>
    </row>
    <row r="48" spans="1:21" ht="30.75" customHeight="1">
      <c r="A48" s="46"/>
      <c r="B48" s="1137"/>
      <c r="C48" s="1138"/>
      <c r="D48" s="60"/>
      <c r="E48" s="1143" t="s">
        <v>13</v>
      </c>
      <c r="F48" s="1143"/>
      <c r="G48" s="1143"/>
      <c r="H48" s="1143"/>
      <c r="I48" s="1143"/>
      <c r="J48" s="1144"/>
      <c r="K48" s="61">
        <v>332</v>
      </c>
      <c r="L48" s="62">
        <v>236</v>
      </c>
      <c r="M48" s="62">
        <v>208</v>
      </c>
      <c r="N48" s="62">
        <v>218</v>
      </c>
      <c r="O48" s="63">
        <v>220</v>
      </c>
      <c r="P48" s="46"/>
      <c r="Q48" s="46"/>
      <c r="R48" s="46"/>
      <c r="S48" s="46"/>
      <c r="T48" s="46"/>
      <c r="U48" s="46"/>
    </row>
    <row r="49" spans="1:21" ht="30.75" customHeight="1">
      <c r="A49" s="46"/>
      <c r="B49" s="1137"/>
      <c r="C49" s="1138"/>
      <c r="D49" s="60"/>
      <c r="E49" s="1143" t="s">
        <v>14</v>
      </c>
      <c r="F49" s="1143"/>
      <c r="G49" s="1143"/>
      <c r="H49" s="1143"/>
      <c r="I49" s="1143"/>
      <c r="J49" s="1144"/>
      <c r="K49" s="61" t="s">
        <v>486</v>
      </c>
      <c r="L49" s="62" t="s">
        <v>486</v>
      </c>
      <c r="M49" s="62" t="s">
        <v>486</v>
      </c>
      <c r="N49" s="62" t="s">
        <v>486</v>
      </c>
      <c r="O49" s="63" t="s">
        <v>486</v>
      </c>
      <c r="P49" s="46"/>
      <c r="Q49" s="46"/>
      <c r="R49" s="46"/>
      <c r="S49" s="46"/>
      <c r="T49" s="46"/>
      <c r="U49" s="46"/>
    </row>
    <row r="50" spans="1:21" ht="30.75" customHeight="1">
      <c r="A50" s="46"/>
      <c r="B50" s="1137"/>
      <c r="C50" s="1138"/>
      <c r="D50" s="60"/>
      <c r="E50" s="1143" t="s">
        <v>15</v>
      </c>
      <c r="F50" s="1143"/>
      <c r="G50" s="1143"/>
      <c r="H50" s="1143"/>
      <c r="I50" s="1143"/>
      <c r="J50" s="1144"/>
      <c r="K50" s="61">
        <v>29</v>
      </c>
      <c r="L50" s="62">
        <v>0</v>
      </c>
      <c r="M50" s="62">
        <v>0</v>
      </c>
      <c r="N50" s="62">
        <v>0</v>
      </c>
      <c r="O50" s="63">
        <v>0</v>
      </c>
      <c r="P50" s="46"/>
      <c r="Q50" s="46"/>
      <c r="R50" s="46"/>
      <c r="S50" s="46"/>
      <c r="T50" s="46"/>
      <c r="U50" s="46"/>
    </row>
    <row r="51" spans="1:21" ht="30.75" customHeight="1">
      <c r="A51" s="46"/>
      <c r="B51" s="1139"/>
      <c r="C51" s="1140"/>
      <c r="D51" s="64"/>
      <c r="E51" s="1143" t="s">
        <v>16</v>
      </c>
      <c r="F51" s="1143"/>
      <c r="G51" s="1143"/>
      <c r="H51" s="1143"/>
      <c r="I51" s="1143"/>
      <c r="J51" s="1144"/>
      <c r="K51" s="61" t="s">
        <v>486</v>
      </c>
      <c r="L51" s="62" t="s">
        <v>486</v>
      </c>
      <c r="M51" s="62" t="s">
        <v>486</v>
      </c>
      <c r="N51" s="62" t="s">
        <v>486</v>
      </c>
      <c r="O51" s="63" t="s">
        <v>486</v>
      </c>
      <c r="P51" s="46"/>
      <c r="Q51" s="46"/>
      <c r="R51" s="46"/>
      <c r="S51" s="46"/>
      <c r="T51" s="46"/>
      <c r="U51" s="46"/>
    </row>
    <row r="52" spans="1:21" ht="30.75" customHeight="1">
      <c r="A52" s="46"/>
      <c r="B52" s="1145" t="s">
        <v>17</v>
      </c>
      <c r="C52" s="1146"/>
      <c r="D52" s="64"/>
      <c r="E52" s="1143" t="s">
        <v>18</v>
      </c>
      <c r="F52" s="1143"/>
      <c r="G52" s="1143"/>
      <c r="H52" s="1143"/>
      <c r="I52" s="1143"/>
      <c r="J52" s="1144"/>
      <c r="K52" s="61">
        <v>1594</v>
      </c>
      <c r="L52" s="62">
        <v>1612</v>
      </c>
      <c r="M52" s="62">
        <v>1486</v>
      </c>
      <c r="N52" s="62">
        <v>1452</v>
      </c>
      <c r="O52" s="63">
        <v>1399</v>
      </c>
      <c r="P52" s="46"/>
      <c r="Q52" s="46"/>
      <c r="R52" s="46"/>
      <c r="S52" s="46"/>
      <c r="T52" s="46"/>
      <c r="U52" s="46"/>
    </row>
    <row r="53" spans="1:21" ht="30.75" customHeight="1" thickBot="1">
      <c r="A53" s="46"/>
      <c r="B53" s="1147" t="s">
        <v>19</v>
      </c>
      <c r="C53" s="1148"/>
      <c r="D53" s="65"/>
      <c r="E53" s="1149" t="s">
        <v>20</v>
      </c>
      <c r="F53" s="1149"/>
      <c r="G53" s="1149"/>
      <c r="H53" s="1149"/>
      <c r="I53" s="1149"/>
      <c r="J53" s="1150"/>
      <c r="K53" s="66">
        <v>881</v>
      </c>
      <c r="L53" s="67">
        <v>874</v>
      </c>
      <c r="M53" s="67">
        <v>959</v>
      </c>
      <c r="N53" s="67">
        <v>857</v>
      </c>
      <c r="O53" s="68">
        <v>845</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c r="B58" s="1151" t="s">
        <v>24</v>
      </c>
      <c r="C58" s="1152"/>
      <c r="D58" s="1157" t="s">
        <v>25</v>
      </c>
      <c r="E58" s="1158"/>
      <c r="F58" s="1158"/>
      <c r="G58" s="1158"/>
      <c r="H58" s="1158"/>
      <c r="I58" s="1158"/>
      <c r="J58" s="1159"/>
      <c r="K58" s="81"/>
      <c r="L58" s="82"/>
      <c r="M58" s="82"/>
      <c r="N58" s="82"/>
      <c r="O58" s="83"/>
    </row>
    <row r="59" spans="1:21" ht="31.5" customHeight="1">
      <c r="B59" s="1153"/>
      <c r="C59" s="1154"/>
      <c r="D59" s="1160" t="s">
        <v>26</v>
      </c>
      <c r="E59" s="1161"/>
      <c r="F59" s="1161"/>
      <c r="G59" s="1161"/>
      <c r="H59" s="1161"/>
      <c r="I59" s="1161"/>
      <c r="J59" s="1162"/>
      <c r="K59" s="84"/>
      <c r="L59" s="85"/>
      <c r="M59" s="85"/>
      <c r="N59" s="85"/>
      <c r="O59" s="86"/>
    </row>
    <row r="60" spans="1:21" ht="31.5" customHeight="1" thickBot="1">
      <c r="B60" s="1155"/>
      <c r="C60" s="1156"/>
      <c r="D60" s="1163" t="s">
        <v>27</v>
      </c>
      <c r="E60" s="1164"/>
      <c r="F60" s="1164"/>
      <c r="G60" s="1164"/>
      <c r="H60" s="1164"/>
      <c r="I60" s="1164"/>
      <c r="J60" s="1165"/>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RpYR+KQEM0XffAX967kqlr+sFF1tT+qHoOBSa4iCYFRGUyRNisarpsaMuWb2328awLH8lbyP8H8A3FjrEBlew==" saltValue="gXxof+crzX9rOyHwmU9f/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525</v>
      </c>
      <c r="J40" s="101" t="s">
        <v>526</v>
      </c>
      <c r="K40" s="101" t="s">
        <v>527</v>
      </c>
      <c r="L40" s="101" t="s">
        <v>528</v>
      </c>
      <c r="M40" s="102" t="s">
        <v>529</v>
      </c>
    </row>
    <row r="41" spans="2:13" ht="27.75" customHeight="1">
      <c r="B41" s="1166" t="s">
        <v>30</v>
      </c>
      <c r="C41" s="1167"/>
      <c r="D41" s="103"/>
      <c r="E41" s="1172" t="s">
        <v>31</v>
      </c>
      <c r="F41" s="1172"/>
      <c r="G41" s="1172"/>
      <c r="H41" s="1173"/>
      <c r="I41" s="330">
        <v>21045</v>
      </c>
      <c r="J41" s="331">
        <v>19567</v>
      </c>
      <c r="K41" s="331">
        <v>17848</v>
      </c>
      <c r="L41" s="331">
        <v>16354</v>
      </c>
      <c r="M41" s="332">
        <v>15608</v>
      </c>
    </row>
    <row r="42" spans="2:13" ht="27.75" customHeight="1">
      <c r="B42" s="1168"/>
      <c r="C42" s="1169"/>
      <c r="D42" s="104"/>
      <c r="E42" s="1174" t="s">
        <v>32</v>
      </c>
      <c r="F42" s="1174"/>
      <c r="G42" s="1174"/>
      <c r="H42" s="1175"/>
      <c r="I42" s="333" t="s">
        <v>486</v>
      </c>
      <c r="J42" s="334" t="s">
        <v>486</v>
      </c>
      <c r="K42" s="334" t="s">
        <v>486</v>
      </c>
      <c r="L42" s="334" t="s">
        <v>486</v>
      </c>
      <c r="M42" s="335" t="s">
        <v>486</v>
      </c>
    </row>
    <row r="43" spans="2:13" ht="27.75" customHeight="1">
      <c r="B43" s="1168"/>
      <c r="C43" s="1169"/>
      <c r="D43" s="104"/>
      <c r="E43" s="1174" t="s">
        <v>33</v>
      </c>
      <c r="F43" s="1174"/>
      <c r="G43" s="1174"/>
      <c r="H43" s="1175"/>
      <c r="I43" s="333">
        <v>3637</v>
      </c>
      <c r="J43" s="334">
        <v>2628</v>
      </c>
      <c r="K43" s="334">
        <v>2561</v>
      </c>
      <c r="L43" s="334">
        <v>2915</v>
      </c>
      <c r="M43" s="335">
        <v>2959</v>
      </c>
    </row>
    <row r="44" spans="2:13" ht="27.75" customHeight="1">
      <c r="B44" s="1168"/>
      <c r="C44" s="1169"/>
      <c r="D44" s="104"/>
      <c r="E44" s="1174" t="s">
        <v>34</v>
      </c>
      <c r="F44" s="1174"/>
      <c r="G44" s="1174"/>
      <c r="H44" s="1175"/>
      <c r="I44" s="333" t="s">
        <v>486</v>
      </c>
      <c r="J44" s="334" t="s">
        <v>486</v>
      </c>
      <c r="K44" s="334" t="s">
        <v>486</v>
      </c>
      <c r="L44" s="334" t="s">
        <v>486</v>
      </c>
      <c r="M44" s="335" t="s">
        <v>486</v>
      </c>
    </row>
    <row r="45" spans="2:13" ht="27.75" customHeight="1">
      <c r="B45" s="1168"/>
      <c r="C45" s="1169"/>
      <c r="D45" s="104"/>
      <c r="E45" s="1174" t="s">
        <v>35</v>
      </c>
      <c r="F45" s="1174"/>
      <c r="G45" s="1174"/>
      <c r="H45" s="1175"/>
      <c r="I45" s="333">
        <v>2804</v>
      </c>
      <c r="J45" s="334">
        <v>2679</v>
      </c>
      <c r="K45" s="334">
        <v>2578</v>
      </c>
      <c r="L45" s="334">
        <v>2546</v>
      </c>
      <c r="M45" s="335">
        <v>2496</v>
      </c>
    </row>
    <row r="46" spans="2:13" ht="27.75" customHeight="1">
      <c r="B46" s="1168"/>
      <c r="C46" s="1169"/>
      <c r="D46" s="105"/>
      <c r="E46" s="1174" t="s">
        <v>36</v>
      </c>
      <c r="F46" s="1174"/>
      <c r="G46" s="1174"/>
      <c r="H46" s="1175"/>
      <c r="I46" s="333">
        <v>115</v>
      </c>
      <c r="J46" s="334">
        <v>47</v>
      </c>
      <c r="K46" s="334">
        <v>46</v>
      </c>
      <c r="L46" s="334">
        <v>37</v>
      </c>
      <c r="M46" s="335">
        <v>234</v>
      </c>
    </row>
    <row r="47" spans="2:13" ht="27.75" customHeight="1">
      <c r="B47" s="1168"/>
      <c r="C47" s="1169"/>
      <c r="D47" s="106"/>
      <c r="E47" s="1176" t="s">
        <v>37</v>
      </c>
      <c r="F47" s="1177"/>
      <c r="G47" s="1177"/>
      <c r="H47" s="1178"/>
      <c r="I47" s="333" t="s">
        <v>486</v>
      </c>
      <c r="J47" s="334" t="s">
        <v>486</v>
      </c>
      <c r="K47" s="334" t="s">
        <v>486</v>
      </c>
      <c r="L47" s="334" t="s">
        <v>486</v>
      </c>
      <c r="M47" s="335" t="s">
        <v>486</v>
      </c>
    </row>
    <row r="48" spans="2:13" ht="27.75" customHeight="1">
      <c r="B48" s="1168"/>
      <c r="C48" s="1169"/>
      <c r="D48" s="104"/>
      <c r="E48" s="1174" t="s">
        <v>38</v>
      </c>
      <c r="F48" s="1174"/>
      <c r="G48" s="1174"/>
      <c r="H48" s="1175"/>
      <c r="I48" s="333" t="s">
        <v>486</v>
      </c>
      <c r="J48" s="334" t="s">
        <v>486</v>
      </c>
      <c r="K48" s="334" t="s">
        <v>486</v>
      </c>
      <c r="L48" s="334" t="s">
        <v>486</v>
      </c>
      <c r="M48" s="335" t="s">
        <v>486</v>
      </c>
    </row>
    <row r="49" spans="2:13" ht="27.75" customHeight="1">
      <c r="B49" s="1170"/>
      <c r="C49" s="1171"/>
      <c r="D49" s="104"/>
      <c r="E49" s="1174" t="s">
        <v>39</v>
      </c>
      <c r="F49" s="1174"/>
      <c r="G49" s="1174"/>
      <c r="H49" s="1175"/>
      <c r="I49" s="333" t="s">
        <v>486</v>
      </c>
      <c r="J49" s="334" t="s">
        <v>486</v>
      </c>
      <c r="K49" s="334" t="s">
        <v>486</v>
      </c>
      <c r="L49" s="334" t="s">
        <v>486</v>
      </c>
      <c r="M49" s="335" t="s">
        <v>486</v>
      </c>
    </row>
    <row r="50" spans="2:13" ht="27.75" customHeight="1">
      <c r="B50" s="1179" t="s">
        <v>40</v>
      </c>
      <c r="C50" s="1180"/>
      <c r="D50" s="107"/>
      <c r="E50" s="1174" t="s">
        <v>41</v>
      </c>
      <c r="F50" s="1174"/>
      <c r="G50" s="1174"/>
      <c r="H50" s="1175"/>
      <c r="I50" s="333">
        <v>6744</v>
      </c>
      <c r="J50" s="334">
        <v>7337</v>
      </c>
      <c r="K50" s="334">
        <v>8293</v>
      </c>
      <c r="L50" s="334">
        <v>8982</v>
      </c>
      <c r="M50" s="335">
        <v>9635</v>
      </c>
    </row>
    <row r="51" spans="2:13" ht="27.75" customHeight="1">
      <c r="B51" s="1168"/>
      <c r="C51" s="1169"/>
      <c r="D51" s="104"/>
      <c r="E51" s="1174" t="s">
        <v>42</v>
      </c>
      <c r="F51" s="1174"/>
      <c r="G51" s="1174"/>
      <c r="H51" s="1175"/>
      <c r="I51" s="333">
        <v>739</v>
      </c>
      <c r="J51" s="334">
        <v>683</v>
      </c>
      <c r="K51" s="334">
        <v>584</v>
      </c>
      <c r="L51" s="334">
        <v>476</v>
      </c>
      <c r="M51" s="335">
        <v>404</v>
      </c>
    </row>
    <row r="52" spans="2:13" ht="27.75" customHeight="1">
      <c r="B52" s="1170"/>
      <c r="C52" s="1171"/>
      <c r="D52" s="104"/>
      <c r="E52" s="1174" t="s">
        <v>43</v>
      </c>
      <c r="F52" s="1174"/>
      <c r="G52" s="1174"/>
      <c r="H52" s="1175"/>
      <c r="I52" s="333">
        <v>14566</v>
      </c>
      <c r="J52" s="334">
        <v>13587</v>
      </c>
      <c r="K52" s="334">
        <v>12560</v>
      </c>
      <c r="L52" s="334">
        <v>11606</v>
      </c>
      <c r="M52" s="335">
        <v>11122</v>
      </c>
    </row>
    <row r="53" spans="2:13" ht="27.75" customHeight="1" thickBot="1">
      <c r="B53" s="1181" t="s">
        <v>19</v>
      </c>
      <c r="C53" s="1182"/>
      <c r="D53" s="108"/>
      <c r="E53" s="1183" t="s">
        <v>44</v>
      </c>
      <c r="F53" s="1183"/>
      <c r="G53" s="1183"/>
      <c r="H53" s="1184"/>
      <c r="I53" s="336">
        <v>5551</v>
      </c>
      <c r="J53" s="337">
        <v>3314</v>
      </c>
      <c r="K53" s="337">
        <v>1595</v>
      </c>
      <c r="L53" s="337">
        <v>789</v>
      </c>
      <c r="M53" s="338">
        <v>135</v>
      </c>
    </row>
    <row r="54" spans="2:13" ht="27.75" customHeight="1">
      <c r="B54" s="109"/>
      <c r="C54" s="110"/>
      <c r="D54" s="110"/>
      <c r="E54" s="111"/>
      <c r="F54" s="111"/>
      <c r="G54" s="111"/>
      <c r="H54" s="111"/>
      <c r="I54" s="112"/>
      <c r="J54" s="112"/>
      <c r="K54" s="112"/>
      <c r="L54" s="112"/>
      <c r="M54" s="112"/>
    </row>
    <row r="55" spans="2:13"/>
  </sheetData>
  <sheetProtection algorithmName="SHA-512" hashValue="F6W0TIsPtPCh1UMjQRPlDM6KJBkY3Due2nkKBTt4tC76fgZpagKnQO8toj1PsXAkcM8e5aqew6/AE0Im5d8yGQ==" saltValue="JyFQI/I1TjP6Ls/odRnY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527</v>
      </c>
      <c r="G54" s="117" t="s">
        <v>528</v>
      </c>
      <c r="H54" s="118" t="s">
        <v>529</v>
      </c>
    </row>
    <row r="55" spans="2:8" ht="52.5" customHeight="1">
      <c r="B55" s="119"/>
      <c r="C55" s="1193" t="s">
        <v>46</v>
      </c>
      <c r="D55" s="1193"/>
      <c r="E55" s="1194"/>
      <c r="F55" s="339">
        <v>1839</v>
      </c>
      <c r="G55" s="339">
        <v>1841</v>
      </c>
      <c r="H55" s="340">
        <v>1843</v>
      </c>
    </row>
    <row r="56" spans="2:8" ht="52.5" customHeight="1">
      <c r="B56" s="120"/>
      <c r="C56" s="1195" t="s">
        <v>47</v>
      </c>
      <c r="D56" s="1195"/>
      <c r="E56" s="1196"/>
      <c r="F56" s="341">
        <v>2115</v>
      </c>
      <c r="G56" s="341">
        <v>2506</v>
      </c>
      <c r="H56" s="342">
        <v>2740</v>
      </c>
    </row>
    <row r="57" spans="2:8" ht="53.25" customHeight="1">
      <c r="B57" s="120"/>
      <c r="C57" s="1197" t="s">
        <v>48</v>
      </c>
      <c r="D57" s="1197"/>
      <c r="E57" s="1198"/>
      <c r="F57" s="343">
        <v>3287</v>
      </c>
      <c r="G57" s="343">
        <v>3481</v>
      </c>
      <c r="H57" s="344">
        <v>3920</v>
      </c>
    </row>
    <row r="58" spans="2:8" ht="45.75" customHeight="1">
      <c r="B58" s="121"/>
      <c r="C58" s="1185" t="s">
        <v>553</v>
      </c>
      <c r="D58" s="1186"/>
      <c r="E58" s="1187"/>
      <c r="F58" s="345">
        <v>1932</v>
      </c>
      <c r="G58" s="345">
        <v>2161</v>
      </c>
      <c r="H58" s="346">
        <v>2545</v>
      </c>
    </row>
    <row r="59" spans="2:8" ht="45.75" customHeight="1">
      <c r="B59" s="121"/>
      <c r="C59" s="1185" t="s">
        <v>554</v>
      </c>
      <c r="D59" s="1186"/>
      <c r="E59" s="1187"/>
      <c r="F59" s="345">
        <v>981</v>
      </c>
      <c r="G59" s="345">
        <v>891</v>
      </c>
      <c r="H59" s="346">
        <v>798</v>
      </c>
    </row>
    <row r="60" spans="2:8" ht="45.75" customHeight="1">
      <c r="B60" s="121"/>
      <c r="C60" s="1185" t="s">
        <v>555</v>
      </c>
      <c r="D60" s="1186"/>
      <c r="E60" s="1187"/>
      <c r="F60" s="345">
        <v>224</v>
      </c>
      <c r="G60" s="345">
        <v>224</v>
      </c>
      <c r="H60" s="346">
        <v>344</v>
      </c>
    </row>
    <row r="61" spans="2:8" ht="45.75" customHeight="1">
      <c r="B61" s="121"/>
      <c r="C61" s="1185" t="s">
        <v>556</v>
      </c>
      <c r="D61" s="1186"/>
      <c r="E61" s="1187"/>
      <c r="F61" s="345">
        <v>10</v>
      </c>
      <c r="G61" s="345">
        <v>57</v>
      </c>
      <c r="H61" s="346">
        <v>77</v>
      </c>
    </row>
    <row r="62" spans="2:8" ht="45.75" customHeight="1" thickBot="1">
      <c r="B62" s="122"/>
      <c r="C62" s="1188" t="s">
        <v>557</v>
      </c>
      <c r="D62" s="1189"/>
      <c r="E62" s="1190"/>
      <c r="F62" s="347">
        <v>51</v>
      </c>
      <c r="G62" s="347">
        <v>51</v>
      </c>
      <c r="H62" s="348">
        <v>51</v>
      </c>
    </row>
    <row r="63" spans="2:8" ht="52.5" customHeight="1" thickBot="1">
      <c r="B63" s="123"/>
      <c r="C63" s="1191" t="s">
        <v>49</v>
      </c>
      <c r="D63" s="1191"/>
      <c r="E63" s="1192"/>
      <c r="F63" s="349">
        <v>7242</v>
      </c>
      <c r="G63" s="349">
        <v>7828</v>
      </c>
      <c r="H63" s="350">
        <v>8504</v>
      </c>
    </row>
    <row r="64" spans="2:8"/>
  </sheetData>
  <sheetProtection algorithmName="SHA-512" hashValue="TDfu73J+sevG6eUPf/isvYZbk1iFnTDqBgLXFVA1OfGIb/8bnXxbxd0raCypk7HZfg30m+Kt9xTe0qrXna2HAg==" saltValue="nE2Yc2mzBE1XUVisN3Zx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524</v>
      </c>
      <c r="G2" s="137"/>
      <c r="H2" s="138"/>
    </row>
    <row r="3" spans="1:8">
      <c r="A3" s="134" t="s">
        <v>517</v>
      </c>
      <c r="B3" s="139"/>
      <c r="C3" s="140"/>
      <c r="D3" s="141">
        <v>79602</v>
      </c>
      <c r="E3" s="142"/>
      <c r="F3" s="143">
        <v>84962</v>
      </c>
      <c r="G3" s="144"/>
      <c r="H3" s="145"/>
    </row>
    <row r="4" spans="1:8">
      <c r="A4" s="146"/>
      <c r="B4" s="147"/>
      <c r="C4" s="148"/>
      <c r="D4" s="149">
        <v>55138</v>
      </c>
      <c r="E4" s="150"/>
      <c r="F4" s="151">
        <v>42793</v>
      </c>
      <c r="G4" s="152"/>
      <c r="H4" s="153"/>
    </row>
    <row r="5" spans="1:8">
      <c r="A5" s="134" t="s">
        <v>519</v>
      </c>
      <c r="B5" s="139"/>
      <c r="C5" s="140"/>
      <c r="D5" s="141">
        <v>56083</v>
      </c>
      <c r="E5" s="142"/>
      <c r="F5" s="143">
        <v>71279</v>
      </c>
      <c r="G5" s="144"/>
      <c r="H5" s="145"/>
    </row>
    <row r="6" spans="1:8">
      <c r="A6" s="146"/>
      <c r="B6" s="147"/>
      <c r="C6" s="148"/>
      <c r="D6" s="149">
        <v>41145</v>
      </c>
      <c r="E6" s="150"/>
      <c r="F6" s="151">
        <v>36731</v>
      </c>
      <c r="G6" s="152"/>
      <c r="H6" s="153"/>
    </row>
    <row r="7" spans="1:8">
      <c r="A7" s="134" t="s">
        <v>520</v>
      </c>
      <c r="B7" s="139"/>
      <c r="C7" s="140"/>
      <c r="D7" s="141">
        <v>64860</v>
      </c>
      <c r="E7" s="142"/>
      <c r="F7" s="143">
        <v>74994</v>
      </c>
      <c r="G7" s="144"/>
      <c r="H7" s="145"/>
    </row>
    <row r="8" spans="1:8">
      <c r="A8" s="146"/>
      <c r="B8" s="147"/>
      <c r="C8" s="148"/>
      <c r="D8" s="149">
        <v>33749</v>
      </c>
      <c r="E8" s="150"/>
      <c r="F8" s="151">
        <v>36188</v>
      </c>
      <c r="G8" s="152"/>
      <c r="H8" s="153"/>
    </row>
    <row r="9" spans="1:8">
      <c r="A9" s="134" t="s">
        <v>521</v>
      </c>
      <c r="B9" s="139"/>
      <c r="C9" s="140"/>
      <c r="D9" s="141">
        <v>48262</v>
      </c>
      <c r="E9" s="142"/>
      <c r="F9" s="143">
        <v>71849</v>
      </c>
      <c r="G9" s="144"/>
      <c r="H9" s="145"/>
    </row>
    <row r="10" spans="1:8">
      <c r="A10" s="146"/>
      <c r="B10" s="147"/>
      <c r="C10" s="148"/>
      <c r="D10" s="149">
        <v>38952</v>
      </c>
      <c r="E10" s="150"/>
      <c r="F10" s="151">
        <v>36144</v>
      </c>
      <c r="G10" s="152"/>
      <c r="H10" s="153"/>
    </row>
    <row r="11" spans="1:8">
      <c r="A11" s="134" t="s">
        <v>522</v>
      </c>
      <c r="B11" s="139"/>
      <c r="C11" s="140"/>
      <c r="D11" s="141">
        <v>65053</v>
      </c>
      <c r="E11" s="142"/>
      <c r="F11" s="143">
        <v>82962</v>
      </c>
      <c r="G11" s="144"/>
      <c r="H11" s="145"/>
    </row>
    <row r="12" spans="1:8">
      <c r="A12" s="146"/>
      <c r="B12" s="147"/>
      <c r="C12" s="154"/>
      <c r="D12" s="149">
        <v>56758</v>
      </c>
      <c r="E12" s="150"/>
      <c r="F12" s="151">
        <v>42835</v>
      </c>
      <c r="G12" s="152"/>
      <c r="H12" s="153"/>
    </row>
    <row r="13" spans="1:8">
      <c r="A13" s="134"/>
      <c r="B13" s="139"/>
      <c r="C13" s="140"/>
      <c r="D13" s="141">
        <v>62772</v>
      </c>
      <c r="E13" s="142"/>
      <c r="F13" s="143">
        <v>77209</v>
      </c>
      <c r="G13" s="155"/>
      <c r="H13" s="145"/>
    </row>
    <row r="14" spans="1:8">
      <c r="A14" s="146"/>
      <c r="B14" s="147"/>
      <c r="C14" s="148"/>
      <c r="D14" s="149">
        <v>45148</v>
      </c>
      <c r="E14" s="150"/>
      <c r="F14" s="151">
        <v>38938</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6.77</v>
      </c>
      <c r="C19" s="156">
        <f>ROUND(VALUE(SUBSTITUTE(実質収支比率等に係る経年分析!G$48,"▲","-")),2)</f>
        <v>8.5</v>
      </c>
      <c r="D19" s="156">
        <f>ROUND(VALUE(SUBSTITUTE(実質収支比率等に係る経年分析!H$48,"▲","-")),2)</f>
        <v>7.51</v>
      </c>
      <c r="E19" s="156">
        <f>ROUND(VALUE(SUBSTITUTE(実質収支比率等に係る経年分析!I$48,"▲","-")),2)</f>
        <v>7.1</v>
      </c>
      <c r="F19" s="156">
        <f>ROUND(VALUE(SUBSTITUTE(実質収支比率等に係る経年分析!J$48,"▲","-")),2)</f>
        <v>8.09</v>
      </c>
    </row>
    <row r="20" spans="1:11">
      <c r="A20" s="156" t="s">
        <v>53</v>
      </c>
      <c r="B20" s="156">
        <f>ROUND(VALUE(SUBSTITUTE(実質収支比率等に係る経年分析!F$47,"▲","-")),2)</f>
        <v>20.12</v>
      </c>
      <c r="C20" s="156">
        <f>ROUND(VALUE(SUBSTITUTE(実質収支比率等に係る経年分析!G$47,"▲","-")),2)</f>
        <v>19.87</v>
      </c>
      <c r="D20" s="156">
        <f>ROUND(VALUE(SUBSTITUTE(実質収支比率等に係る経年分析!H$47,"▲","-")),2)</f>
        <v>20.84</v>
      </c>
      <c r="E20" s="156">
        <f>ROUND(VALUE(SUBSTITUTE(実質収支比率等に係る経年分析!I$47,"▲","-")),2)</f>
        <v>20.88</v>
      </c>
      <c r="F20" s="156">
        <f>ROUND(VALUE(SUBSTITUTE(実質収支比率等に係る経年分析!J$47,"▲","-")),2)</f>
        <v>20.53</v>
      </c>
    </row>
    <row r="21" spans="1:11">
      <c r="A21" s="156" t="s">
        <v>54</v>
      </c>
      <c r="B21" s="156">
        <f>IF(ISNUMBER(VALUE(SUBSTITUTE(実質収支比率等に係る経年分析!F$49,"▲","-"))),ROUND(VALUE(SUBSTITUTE(実質収支比率等に係る経年分析!F$49,"▲","-")),2),NA())</f>
        <v>2.57</v>
      </c>
      <c r="C21" s="156">
        <f>IF(ISNUMBER(VALUE(SUBSTITUTE(実質収支比率等に係る経年分析!G$49,"▲","-"))),ROUND(VALUE(SUBSTITUTE(実質収支比率等に係る経年分析!G$49,"▲","-")),2),NA())</f>
        <v>2.61</v>
      </c>
      <c r="D21" s="156">
        <f>IF(ISNUMBER(VALUE(SUBSTITUTE(実質収支比率等に係る経年分析!H$49,"▲","-"))),ROUND(VALUE(SUBSTITUTE(実質収支比率等に係る経年分析!H$49,"▲","-")),2),NA())</f>
        <v>-1.39</v>
      </c>
      <c r="E21" s="156">
        <f>IF(ISNUMBER(VALUE(SUBSTITUTE(実質収支比率等に係る経年分析!I$49,"▲","-"))),ROUND(VALUE(SUBSTITUTE(実質収支比率等に係る経年分析!I$49,"▲","-")),2),NA())</f>
        <v>-0.39</v>
      </c>
      <c r="F21" s="156">
        <f>IF(ISNUMBER(VALUE(SUBSTITUTE(実質収支比率等に係る経年分析!J$49,"▲","-"))),ROUND(VALUE(SUBSTITUTE(実質収支比率等に係る経年分析!J$49,"▲","-")),2),NA())</f>
        <v>1.1399999999999999</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1.1299999999999999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1.1299999999999999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c r="A32" s="157" t="str">
        <f>IF(連結実質赤字比率に係る赤字・黒字の構成分析!C$38="",NA(),連結実質赤字比率に係る赤字・黒字の構成分析!C$38)</f>
        <v>下水道事業会計（漁業集落排水事業）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0.28000000000000003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0.38</v>
      </c>
    </row>
    <row r="33" spans="1:16">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1.32</v>
      </c>
    </row>
    <row r="34" spans="1:16">
      <c r="A34" s="157" t="str">
        <f>IF(連結実質赤字比率に係る赤字・黒字の構成分析!C$36="",NA(),連結実質赤字比率に係る赤字・黒字の構成分析!C$36)</f>
        <v>下水道事業会計（公共下水道事業）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2.0499999999999998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2.34</v>
      </c>
    </row>
    <row r="35" spans="1:16">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6.76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8.09</v>
      </c>
    </row>
    <row r="36" spans="1:16">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10.32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10.89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11.47</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1594</v>
      </c>
      <c r="E42" s="158"/>
      <c r="F42" s="158"/>
      <c r="G42" s="158">
        <f>'実質公債費比率（分子）の構造'!L$52</f>
        <v>1612</v>
      </c>
      <c r="H42" s="158"/>
      <c r="I42" s="158"/>
      <c r="J42" s="158">
        <f>'実質公債費比率（分子）の構造'!M$52</f>
        <v>1486</v>
      </c>
      <c r="K42" s="158"/>
      <c r="L42" s="158"/>
      <c r="M42" s="158">
        <f>'実質公債費比率（分子）の構造'!N$52</f>
        <v>1452</v>
      </c>
      <c r="N42" s="158"/>
      <c r="O42" s="158"/>
      <c r="P42" s="158">
        <f>'実質公債費比率（分子）の構造'!O$52</f>
        <v>1399</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29</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332</v>
      </c>
      <c r="C46" s="158"/>
      <c r="D46" s="158"/>
      <c r="E46" s="158">
        <f>'実質公債費比率（分子）の構造'!L$48</f>
        <v>236</v>
      </c>
      <c r="F46" s="158"/>
      <c r="G46" s="158"/>
      <c r="H46" s="158">
        <f>'実質公債費比率（分子）の構造'!M$48</f>
        <v>208</v>
      </c>
      <c r="I46" s="158"/>
      <c r="J46" s="158"/>
      <c r="K46" s="158">
        <f>'実質公債費比率（分子）の構造'!N$48</f>
        <v>218</v>
      </c>
      <c r="L46" s="158"/>
      <c r="M46" s="158"/>
      <c r="N46" s="158">
        <f>'実質公債費比率（分子）の構造'!O$48</f>
        <v>220</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2114</v>
      </c>
      <c r="C49" s="158"/>
      <c r="D49" s="158"/>
      <c r="E49" s="158">
        <f>'実質公債費比率（分子）の構造'!L$45</f>
        <v>2250</v>
      </c>
      <c r="F49" s="158"/>
      <c r="G49" s="158"/>
      <c r="H49" s="158">
        <f>'実質公債費比率（分子）の構造'!M$45</f>
        <v>2237</v>
      </c>
      <c r="I49" s="158"/>
      <c r="J49" s="158"/>
      <c r="K49" s="158">
        <f>'実質公債費比率（分子）の構造'!N$45</f>
        <v>2091</v>
      </c>
      <c r="L49" s="158"/>
      <c r="M49" s="158"/>
      <c r="N49" s="158">
        <f>'実質公債費比率（分子）の構造'!O$45</f>
        <v>2024</v>
      </c>
      <c r="O49" s="158"/>
      <c r="P49" s="158"/>
    </row>
    <row r="50" spans="1:16">
      <c r="A50" s="158" t="s">
        <v>67</v>
      </c>
      <c r="B50" s="158" t="e">
        <f>NA()</f>
        <v>#N/A</v>
      </c>
      <c r="C50" s="158">
        <f>IF(ISNUMBER('実質公債費比率（分子）の構造'!K$53),'実質公債費比率（分子）の構造'!K$53,NA())</f>
        <v>881</v>
      </c>
      <c r="D50" s="158" t="e">
        <f>NA()</f>
        <v>#N/A</v>
      </c>
      <c r="E50" s="158" t="e">
        <f>NA()</f>
        <v>#N/A</v>
      </c>
      <c r="F50" s="158">
        <f>IF(ISNUMBER('実質公債費比率（分子）の構造'!L$53),'実質公債費比率（分子）の構造'!L$53,NA())</f>
        <v>874</v>
      </c>
      <c r="G50" s="158" t="e">
        <f>NA()</f>
        <v>#N/A</v>
      </c>
      <c r="H50" s="158" t="e">
        <f>NA()</f>
        <v>#N/A</v>
      </c>
      <c r="I50" s="158">
        <f>IF(ISNUMBER('実質公債費比率（分子）の構造'!M$53),'実質公債費比率（分子）の構造'!M$53,NA())</f>
        <v>959</v>
      </c>
      <c r="J50" s="158" t="e">
        <f>NA()</f>
        <v>#N/A</v>
      </c>
      <c r="K50" s="158" t="e">
        <f>NA()</f>
        <v>#N/A</v>
      </c>
      <c r="L50" s="158">
        <f>IF(ISNUMBER('実質公債費比率（分子）の構造'!N$53),'実質公債費比率（分子）の構造'!N$53,NA())</f>
        <v>857</v>
      </c>
      <c r="M50" s="158" t="e">
        <f>NA()</f>
        <v>#N/A</v>
      </c>
      <c r="N50" s="158" t="e">
        <f>NA()</f>
        <v>#N/A</v>
      </c>
      <c r="O50" s="158">
        <f>IF(ISNUMBER('実質公債費比率（分子）の構造'!O$53),'実質公債費比率（分子）の構造'!O$53,NA())</f>
        <v>845</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14566</v>
      </c>
      <c r="E56" s="157"/>
      <c r="F56" s="157"/>
      <c r="G56" s="157">
        <f>'将来負担比率（分子）の構造'!J$52</f>
        <v>13587</v>
      </c>
      <c r="H56" s="157"/>
      <c r="I56" s="157"/>
      <c r="J56" s="157">
        <f>'将来負担比率（分子）の構造'!K$52</f>
        <v>12560</v>
      </c>
      <c r="K56" s="157"/>
      <c r="L56" s="157"/>
      <c r="M56" s="157">
        <f>'将来負担比率（分子）の構造'!L$52</f>
        <v>11606</v>
      </c>
      <c r="N56" s="157"/>
      <c r="O56" s="157"/>
      <c r="P56" s="157">
        <f>'将来負担比率（分子）の構造'!M$52</f>
        <v>11122</v>
      </c>
    </row>
    <row r="57" spans="1:16">
      <c r="A57" s="157" t="s">
        <v>42</v>
      </c>
      <c r="B57" s="157"/>
      <c r="C57" s="157"/>
      <c r="D57" s="157">
        <f>'将来負担比率（分子）の構造'!I$51</f>
        <v>739</v>
      </c>
      <c r="E57" s="157"/>
      <c r="F57" s="157"/>
      <c r="G57" s="157">
        <f>'将来負担比率（分子）の構造'!J$51</f>
        <v>683</v>
      </c>
      <c r="H57" s="157"/>
      <c r="I57" s="157"/>
      <c r="J57" s="157">
        <f>'将来負担比率（分子）の構造'!K$51</f>
        <v>584</v>
      </c>
      <c r="K57" s="157"/>
      <c r="L57" s="157"/>
      <c r="M57" s="157">
        <f>'将来負担比率（分子）の構造'!L$51</f>
        <v>476</v>
      </c>
      <c r="N57" s="157"/>
      <c r="O57" s="157"/>
      <c r="P57" s="157">
        <f>'将来負担比率（分子）の構造'!M$51</f>
        <v>404</v>
      </c>
    </row>
    <row r="58" spans="1:16">
      <c r="A58" s="157" t="s">
        <v>41</v>
      </c>
      <c r="B58" s="157"/>
      <c r="C58" s="157"/>
      <c r="D58" s="157">
        <f>'将来負担比率（分子）の構造'!I$50</f>
        <v>6744</v>
      </c>
      <c r="E58" s="157"/>
      <c r="F58" s="157"/>
      <c r="G58" s="157">
        <f>'将来負担比率（分子）の構造'!J$50</f>
        <v>7337</v>
      </c>
      <c r="H58" s="157"/>
      <c r="I58" s="157"/>
      <c r="J58" s="157">
        <f>'将来負担比率（分子）の構造'!K$50</f>
        <v>8293</v>
      </c>
      <c r="K58" s="157"/>
      <c r="L58" s="157"/>
      <c r="M58" s="157">
        <f>'将来負担比率（分子）の構造'!L$50</f>
        <v>8982</v>
      </c>
      <c r="N58" s="157"/>
      <c r="O58" s="157"/>
      <c r="P58" s="157">
        <f>'将来負担比率（分子）の構造'!M$50</f>
        <v>9635</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f>'将来負担比率（分子）の構造'!I$46</f>
        <v>115</v>
      </c>
      <c r="C61" s="157"/>
      <c r="D61" s="157"/>
      <c r="E61" s="157">
        <f>'将来負担比率（分子）の構造'!J$46</f>
        <v>47</v>
      </c>
      <c r="F61" s="157"/>
      <c r="G61" s="157"/>
      <c r="H61" s="157">
        <f>'将来負担比率（分子）の構造'!K$46</f>
        <v>46</v>
      </c>
      <c r="I61" s="157"/>
      <c r="J61" s="157"/>
      <c r="K61" s="157">
        <f>'将来負担比率（分子）の構造'!L$46</f>
        <v>37</v>
      </c>
      <c r="L61" s="157"/>
      <c r="M61" s="157"/>
      <c r="N61" s="157">
        <f>'将来負担比率（分子）の構造'!M$46</f>
        <v>234</v>
      </c>
      <c r="O61" s="157"/>
      <c r="P61" s="157"/>
    </row>
    <row r="62" spans="1:16">
      <c r="A62" s="157" t="s">
        <v>35</v>
      </c>
      <c r="B62" s="157">
        <f>'将来負担比率（分子）の構造'!I$45</f>
        <v>2804</v>
      </c>
      <c r="C62" s="157"/>
      <c r="D62" s="157"/>
      <c r="E62" s="157">
        <f>'将来負担比率（分子）の構造'!J$45</f>
        <v>2679</v>
      </c>
      <c r="F62" s="157"/>
      <c r="G62" s="157"/>
      <c r="H62" s="157">
        <f>'将来負担比率（分子）の構造'!K$45</f>
        <v>2578</v>
      </c>
      <c r="I62" s="157"/>
      <c r="J62" s="157"/>
      <c r="K62" s="157">
        <f>'将来負担比率（分子）の構造'!L$45</f>
        <v>2546</v>
      </c>
      <c r="L62" s="157"/>
      <c r="M62" s="157"/>
      <c r="N62" s="157">
        <f>'将来負担比率（分子）の構造'!M$45</f>
        <v>2496</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f>'将来負担比率（分子）の構造'!I$43</f>
        <v>3637</v>
      </c>
      <c r="C64" s="157"/>
      <c r="D64" s="157"/>
      <c r="E64" s="157">
        <f>'将来負担比率（分子）の構造'!J$43</f>
        <v>2628</v>
      </c>
      <c r="F64" s="157"/>
      <c r="G64" s="157"/>
      <c r="H64" s="157">
        <f>'将来負担比率（分子）の構造'!K$43</f>
        <v>2561</v>
      </c>
      <c r="I64" s="157"/>
      <c r="J64" s="157"/>
      <c r="K64" s="157">
        <f>'将来負担比率（分子）の構造'!L$43</f>
        <v>2915</v>
      </c>
      <c r="L64" s="157"/>
      <c r="M64" s="157"/>
      <c r="N64" s="157">
        <f>'将来負担比率（分子）の構造'!M$43</f>
        <v>2959</v>
      </c>
      <c r="O64" s="157"/>
      <c r="P64" s="157"/>
    </row>
    <row r="65" spans="1:16">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c r="A66" s="157" t="s">
        <v>31</v>
      </c>
      <c r="B66" s="157">
        <f>'将来負担比率（分子）の構造'!I$41</f>
        <v>21045</v>
      </c>
      <c r="C66" s="157"/>
      <c r="D66" s="157"/>
      <c r="E66" s="157">
        <f>'将来負担比率（分子）の構造'!J$41</f>
        <v>19567</v>
      </c>
      <c r="F66" s="157"/>
      <c r="G66" s="157"/>
      <c r="H66" s="157">
        <f>'将来負担比率（分子）の構造'!K$41</f>
        <v>17848</v>
      </c>
      <c r="I66" s="157"/>
      <c r="J66" s="157"/>
      <c r="K66" s="157">
        <f>'将来負担比率（分子）の構造'!L$41</f>
        <v>16354</v>
      </c>
      <c r="L66" s="157"/>
      <c r="M66" s="157"/>
      <c r="N66" s="157">
        <f>'将来負担比率（分子）の構造'!M$41</f>
        <v>15608</v>
      </c>
      <c r="O66" s="157"/>
      <c r="P66" s="157"/>
    </row>
    <row r="67" spans="1:16">
      <c r="A67" s="157" t="s">
        <v>71</v>
      </c>
      <c r="B67" s="157" t="e">
        <f>NA()</f>
        <v>#N/A</v>
      </c>
      <c r="C67" s="157">
        <f>IF(ISNUMBER('将来負担比率（分子）の構造'!I$53), IF('将来負担比率（分子）の構造'!I$53 &lt; 0, 0, '将来負担比率（分子）の構造'!I$53), NA())</f>
        <v>5551</v>
      </c>
      <c r="D67" s="157" t="e">
        <f>NA()</f>
        <v>#N/A</v>
      </c>
      <c r="E67" s="157" t="e">
        <f>NA()</f>
        <v>#N/A</v>
      </c>
      <c r="F67" s="157">
        <f>IF(ISNUMBER('将来負担比率（分子）の構造'!J$53), IF('将来負担比率（分子）の構造'!J$53 &lt; 0, 0, '将来負担比率（分子）の構造'!J$53), NA())</f>
        <v>3314</v>
      </c>
      <c r="G67" s="157" t="e">
        <f>NA()</f>
        <v>#N/A</v>
      </c>
      <c r="H67" s="157" t="e">
        <f>NA()</f>
        <v>#N/A</v>
      </c>
      <c r="I67" s="157">
        <f>IF(ISNUMBER('将来負担比率（分子）の構造'!K$53), IF('将来負担比率（分子）の構造'!K$53 &lt; 0, 0, '将来負担比率（分子）の構造'!K$53), NA())</f>
        <v>1595</v>
      </c>
      <c r="J67" s="157" t="e">
        <f>NA()</f>
        <v>#N/A</v>
      </c>
      <c r="K67" s="157" t="e">
        <f>NA()</f>
        <v>#N/A</v>
      </c>
      <c r="L67" s="157">
        <f>IF(ISNUMBER('将来負担比率（分子）の構造'!L$53), IF('将来負担比率（分子）の構造'!L$53 &lt; 0, 0, '将来負担比率（分子）の構造'!L$53), NA())</f>
        <v>789</v>
      </c>
      <c r="M67" s="157" t="e">
        <f>NA()</f>
        <v>#N/A</v>
      </c>
      <c r="N67" s="157" t="e">
        <f>NA()</f>
        <v>#N/A</v>
      </c>
      <c r="O67" s="157">
        <f>IF(ISNUMBER('将来負担比率（分子）の構造'!M$53), IF('将来負担比率（分子）の構造'!M$53 &lt; 0, 0, '将来負担比率（分子）の構造'!M$53), NA())</f>
        <v>135</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1839</v>
      </c>
      <c r="C72" s="161">
        <f>基金残高に係る経年分析!G55</f>
        <v>1841</v>
      </c>
      <c r="D72" s="161">
        <f>基金残高に係る経年分析!H55</f>
        <v>1843</v>
      </c>
    </row>
    <row r="73" spans="1:16">
      <c r="A73" s="160" t="s">
        <v>74</v>
      </c>
      <c r="B73" s="161">
        <f>基金残高に係る経年分析!F56</f>
        <v>2115</v>
      </c>
      <c r="C73" s="161">
        <f>基金残高に係る経年分析!G56</f>
        <v>2506</v>
      </c>
      <c r="D73" s="161">
        <f>基金残高に係る経年分析!H56</f>
        <v>2740</v>
      </c>
    </row>
    <row r="74" spans="1:16">
      <c r="A74" s="160" t="s">
        <v>75</v>
      </c>
      <c r="B74" s="161">
        <f>基金残高に係る経年分析!F57</f>
        <v>3287</v>
      </c>
      <c r="C74" s="161">
        <f>基金残高に係る経年分析!G57</f>
        <v>3481</v>
      </c>
      <c r="D74" s="161">
        <f>基金残高に係る経年分析!H57</f>
        <v>3920</v>
      </c>
    </row>
  </sheetData>
  <sheetProtection algorithmName="SHA-512" hashValue="AduGwZKtOi0sGXhERLt1bzARJV6pUABP4lHH5dVt5UndwmZBKxV4uMmoEkm6Sfmk5xsgFJMUOBruLTbu/zmPsQ==" saltValue="wXRQl721siFmDzBs9Hy/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3013785</v>
      </c>
      <c r="S5" s="600"/>
      <c r="T5" s="600"/>
      <c r="U5" s="600"/>
      <c r="V5" s="600"/>
      <c r="W5" s="600"/>
      <c r="X5" s="600"/>
      <c r="Y5" s="601"/>
      <c r="Z5" s="602">
        <v>16</v>
      </c>
      <c r="AA5" s="602"/>
      <c r="AB5" s="602"/>
      <c r="AC5" s="602"/>
      <c r="AD5" s="603">
        <v>3013785</v>
      </c>
      <c r="AE5" s="603"/>
      <c r="AF5" s="603"/>
      <c r="AG5" s="603"/>
      <c r="AH5" s="603"/>
      <c r="AI5" s="603"/>
      <c r="AJ5" s="603"/>
      <c r="AK5" s="603"/>
      <c r="AL5" s="604">
        <v>33</v>
      </c>
      <c r="AM5" s="605"/>
      <c r="AN5" s="605"/>
      <c r="AO5" s="606"/>
      <c r="AP5" s="596" t="s">
        <v>216</v>
      </c>
      <c r="AQ5" s="597"/>
      <c r="AR5" s="597"/>
      <c r="AS5" s="597"/>
      <c r="AT5" s="597"/>
      <c r="AU5" s="597"/>
      <c r="AV5" s="597"/>
      <c r="AW5" s="597"/>
      <c r="AX5" s="597"/>
      <c r="AY5" s="597"/>
      <c r="AZ5" s="597"/>
      <c r="BA5" s="597"/>
      <c r="BB5" s="597"/>
      <c r="BC5" s="597"/>
      <c r="BD5" s="597"/>
      <c r="BE5" s="597"/>
      <c r="BF5" s="598"/>
      <c r="BG5" s="610">
        <v>3008540</v>
      </c>
      <c r="BH5" s="611"/>
      <c r="BI5" s="611"/>
      <c r="BJ5" s="611"/>
      <c r="BK5" s="611"/>
      <c r="BL5" s="611"/>
      <c r="BM5" s="611"/>
      <c r="BN5" s="612"/>
      <c r="BO5" s="613">
        <v>99.8</v>
      </c>
      <c r="BP5" s="613"/>
      <c r="BQ5" s="613"/>
      <c r="BR5" s="613"/>
      <c r="BS5" s="614">
        <v>41791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144142</v>
      </c>
      <c r="S6" s="611"/>
      <c r="T6" s="611"/>
      <c r="U6" s="611"/>
      <c r="V6" s="611"/>
      <c r="W6" s="611"/>
      <c r="X6" s="611"/>
      <c r="Y6" s="612"/>
      <c r="Z6" s="613">
        <v>0.8</v>
      </c>
      <c r="AA6" s="613"/>
      <c r="AB6" s="613"/>
      <c r="AC6" s="613"/>
      <c r="AD6" s="614">
        <v>144142</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3008540</v>
      </c>
      <c r="BH6" s="611"/>
      <c r="BI6" s="611"/>
      <c r="BJ6" s="611"/>
      <c r="BK6" s="611"/>
      <c r="BL6" s="611"/>
      <c r="BM6" s="611"/>
      <c r="BN6" s="612"/>
      <c r="BO6" s="613">
        <v>99.8</v>
      </c>
      <c r="BP6" s="613"/>
      <c r="BQ6" s="613"/>
      <c r="BR6" s="613"/>
      <c r="BS6" s="614">
        <v>41791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138860</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138860</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1032</v>
      </c>
      <c r="S7" s="611"/>
      <c r="T7" s="611"/>
      <c r="U7" s="611"/>
      <c r="V7" s="611"/>
      <c r="W7" s="611"/>
      <c r="X7" s="611"/>
      <c r="Y7" s="612"/>
      <c r="Z7" s="613">
        <v>0</v>
      </c>
      <c r="AA7" s="613"/>
      <c r="AB7" s="613"/>
      <c r="AC7" s="613"/>
      <c r="AD7" s="614">
        <v>1032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1062002</v>
      </c>
      <c r="BH7" s="611"/>
      <c r="BI7" s="611"/>
      <c r="BJ7" s="611"/>
      <c r="BK7" s="611"/>
      <c r="BL7" s="611"/>
      <c r="BM7" s="611"/>
      <c r="BN7" s="612"/>
      <c r="BO7" s="613">
        <v>35.200000000000003</v>
      </c>
      <c r="BP7" s="613"/>
      <c r="BQ7" s="613"/>
      <c r="BR7" s="613"/>
      <c r="BS7" s="614">
        <v>41791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3845763</v>
      </c>
      <c r="CS7" s="611"/>
      <c r="CT7" s="611"/>
      <c r="CU7" s="611"/>
      <c r="CV7" s="611"/>
      <c r="CW7" s="611"/>
      <c r="CX7" s="611"/>
      <c r="CY7" s="612"/>
      <c r="CZ7" s="613">
        <v>21.3</v>
      </c>
      <c r="DA7" s="613"/>
      <c r="DB7" s="613"/>
      <c r="DC7" s="613"/>
      <c r="DD7" s="619">
        <v>26784</v>
      </c>
      <c r="DE7" s="611"/>
      <c r="DF7" s="611"/>
      <c r="DG7" s="611"/>
      <c r="DH7" s="611"/>
      <c r="DI7" s="611"/>
      <c r="DJ7" s="611"/>
      <c r="DK7" s="611"/>
      <c r="DL7" s="611"/>
      <c r="DM7" s="611"/>
      <c r="DN7" s="611"/>
      <c r="DO7" s="611"/>
      <c r="DP7" s="612"/>
      <c r="DQ7" s="619">
        <v>1751503</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11775</v>
      </c>
      <c r="S8" s="611"/>
      <c r="T8" s="611"/>
      <c r="U8" s="611"/>
      <c r="V8" s="611"/>
      <c r="W8" s="611"/>
      <c r="X8" s="611"/>
      <c r="Y8" s="612"/>
      <c r="Z8" s="613">
        <v>0.1</v>
      </c>
      <c r="AA8" s="613"/>
      <c r="AB8" s="613"/>
      <c r="AC8" s="613"/>
      <c r="AD8" s="614">
        <v>11775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37496</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6131185</v>
      </c>
      <c r="CS8" s="611"/>
      <c r="CT8" s="611"/>
      <c r="CU8" s="611"/>
      <c r="CV8" s="611"/>
      <c r="CW8" s="611"/>
      <c r="CX8" s="611"/>
      <c r="CY8" s="612"/>
      <c r="CZ8" s="613">
        <v>33.9</v>
      </c>
      <c r="DA8" s="613"/>
      <c r="DB8" s="613"/>
      <c r="DC8" s="613"/>
      <c r="DD8" s="619">
        <v>32226</v>
      </c>
      <c r="DE8" s="611"/>
      <c r="DF8" s="611"/>
      <c r="DG8" s="611"/>
      <c r="DH8" s="611"/>
      <c r="DI8" s="611"/>
      <c r="DJ8" s="611"/>
      <c r="DK8" s="611"/>
      <c r="DL8" s="611"/>
      <c r="DM8" s="611"/>
      <c r="DN8" s="611"/>
      <c r="DO8" s="611"/>
      <c r="DP8" s="612"/>
      <c r="DQ8" s="619">
        <v>3156333</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16383</v>
      </c>
      <c r="S9" s="611"/>
      <c r="T9" s="611"/>
      <c r="U9" s="611"/>
      <c r="V9" s="611"/>
      <c r="W9" s="611"/>
      <c r="X9" s="611"/>
      <c r="Y9" s="612"/>
      <c r="Z9" s="613">
        <v>0.1</v>
      </c>
      <c r="AA9" s="613"/>
      <c r="AB9" s="613"/>
      <c r="AC9" s="613"/>
      <c r="AD9" s="614">
        <v>16383</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819963</v>
      </c>
      <c r="BH9" s="611"/>
      <c r="BI9" s="611"/>
      <c r="BJ9" s="611"/>
      <c r="BK9" s="611"/>
      <c r="BL9" s="611"/>
      <c r="BM9" s="611"/>
      <c r="BN9" s="612"/>
      <c r="BO9" s="613">
        <v>27.2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1212915</v>
      </c>
      <c r="CS9" s="611"/>
      <c r="CT9" s="611"/>
      <c r="CU9" s="611"/>
      <c r="CV9" s="611"/>
      <c r="CW9" s="611"/>
      <c r="CX9" s="611"/>
      <c r="CY9" s="612"/>
      <c r="CZ9" s="613">
        <v>6.7</v>
      </c>
      <c r="DA9" s="613"/>
      <c r="DB9" s="613"/>
      <c r="DC9" s="613"/>
      <c r="DD9" s="619">
        <v>192744</v>
      </c>
      <c r="DE9" s="611"/>
      <c r="DF9" s="611"/>
      <c r="DG9" s="611"/>
      <c r="DH9" s="611"/>
      <c r="DI9" s="611"/>
      <c r="DJ9" s="611"/>
      <c r="DK9" s="611"/>
      <c r="DL9" s="611"/>
      <c r="DM9" s="611"/>
      <c r="DN9" s="611"/>
      <c r="DO9" s="611"/>
      <c r="DP9" s="612"/>
      <c r="DQ9" s="619">
        <v>803141</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57494</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19742</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19742</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690640</v>
      </c>
      <c r="S11" s="611"/>
      <c r="T11" s="611"/>
      <c r="U11" s="611"/>
      <c r="V11" s="611"/>
      <c r="W11" s="611"/>
      <c r="X11" s="611"/>
      <c r="Y11" s="612"/>
      <c r="Z11" s="615">
        <v>3.7</v>
      </c>
      <c r="AA11" s="616"/>
      <c r="AB11" s="616"/>
      <c r="AC11" s="622"/>
      <c r="AD11" s="619">
        <v>690640</v>
      </c>
      <c r="AE11" s="611"/>
      <c r="AF11" s="611"/>
      <c r="AG11" s="611"/>
      <c r="AH11" s="611"/>
      <c r="AI11" s="611"/>
      <c r="AJ11" s="611"/>
      <c r="AK11" s="612"/>
      <c r="AL11" s="615">
        <v>7.6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147049</v>
      </c>
      <c r="BH11" s="611"/>
      <c r="BI11" s="611"/>
      <c r="BJ11" s="611"/>
      <c r="BK11" s="611"/>
      <c r="BL11" s="611"/>
      <c r="BM11" s="611"/>
      <c r="BN11" s="612"/>
      <c r="BO11" s="613">
        <v>4.9000000000000004</v>
      </c>
      <c r="BP11" s="613"/>
      <c r="BQ11" s="613"/>
      <c r="BR11" s="613"/>
      <c r="BS11" s="614">
        <v>41791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459861</v>
      </c>
      <c r="CS11" s="611"/>
      <c r="CT11" s="611"/>
      <c r="CU11" s="611"/>
      <c r="CV11" s="611"/>
      <c r="CW11" s="611"/>
      <c r="CX11" s="611"/>
      <c r="CY11" s="612"/>
      <c r="CZ11" s="613">
        <v>2.5</v>
      </c>
      <c r="DA11" s="613"/>
      <c r="DB11" s="613"/>
      <c r="DC11" s="613"/>
      <c r="DD11" s="619">
        <v>75009</v>
      </c>
      <c r="DE11" s="611"/>
      <c r="DF11" s="611"/>
      <c r="DG11" s="611"/>
      <c r="DH11" s="611"/>
      <c r="DI11" s="611"/>
      <c r="DJ11" s="611"/>
      <c r="DK11" s="611"/>
      <c r="DL11" s="611"/>
      <c r="DM11" s="611"/>
      <c r="DN11" s="611"/>
      <c r="DO11" s="611"/>
      <c r="DP11" s="612"/>
      <c r="DQ11" s="619">
        <v>308036</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1666258</v>
      </c>
      <c r="BH12" s="611"/>
      <c r="BI12" s="611"/>
      <c r="BJ12" s="611"/>
      <c r="BK12" s="611"/>
      <c r="BL12" s="611"/>
      <c r="BM12" s="611"/>
      <c r="BN12" s="612"/>
      <c r="BO12" s="613">
        <v>55.3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458014</v>
      </c>
      <c r="CS12" s="611"/>
      <c r="CT12" s="611"/>
      <c r="CU12" s="611"/>
      <c r="CV12" s="611"/>
      <c r="CW12" s="611"/>
      <c r="CX12" s="611"/>
      <c r="CY12" s="612"/>
      <c r="CZ12" s="613">
        <v>2.5</v>
      </c>
      <c r="DA12" s="613"/>
      <c r="DB12" s="613"/>
      <c r="DC12" s="613"/>
      <c r="DD12" s="619">
        <v>40079</v>
      </c>
      <c r="DE12" s="611"/>
      <c r="DF12" s="611"/>
      <c r="DG12" s="611"/>
      <c r="DH12" s="611"/>
      <c r="DI12" s="611"/>
      <c r="DJ12" s="611"/>
      <c r="DK12" s="611"/>
      <c r="DL12" s="611"/>
      <c r="DM12" s="611"/>
      <c r="DN12" s="611"/>
      <c r="DO12" s="611"/>
      <c r="DP12" s="612"/>
      <c r="DQ12" s="619">
        <v>339242</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1490319</v>
      </c>
      <c r="BH13" s="611"/>
      <c r="BI13" s="611"/>
      <c r="BJ13" s="611"/>
      <c r="BK13" s="611"/>
      <c r="BL13" s="611"/>
      <c r="BM13" s="611"/>
      <c r="BN13" s="612"/>
      <c r="BO13" s="613">
        <v>49.5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1299343</v>
      </c>
      <c r="CS13" s="611"/>
      <c r="CT13" s="611"/>
      <c r="CU13" s="611"/>
      <c r="CV13" s="611"/>
      <c r="CW13" s="611"/>
      <c r="CX13" s="611"/>
      <c r="CY13" s="612"/>
      <c r="CZ13" s="613">
        <v>7.2</v>
      </c>
      <c r="DA13" s="613"/>
      <c r="DB13" s="613"/>
      <c r="DC13" s="613"/>
      <c r="DD13" s="619">
        <v>699740</v>
      </c>
      <c r="DE13" s="611"/>
      <c r="DF13" s="611"/>
      <c r="DG13" s="611"/>
      <c r="DH13" s="611"/>
      <c r="DI13" s="611"/>
      <c r="DJ13" s="611"/>
      <c r="DK13" s="611"/>
      <c r="DL13" s="611"/>
      <c r="DM13" s="611"/>
      <c r="DN13" s="611"/>
      <c r="DO13" s="611"/>
      <c r="DP13" s="612"/>
      <c r="DQ13" s="619">
        <v>738957</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116303</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744185</v>
      </c>
      <c r="CS14" s="611"/>
      <c r="CT14" s="611"/>
      <c r="CU14" s="611"/>
      <c r="CV14" s="611"/>
      <c r="CW14" s="611"/>
      <c r="CX14" s="611"/>
      <c r="CY14" s="612"/>
      <c r="CZ14" s="613">
        <v>4.0999999999999996</v>
      </c>
      <c r="DA14" s="613"/>
      <c r="DB14" s="613"/>
      <c r="DC14" s="613"/>
      <c r="DD14" s="619">
        <v>248743</v>
      </c>
      <c r="DE14" s="611"/>
      <c r="DF14" s="611"/>
      <c r="DG14" s="611"/>
      <c r="DH14" s="611"/>
      <c r="DI14" s="611"/>
      <c r="DJ14" s="611"/>
      <c r="DK14" s="611"/>
      <c r="DL14" s="611"/>
      <c r="DM14" s="611"/>
      <c r="DN14" s="611"/>
      <c r="DO14" s="611"/>
      <c r="DP14" s="612"/>
      <c r="DQ14" s="619">
        <v>508598</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10592</v>
      </c>
      <c r="S15" s="611"/>
      <c r="T15" s="611"/>
      <c r="U15" s="611"/>
      <c r="V15" s="611"/>
      <c r="W15" s="611"/>
      <c r="X15" s="611"/>
      <c r="Y15" s="612"/>
      <c r="Z15" s="613">
        <v>0.1</v>
      </c>
      <c r="AA15" s="613"/>
      <c r="AB15" s="613"/>
      <c r="AC15" s="613"/>
      <c r="AD15" s="614">
        <v>10592</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163977</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1612633</v>
      </c>
      <c r="CS15" s="611"/>
      <c r="CT15" s="611"/>
      <c r="CU15" s="611"/>
      <c r="CV15" s="611"/>
      <c r="CW15" s="611"/>
      <c r="CX15" s="611"/>
      <c r="CY15" s="612"/>
      <c r="CZ15" s="613">
        <v>8.9</v>
      </c>
      <c r="DA15" s="613"/>
      <c r="DB15" s="613"/>
      <c r="DC15" s="613"/>
      <c r="DD15" s="619">
        <v>363573</v>
      </c>
      <c r="DE15" s="611"/>
      <c r="DF15" s="611"/>
      <c r="DG15" s="611"/>
      <c r="DH15" s="611"/>
      <c r="DI15" s="611"/>
      <c r="DJ15" s="611"/>
      <c r="DK15" s="611"/>
      <c r="DL15" s="611"/>
      <c r="DM15" s="611"/>
      <c r="DN15" s="611"/>
      <c r="DO15" s="611"/>
      <c r="DP15" s="612"/>
      <c r="DQ15" s="619">
        <v>1064726</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45122</v>
      </c>
      <c r="S16" s="611"/>
      <c r="T16" s="611"/>
      <c r="U16" s="611"/>
      <c r="V16" s="611"/>
      <c r="W16" s="611"/>
      <c r="X16" s="611"/>
      <c r="Y16" s="612"/>
      <c r="Z16" s="613">
        <v>0.2</v>
      </c>
      <c r="AA16" s="613"/>
      <c r="AB16" s="613"/>
      <c r="AC16" s="613"/>
      <c r="AD16" s="614">
        <v>45122</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132372</v>
      </c>
      <c r="CS16" s="611"/>
      <c r="CT16" s="611"/>
      <c r="CU16" s="611"/>
      <c r="CV16" s="611"/>
      <c r="CW16" s="611"/>
      <c r="CX16" s="611"/>
      <c r="CY16" s="612"/>
      <c r="CZ16" s="613">
        <v>0.7</v>
      </c>
      <c r="DA16" s="613"/>
      <c r="DB16" s="613"/>
      <c r="DC16" s="613"/>
      <c r="DD16" s="619" t="s">
        <v>122</v>
      </c>
      <c r="DE16" s="611"/>
      <c r="DF16" s="611"/>
      <c r="DG16" s="611"/>
      <c r="DH16" s="611"/>
      <c r="DI16" s="611"/>
      <c r="DJ16" s="611"/>
      <c r="DK16" s="611"/>
      <c r="DL16" s="611"/>
      <c r="DM16" s="611"/>
      <c r="DN16" s="611"/>
      <c r="DO16" s="611"/>
      <c r="DP16" s="612"/>
      <c r="DQ16" s="619">
        <v>66089</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121715</v>
      </c>
      <c r="S17" s="611"/>
      <c r="T17" s="611"/>
      <c r="U17" s="611"/>
      <c r="V17" s="611"/>
      <c r="W17" s="611"/>
      <c r="X17" s="611"/>
      <c r="Y17" s="612"/>
      <c r="Z17" s="613">
        <v>0.6</v>
      </c>
      <c r="AA17" s="613"/>
      <c r="AB17" s="613"/>
      <c r="AC17" s="613"/>
      <c r="AD17" s="614">
        <v>121715</v>
      </c>
      <c r="AE17" s="614"/>
      <c r="AF17" s="614"/>
      <c r="AG17" s="614"/>
      <c r="AH17" s="614"/>
      <c r="AI17" s="614"/>
      <c r="AJ17" s="614"/>
      <c r="AK17" s="614"/>
      <c r="AL17" s="615">
        <v>1.3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2024084</v>
      </c>
      <c r="CS17" s="611"/>
      <c r="CT17" s="611"/>
      <c r="CU17" s="611"/>
      <c r="CV17" s="611"/>
      <c r="CW17" s="611"/>
      <c r="CX17" s="611"/>
      <c r="CY17" s="612"/>
      <c r="CZ17" s="613">
        <v>11.2</v>
      </c>
      <c r="DA17" s="613"/>
      <c r="DB17" s="613"/>
      <c r="DC17" s="613"/>
      <c r="DD17" s="619" t="s">
        <v>122</v>
      </c>
      <c r="DE17" s="611"/>
      <c r="DF17" s="611"/>
      <c r="DG17" s="611"/>
      <c r="DH17" s="611"/>
      <c r="DI17" s="611"/>
      <c r="DJ17" s="611"/>
      <c r="DK17" s="611"/>
      <c r="DL17" s="611"/>
      <c r="DM17" s="611"/>
      <c r="DN17" s="611"/>
      <c r="DO17" s="611"/>
      <c r="DP17" s="612"/>
      <c r="DQ17" s="619">
        <v>1951000</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23018</v>
      </c>
      <c r="S18" s="611"/>
      <c r="T18" s="611"/>
      <c r="U18" s="611"/>
      <c r="V18" s="611"/>
      <c r="W18" s="611"/>
      <c r="X18" s="611"/>
      <c r="Y18" s="612"/>
      <c r="Z18" s="613">
        <v>0.1</v>
      </c>
      <c r="AA18" s="613"/>
      <c r="AB18" s="613"/>
      <c r="AC18" s="613"/>
      <c r="AD18" s="614">
        <v>23018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98480</v>
      </c>
      <c r="S19" s="611"/>
      <c r="T19" s="611"/>
      <c r="U19" s="611"/>
      <c r="V19" s="611"/>
      <c r="W19" s="611"/>
      <c r="X19" s="611"/>
      <c r="Y19" s="612"/>
      <c r="Z19" s="613">
        <v>0.5</v>
      </c>
      <c r="AA19" s="613"/>
      <c r="AB19" s="613"/>
      <c r="AC19" s="613"/>
      <c r="AD19" s="614">
        <v>98480</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5245</v>
      </c>
      <c r="BH19" s="611"/>
      <c r="BI19" s="611"/>
      <c r="BJ19" s="611"/>
      <c r="BK19" s="611"/>
      <c r="BL19" s="611"/>
      <c r="BM19" s="611"/>
      <c r="BN19" s="612"/>
      <c r="BO19" s="613">
        <v>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217</v>
      </c>
      <c r="S20" s="611"/>
      <c r="T20" s="611"/>
      <c r="U20" s="611"/>
      <c r="V20" s="611"/>
      <c r="W20" s="611"/>
      <c r="X20" s="611"/>
      <c r="Y20" s="612"/>
      <c r="Z20" s="613">
        <v>0</v>
      </c>
      <c r="AA20" s="613"/>
      <c r="AB20" s="613"/>
      <c r="AC20" s="613"/>
      <c r="AD20" s="614">
        <v>217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5245</v>
      </c>
      <c r="BH20" s="611"/>
      <c r="BI20" s="611"/>
      <c r="BJ20" s="611"/>
      <c r="BK20" s="611"/>
      <c r="BL20" s="611"/>
      <c r="BM20" s="611"/>
      <c r="BN20" s="612"/>
      <c r="BO20" s="613">
        <v>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18078957</v>
      </c>
      <c r="CS20" s="611"/>
      <c r="CT20" s="611"/>
      <c r="CU20" s="611"/>
      <c r="CV20" s="611"/>
      <c r="CW20" s="611"/>
      <c r="CX20" s="611"/>
      <c r="CY20" s="612"/>
      <c r="CZ20" s="613">
        <v>100</v>
      </c>
      <c r="DA20" s="613"/>
      <c r="DB20" s="613"/>
      <c r="DC20" s="613"/>
      <c r="DD20" s="619">
        <v>1678898</v>
      </c>
      <c r="DE20" s="611"/>
      <c r="DF20" s="611"/>
      <c r="DG20" s="611"/>
      <c r="DH20" s="611"/>
      <c r="DI20" s="611"/>
      <c r="DJ20" s="611"/>
      <c r="DK20" s="611"/>
      <c r="DL20" s="611"/>
      <c r="DM20" s="611"/>
      <c r="DN20" s="611"/>
      <c r="DO20" s="611"/>
      <c r="DP20" s="612"/>
      <c r="DQ20" s="619">
        <v>10846227</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6018971</v>
      </c>
      <c r="S21" s="611"/>
      <c r="T21" s="611"/>
      <c r="U21" s="611"/>
      <c r="V21" s="611"/>
      <c r="W21" s="611"/>
      <c r="X21" s="611"/>
      <c r="Y21" s="612"/>
      <c r="Z21" s="613">
        <v>32</v>
      </c>
      <c r="AA21" s="613"/>
      <c r="AB21" s="613"/>
      <c r="AC21" s="613"/>
      <c r="AD21" s="614">
        <v>5027843</v>
      </c>
      <c r="AE21" s="614"/>
      <c r="AF21" s="614"/>
      <c r="AG21" s="614"/>
      <c r="AH21" s="614"/>
      <c r="AI21" s="614"/>
      <c r="AJ21" s="614"/>
      <c r="AK21" s="614"/>
      <c r="AL21" s="615">
        <v>55.1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5245</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5027843</v>
      </c>
      <c r="S22" s="611"/>
      <c r="T22" s="611"/>
      <c r="U22" s="611"/>
      <c r="V22" s="611"/>
      <c r="W22" s="611"/>
      <c r="X22" s="611"/>
      <c r="Y22" s="612"/>
      <c r="Z22" s="613">
        <v>26.7</v>
      </c>
      <c r="AA22" s="613"/>
      <c r="AB22" s="613"/>
      <c r="AC22" s="613"/>
      <c r="AD22" s="614">
        <v>5027843</v>
      </c>
      <c r="AE22" s="614"/>
      <c r="AF22" s="614"/>
      <c r="AG22" s="614"/>
      <c r="AH22" s="614"/>
      <c r="AI22" s="614"/>
      <c r="AJ22" s="614"/>
      <c r="AK22" s="614"/>
      <c r="AL22" s="615">
        <v>55.1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991128</v>
      </c>
      <c r="S23" s="611"/>
      <c r="T23" s="611"/>
      <c r="U23" s="611"/>
      <c r="V23" s="611"/>
      <c r="W23" s="611"/>
      <c r="X23" s="611"/>
      <c r="Y23" s="612"/>
      <c r="Z23" s="613">
        <v>5.3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8998870</v>
      </c>
      <c r="CS24" s="600"/>
      <c r="CT24" s="600"/>
      <c r="CU24" s="600"/>
      <c r="CV24" s="600"/>
      <c r="CW24" s="600"/>
      <c r="CX24" s="600"/>
      <c r="CY24" s="601"/>
      <c r="CZ24" s="604">
        <v>49.8</v>
      </c>
      <c r="DA24" s="605"/>
      <c r="DB24" s="605"/>
      <c r="DC24" s="621"/>
      <c r="DD24" s="642">
        <v>6064865</v>
      </c>
      <c r="DE24" s="600"/>
      <c r="DF24" s="600"/>
      <c r="DG24" s="600"/>
      <c r="DH24" s="600"/>
      <c r="DI24" s="600"/>
      <c r="DJ24" s="600"/>
      <c r="DK24" s="601"/>
      <c r="DL24" s="642">
        <v>5511414</v>
      </c>
      <c r="DM24" s="600"/>
      <c r="DN24" s="600"/>
      <c r="DO24" s="600"/>
      <c r="DP24" s="600"/>
      <c r="DQ24" s="600"/>
      <c r="DR24" s="600"/>
      <c r="DS24" s="600"/>
      <c r="DT24" s="600"/>
      <c r="DU24" s="600"/>
      <c r="DV24" s="601"/>
      <c r="DW24" s="604">
        <v>60.2</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10074157</v>
      </c>
      <c r="S25" s="611"/>
      <c r="T25" s="611"/>
      <c r="U25" s="611"/>
      <c r="V25" s="611"/>
      <c r="W25" s="611"/>
      <c r="X25" s="611"/>
      <c r="Y25" s="612"/>
      <c r="Z25" s="613">
        <v>53.5</v>
      </c>
      <c r="AA25" s="613"/>
      <c r="AB25" s="613"/>
      <c r="AC25" s="613"/>
      <c r="AD25" s="614">
        <v>9083029</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2826536</v>
      </c>
      <c r="CS25" s="643"/>
      <c r="CT25" s="643"/>
      <c r="CU25" s="643"/>
      <c r="CV25" s="643"/>
      <c r="CW25" s="643"/>
      <c r="CX25" s="643"/>
      <c r="CY25" s="644"/>
      <c r="CZ25" s="615">
        <v>15.6</v>
      </c>
      <c r="DA25" s="640"/>
      <c r="DB25" s="640"/>
      <c r="DC25" s="645"/>
      <c r="DD25" s="619">
        <v>2609097</v>
      </c>
      <c r="DE25" s="643"/>
      <c r="DF25" s="643"/>
      <c r="DG25" s="643"/>
      <c r="DH25" s="643"/>
      <c r="DI25" s="643"/>
      <c r="DJ25" s="643"/>
      <c r="DK25" s="644"/>
      <c r="DL25" s="619">
        <v>2517365</v>
      </c>
      <c r="DM25" s="643"/>
      <c r="DN25" s="643"/>
      <c r="DO25" s="643"/>
      <c r="DP25" s="643"/>
      <c r="DQ25" s="643"/>
      <c r="DR25" s="643"/>
      <c r="DS25" s="643"/>
      <c r="DT25" s="643"/>
      <c r="DU25" s="643"/>
      <c r="DV25" s="644"/>
      <c r="DW25" s="615">
        <v>27.5</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2275</v>
      </c>
      <c r="S26" s="611"/>
      <c r="T26" s="611"/>
      <c r="U26" s="611"/>
      <c r="V26" s="611"/>
      <c r="W26" s="611"/>
      <c r="X26" s="611"/>
      <c r="Y26" s="612"/>
      <c r="Z26" s="613">
        <v>0</v>
      </c>
      <c r="AA26" s="613"/>
      <c r="AB26" s="613"/>
      <c r="AC26" s="613"/>
      <c r="AD26" s="614">
        <v>2275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1632774</v>
      </c>
      <c r="CS26" s="611"/>
      <c r="CT26" s="611"/>
      <c r="CU26" s="611"/>
      <c r="CV26" s="611"/>
      <c r="CW26" s="611"/>
      <c r="CX26" s="611"/>
      <c r="CY26" s="612"/>
      <c r="CZ26" s="615">
        <v>9</v>
      </c>
      <c r="DA26" s="640"/>
      <c r="DB26" s="640"/>
      <c r="DC26" s="645"/>
      <c r="DD26" s="619">
        <v>1526326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45994</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3013785</v>
      </c>
      <c r="BH27" s="611"/>
      <c r="BI27" s="611"/>
      <c r="BJ27" s="611"/>
      <c r="BK27" s="611"/>
      <c r="BL27" s="611"/>
      <c r="BM27" s="611"/>
      <c r="BN27" s="612"/>
      <c r="BO27" s="613">
        <v>100</v>
      </c>
      <c r="BP27" s="613"/>
      <c r="BQ27" s="613"/>
      <c r="BR27" s="613"/>
      <c r="BS27" s="614">
        <v>41791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4148250</v>
      </c>
      <c r="CS27" s="643"/>
      <c r="CT27" s="643"/>
      <c r="CU27" s="643"/>
      <c r="CV27" s="643"/>
      <c r="CW27" s="643"/>
      <c r="CX27" s="643"/>
      <c r="CY27" s="644"/>
      <c r="CZ27" s="615">
        <v>22.9</v>
      </c>
      <c r="DA27" s="640"/>
      <c r="DB27" s="640"/>
      <c r="DC27" s="645"/>
      <c r="DD27" s="619">
        <v>1504768</v>
      </c>
      <c r="DE27" s="643"/>
      <c r="DF27" s="643"/>
      <c r="DG27" s="643"/>
      <c r="DH27" s="643"/>
      <c r="DI27" s="643"/>
      <c r="DJ27" s="643"/>
      <c r="DK27" s="644"/>
      <c r="DL27" s="619">
        <v>1043049</v>
      </c>
      <c r="DM27" s="643"/>
      <c r="DN27" s="643"/>
      <c r="DO27" s="643"/>
      <c r="DP27" s="643"/>
      <c r="DQ27" s="643"/>
      <c r="DR27" s="643"/>
      <c r="DS27" s="643"/>
      <c r="DT27" s="643"/>
      <c r="DU27" s="643"/>
      <c r="DV27" s="644"/>
      <c r="DW27" s="615">
        <v>11.4</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128567</v>
      </c>
      <c r="S28" s="611"/>
      <c r="T28" s="611"/>
      <c r="U28" s="611"/>
      <c r="V28" s="611"/>
      <c r="W28" s="611"/>
      <c r="X28" s="611"/>
      <c r="Y28" s="612"/>
      <c r="Z28" s="613">
        <v>0.7</v>
      </c>
      <c r="AA28" s="613"/>
      <c r="AB28" s="613"/>
      <c r="AC28" s="613"/>
      <c r="AD28" s="614">
        <v>12690</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2024084</v>
      </c>
      <c r="CS28" s="611"/>
      <c r="CT28" s="611"/>
      <c r="CU28" s="611"/>
      <c r="CV28" s="611"/>
      <c r="CW28" s="611"/>
      <c r="CX28" s="611"/>
      <c r="CY28" s="612"/>
      <c r="CZ28" s="615">
        <v>11.2</v>
      </c>
      <c r="DA28" s="640"/>
      <c r="DB28" s="640"/>
      <c r="DC28" s="645"/>
      <c r="DD28" s="619">
        <v>1951000</v>
      </c>
      <c r="DE28" s="611"/>
      <c r="DF28" s="611"/>
      <c r="DG28" s="611"/>
      <c r="DH28" s="611"/>
      <c r="DI28" s="611"/>
      <c r="DJ28" s="611"/>
      <c r="DK28" s="612"/>
      <c r="DL28" s="619">
        <v>1951000</v>
      </c>
      <c r="DM28" s="611"/>
      <c r="DN28" s="611"/>
      <c r="DO28" s="611"/>
      <c r="DP28" s="611"/>
      <c r="DQ28" s="611"/>
      <c r="DR28" s="611"/>
      <c r="DS28" s="611"/>
      <c r="DT28" s="611"/>
      <c r="DU28" s="611"/>
      <c r="DV28" s="612"/>
      <c r="DW28" s="615">
        <v>21.3</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29548</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2024084</v>
      </c>
      <c r="CS29" s="643"/>
      <c r="CT29" s="643"/>
      <c r="CU29" s="643"/>
      <c r="CV29" s="643"/>
      <c r="CW29" s="643"/>
      <c r="CX29" s="643"/>
      <c r="CY29" s="644"/>
      <c r="CZ29" s="615">
        <v>11.2</v>
      </c>
      <c r="DA29" s="640"/>
      <c r="DB29" s="640"/>
      <c r="DC29" s="645"/>
      <c r="DD29" s="619">
        <v>1951000</v>
      </c>
      <c r="DE29" s="643"/>
      <c r="DF29" s="643"/>
      <c r="DG29" s="643"/>
      <c r="DH29" s="643"/>
      <c r="DI29" s="643"/>
      <c r="DJ29" s="643"/>
      <c r="DK29" s="644"/>
      <c r="DL29" s="619">
        <v>1951000</v>
      </c>
      <c r="DM29" s="643"/>
      <c r="DN29" s="643"/>
      <c r="DO29" s="643"/>
      <c r="DP29" s="643"/>
      <c r="DQ29" s="643"/>
      <c r="DR29" s="643"/>
      <c r="DS29" s="643"/>
      <c r="DT29" s="643"/>
      <c r="DU29" s="643"/>
      <c r="DV29" s="644"/>
      <c r="DW29" s="615">
        <v>21.3</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2707674</v>
      </c>
      <c r="S30" s="611"/>
      <c r="T30" s="611"/>
      <c r="U30" s="611"/>
      <c r="V30" s="611"/>
      <c r="W30" s="611"/>
      <c r="X30" s="611"/>
      <c r="Y30" s="612"/>
      <c r="Z30" s="613">
        <v>14.4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1959111</v>
      </c>
      <c r="CS30" s="611"/>
      <c r="CT30" s="611"/>
      <c r="CU30" s="611"/>
      <c r="CV30" s="611"/>
      <c r="CW30" s="611"/>
      <c r="CX30" s="611"/>
      <c r="CY30" s="612"/>
      <c r="CZ30" s="615">
        <v>10.8</v>
      </c>
      <c r="DA30" s="640"/>
      <c r="DB30" s="640"/>
      <c r="DC30" s="645"/>
      <c r="DD30" s="619">
        <v>1886027</v>
      </c>
      <c r="DE30" s="611"/>
      <c r="DF30" s="611"/>
      <c r="DG30" s="611"/>
      <c r="DH30" s="611"/>
      <c r="DI30" s="611"/>
      <c r="DJ30" s="611"/>
      <c r="DK30" s="612"/>
      <c r="DL30" s="619">
        <v>1886027</v>
      </c>
      <c r="DM30" s="611"/>
      <c r="DN30" s="611"/>
      <c r="DO30" s="611"/>
      <c r="DP30" s="611"/>
      <c r="DQ30" s="611"/>
      <c r="DR30" s="611"/>
      <c r="DS30" s="611"/>
      <c r="DT30" s="611"/>
      <c r="DU30" s="611"/>
      <c r="DV30" s="612"/>
      <c r="DW30" s="615">
        <v>20.6</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99.4</v>
      </c>
      <c r="BH31" s="654"/>
      <c r="BI31" s="654"/>
      <c r="BJ31" s="654"/>
      <c r="BK31" s="654"/>
      <c r="BL31" s="654"/>
      <c r="BM31" s="605">
        <v>98.2</v>
      </c>
      <c r="BN31" s="654"/>
      <c r="BO31" s="654"/>
      <c r="BP31" s="654"/>
      <c r="BQ31" s="655"/>
      <c r="BR31" s="657">
        <v>99.3</v>
      </c>
      <c r="BS31" s="654"/>
      <c r="BT31" s="654"/>
      <c r="BU31" s="654"/>
      <c r="BV31" s="654"/>
      <c r="BW31" s="654"/>
      <c r="BX31" s="605">
        <v>98</v>
      </c>
      <c r="BY31" s="654"/>
      <c r="BZ31" s="654"/>
      <c r="CA31" s="654"/>
      <c r="CB31" s="655"/>
      <c r="CD31" s="650"/>
      <c r="CE31" s="651"/>
      <c r="CF31" s="607" t="s">
        <v>300</v>
      </c>
      <c r="CG31" s="608"/>
      <c r="CH31" s="608"/>
      <c r="CI31" s="608"/>
      <c r="CJ31" s="608"/>
      <c r="CK31" s="608"/>
      <c r="CL31" s="608"/>
      <c r="CM31" s="608"/>
      <c r="CN31" s="608"/>
      <c r="CO31" s="608"/>
      <c r="CP31" s="608"/>
      <c r="CQ31" s="609"/>
      <c r="CR31" s="610">
        <v>64973</v>
      </c>
      <c r="CS31" s="643"/>
      <c r="CT31" s="643"/>
      <c r="CU31" s="643"/>
      <c r="CV31" s="643"/>
      <c r="CW31" s="643"/>
      <c r="CX31" s="643"/>
      <c r="CY31" s="644"/>
      <c r="CZ31" s="615">
        <v>0.4</v>
      </c>
      <c r="DA31" s="640"/>
      <c r="DB31" s="640"/>
      <c r="DC31" s="645"/>
      <c r="DD31" s="619">
        <v>64973</v>
      </c>
      <c r="DE31" s="643"/>
      <c r="DF31" s="643"/>
      <c r="DG31" s="643"/>
      <c r="DH31" s="643"/>
      <c r="DI31" s="643"/>
      <c r="DJ31" s="643"/>
      <c r="DK31" s="644"/>
      <c r="DL31" s="619">
        <v>64973</v>
      </c>
      <c r="DM31" s="643"/>
      <c r="DN31" s="643"/>
      <c r="DO31" s="643"/>
      <c r="DP31" s="643"/>
      <c r="DQ31" s="643"/>
      <c r="DR31" s="643"/>
      <c r="DS31" s="643"/>
      <c r="DT31" s="643"/>
      <c r="DU31" s="643"/>
      <c r="DV31" s="644"/>
      <c r="DW31" s="615">
        <v>0.7</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1340513</v>
      </c>
      <c r="S32" s="611"/>
      <c r="T32" s="611"/>
      <c r="U32" s="611"/>
      <c r="V32" s="611"/>
      <c r="W32" s="611"/>
      <c r="X32" s="611"/>
      <c r="Y32" s="612"/>
      <c r="Z32" s="613">
        <v>7.1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43"/>
      <c r="BI32" s="643"/>
      <c r="BJ32" s="643"/>
      <c r="BK32" s="643"/>
      <c r="BL32" s="643"/>
      <c r="BM32" s="616">
        <v>98.4</v>
      </c>
      <c r="BN32" s="643"/>
      <c r="BO32" s="643"/>
      <c r="BP32" s="643"/>
      <c r="BQ32" s="656"/>
      <c r="BR32" s="667">
        <v>99.6</v>
      </c>
      <c r="BS32" s="643"/>
      <c r="BT32" s="643"/>
      <c r="BU32" s="643"/>
      <c r="BV32" s="643"/>
      <c r="BW32" s="643"/>
      <c r="BX32" s="616">
        <v>98.2</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47904</v>
      </c>
      <c r="S33" s="611"/>
      <c r="T33" s="611"/>
      <c r="U33" s="611"/>
      <c r="V33" s="611"/>
      <c r="W33" s="611"/>
      <c r="X33" s="611"/>
      <c r="Y33" s="612"/>
      <c r="Z33" s="613">
        <v>0.3</v>
      </c>
      <c r="AA33" s="613"/>
      <c r="AB33" s="613"/>
      <c r="AC33" s="613"/>
      <c r="AD33" s="614">
        <v>31826</v>
      </c>
      <c r="AE33" s="614"/>
      <c r="AF33" s="614"/>
      <c r="AG33" s="614"/>
      <c r="AH33" s="614"/>
      <c r="AI33" s="614"/>
      <c r="AJ33" s="614"/>
      <c r="AK33" s="614"/>
      <c r="AL33" s="615">
        <v>0.3</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99.3</v>
      </c>
      <c r="BH33" s="669"/>
      <c r="BI33" s="669"/>
      <c r="BJ33" s="669"/>
      <c r="BK33" s="669"/>
      <c r="BL33" s="669"/>
      <c r="BM33" s="670">
        <v>97.6</v>
      </c>
      <c r="BN33" s="669"/>
      <c r="BO33" s="669"/>
      <c r="BP33" s="669"/>
      <c r="BQ33" s="671"/>
      <c r="BR33" s="668">
        <v>99</v>
      </c>
      <c r="BS33" s="669"/>
      <c r="BT33" s="669"/>
      <c r="BU33" s="669"/>
      <c r="BV33" s="669"/>
      <c r="BW33" s="669"/>
      <c r="BX33" s="670">
        <v>97.5</v>
      </c>
      <c r="BY33" s="669"/>
      <c r="BZ33" s="669"/>
      <c r="CA33" s="669"/>
      <c r="CB33" s="671"/>
      <c r="CD33" s="607" t="s">
        <v>307</v>
      </c>
      <c r="CE33" s="608"/>
      <c r="CF33" s="608"/>
      <c r="CG33" s="608"/>
      <c r="CH33" s="608"/>
      <c r="CI33" s="608"/>
      <c r="CJ33" s="608"/>
      <c r="CK33" s="608"/>
      <c r="CL33" s="608"/>
      <c r="CM33" s="608"/>
      <c r="CN33" s="608"/>
      <c r="CO33" s="608"/>
      <c r="CP33" s="608"/>
      <c r="CQ33" s="609"/>
      <c r="CR33" s="610">
        <v>7268817</v>
      </c>
      <c r="CS33" s="643"/>
      <c r="CT33" s="643"/>
      <c r="CU33" s="643"/>
      <c r="CV33" s="643"/>
      <c r="CW33" s="643"/>
      <c r="CX33" s="643"/>
      <c r="CY33" s="644"/>
      <c r="CZ33" s="615">
        <v>40.200000000000003</v>
      </c>
      <c r="DA33" s="640"/>
      <c r="DB33" s="640"/>
      <c r="DC33" s="645"/>
      <c r="DD33" s="619">
        <v>4176501</v>
      </c>
      <c r="DE33" s="643"/>
      <c r="DF33" s="643"/>
      <c r="DG33" s="643"/>
      <c r="DH33" s="643"/>
      <c r="DI33" s="643"/>
      <c r="DJ33" s="643"/>
      <c r="DK33" s="644"/>
      <c r="DL33" s="619">
        <v>2822610</v>
      </c>
      <c r="DM33" s="643"/>
      <c r="DN33" s="643"/>
      <c r="DO33" s="643"/>
      <c r="DP33" s="643"/>
      <c r="DQ33" s="643"/>
      <c r="DR33" s="643"/>
      <c r="DS33" s="643"/>
      <c r="DT33" s="643"/>
      <c r="DU33" s="643"/>
      <c r="DV33" s="644"/>
      <c r="DW33" s="615">
        <v>30.8</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1762683</v>
      </c>
      <c r="S34" s="611"/>
      <c r="T34" s="611"/>
      <c r="U34" s="611"/>
      <c r="V34" s="611"/>
      <c r="W34" s="611"/>
      <c r="X34" s="611"/>
      <c r="Y34" s="612"/>
      <c r="Z34" s="613">
        <v>9.4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2671975</v>
      </c>
      <c r="CS34" s="611"/>
      <c r="CT34" s="611"/>
      <c r="CU34" s="611"/>
      <c r="CV34" s="611"/>
      <c r="CW34" s="611"/>
      <c r="CX34" s="611"/>
      <c r="CY34" s="612"/>
      <c r="CZ34" s="615">
        <v>14.8</v>
      </c>
      <c r="DA34" s="640"/>
      <c r="DB34" s="640"/>
      <c r="DC34" s="645"/>
      <c r="DD34" s="619">
        <v>1215946</v>
      </c>
      <c r="DE34" s="611"/>
      <c r="DF34" s="611"/>
      <c r="DG34" s="611"/>
      <c r="DH34" s="611"/>
      <c r="DI34" s="611"/>
      <c r="DJ34" s="611"/>
      <c r="DK34" s="612"/>
      <c r="DL34" s="619">
        <v>877778</v>
      </c>
      <c r="DM34" s="611"/>
      <c r="DN34" s="611"/>
      <c r="DO34" s="611"/>
      <c r="DP34" s="611"/>
      <c r="DQ34" s="611"/>
      <c r="DR34" s="611"/>
      <c r="DS34" s="611"/>
      <c r="DT34" s="611"/>
      <c r="DU34" s="611"/>
      <c r="DV34" s="612"/>
      <c r="DW34" s="615">
        <v>9.6</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617977</v>
      </c>
      <c r="S35" s="611"/>
      <c r="T35" s="611"/>
      <c r="U35" s="611"/>
      <c r="V35" s="611"/>
      <c r="W35" s="611"/>
      <c r="X35" s="611"/>
      <c r="Y35" s="612"/>
      <c r="Z35" s="613">
        <v>3.3</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168387</v>
      </c>
      <c r="CS35" s="643"/>
      <c r="CT35" s="643"/>
      <c r="CU35" s="643"/>
      <c r="CV35" s="643"/>
      <c r="CW35" s="643"/>
      <c r="CX35" s="643"/>
      <c r="CY35" s="644"/>
      <c r="CZ35" s="615">
        <v>0.9</v>
      </c>
      <c r="DA35" s="640"/>
      <c r="DB35" s="640"/>
      <c r="DC35" s="645"/>
      <c r="DD35" s="619">
        <v>105609</v>
      </c>
      <c r="DE35" s="643"/>
      <c r="DF35" s="643"/>
      <c r="DG35" s="643"/>
      <c r="DH35" s="643"/>
      <c r="DI35" s="643"/>
      <c r="DJ35" s="643"/>
      <c r="DK35" s="644"/>
      <c r="DL35" s="619">
        <v>105200</v>
      </c>
      <c r="DM35" s="643"/>
      <c r="DN35" s="643"/>
      <c r="DO35" s="643"/>
      <c r="DP35" s="643"/>
      <c r="DQ35" s="643"/>
      <c r="DR35" s="643"/>
      <c r="DS35" s="643"/>
      <c r="DT35" s="643"/>
      <c r="DU35" s="643"/>
      <c r="DV35" s="644"/>
      <c r="DW35" s="615">
        <v>1.1000000000000001</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640810</v>
      </c>
      <c r="S36" s="611"/>
      <c r="T36" s="611"/>
      <c r="U36" s="611"/>
      <c r="V36" s="611"/>
      <c r="W36" s="611"/>
      <c r="X36" s="611"/>
      <c r="Y36" s="612"/>
      <c r="Z36" s="613">
        <v>3.4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2096359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2739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1325577</v>
      </c>
      <c r="CS36" s="611"/>
      <c r="CT36" s="611"/>
      <c r="CU36" s="611"/>
      <c r="CV36" s="611"/>
      <c r="CW36" s="611"/>
      <c r="CX36" s="611"/>
      <c r="CY36" s="612"/>
      <c r="CZ36" s="615">
        <v>7.3</v>
      </c>
      <c r="DA36" s="640"/>
      <c r="DB36" s="640"/>
      <c r="DC36" s="645"/>
      <c r="DD36" s="619">
        <v>945767</v>
      </c>
      <c r="DE36" s="611"/>
      <c r="DF36" s="611"/>
      <c r="DG36" s="611"/>
      <c r="DH36" s="611"/>
      <c r="DI36" s="611"/>
      <c r="DJ36" s="611"/>
      <c r="DK36" s="612"/>
      <c r="DL36" s="619">
        <v>559951</v>
      </c>
      <c r="DM36" s="611"/>
      <c r="DN36" s="611"/>
      <c r="DO36" s="611"/>
      <c r="DP36" s="611"/>
      <c r="DQ36" s="611"/>
      <c r="DR36" s="611"/>
      <c r="DS36" s="611"/>
      <c r="DT36" s="611"/>
      <c r="DU36" s="611"/>
      <c r="DV36" s="612"/>
      <c r="DW36" s="615">
        <v>6.1</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211330</v>
      </c>
      <c r="S37" s="611"/>
      <c r="T37" s="611"/>
      <c r="U37" s="611"/>
      <c r="V37" s="611"/>
      <c r="W37" s="611"/>
      <c r="X37" s="611"/>
      <c r="Y37" s="612"/>
      <c r="Z37" s="613">
        <v>1.1000000000000001</v>
      </c>
      <c r="AA37" s="613"/>
      <c r="AB37" s="613"/>
      <c r="AC37" s="613"/>
      <c r="AD37" s="614">
        <v>123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317650</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-62795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101771</v>
      </c>
      <c r="CS37" s="643"/>
      <c r="CT37" s="643"/>
      <c r="CU37" s="643"/>
      <c r="CV37" s="643"/>
      <c r="CW37" s="643"/>
      <c r="CX37" s="643"/>
      <c r="CY37" s="644"/>
      <c r="CZ37" s="615">
        <v>0.6</v>
      </c>
      <c r="DA37" s="640"/>
      <c r="DB37" s="640"/>
      <c r="DC37" s="645"/>
      <c r="DD37" s="619">
        <v>101771</v>
      </c>
      <c r="DE37" s="643"/>
      <c r="DF37" s="643"/>
      <c r="DG37" s="643"/>
      <c r="DH37" s="643"/>
      <c r="DI37" s="643"/>
      <c r="DJ37" s="643"/>
      <c r="DK37" s="644"/>
      <c r="DL37" s="619">
        <v>101768</v>
      </c>
      <c r="DM37" s="643"/>
      <c r="DN37" s="643"/>
      <c r="DO37" s="643"/>
      <c r="DP37" s="643"/>
      <c r="DQ37" s="643"/>
      <c r="DR37" s="643"/>
      <c r="DS37" s="643"/>
      <c r="DT37" s="643"/>
      <c r="DU37" s="643"/>
      <c r="DV37" s="644"/>
      <c r="DW37" s="615">
        <v>1.1000000000000001</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1212417</v>
      </c>
      <c r="S38" s="611"/>
      <c r="T38" s="611"/>
      <c r="U38" s="611"/>
      <c r="V38" s="611"/>
      <c r="W38" s="611"/>
      <c r="X38" s="611"/>
      <c r="Y38" s="612"/>
      <c r="Z38" s="613">
        <v>6.4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142625</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3414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1636084</v>
      </c>
      <c r="CS38" s="611"/>
      <c r="CT38" s="611"/>
      <c r="CU38" s="611"/>
      <c r="CV38" s="611"/>
      <c r="CW38" s="611"/>
      <c r="CX38" s="611"/>
      <c r="CY38" s="612"/>
      <c r="CZ38" s="615">
        <v>9</v>
      </c>
      <c r="DA38" s="640"/>
      <c r="DB38" s="640"/>
      <c r="DC38" s="645"/>
      <c r="DD38" s="619">
        <v>1346215</v>
      </c>
      <c r="DE38" s="611"/>
      <c r="DF38" s="611"/>
      <c r="DG38" s="611"/>
      <c r="DH38" s="611"/>
      <c r="DI38" s="611"/>
      <c r="DJ38" s="611"/>
      <c r="DK38" s="612"/>
      <c r="DL38" s="619">
        <v>1279681</v>
      </c>
      <c r="DM38" s="611"/>
      <c r="DN38" s="611"/>
      <c r="DO38" s="611"/>
      <c r="DP38" s="611"/>
      <c r="DQ38" s="611"/>
      <c r="DR38" s="611"/>
      <c r="DS38" s="611"/>
      <c r="DT38" s="611"/>
      <c r="DU38" s="611"/>
      <c r="DV38" s="612"/>
      <c r="DW38" s="615">
        <v>14</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4770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1293333</v>
      </c>
      <c r="CS39" s="643"/>
      <c r="CT39" s="643"/>
      <c r="CU39" s="643"/>
      <c r="CV39" s="643"/>
      <c r="CW39" s="643"/>
      <c r="CX39" s="643"/>
      <c r="CY39" s="644"/>
      <c r="CZ39" s="615">
        <v>7.2</v>
      </c>
      <c r="DA39" s="640"/>
      <c r="DB39" s="640"/>
      <c r="DC39" s="645"/>
      <c r="DD39" s="619">
        <v>389503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v>24117</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92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173461</v>
      </c>
      <c r="CS40" s="611"/>
      <c r="CT40" s="611"/>
      <c r="CU40" s="611"/>
      <c r="CV40" s="611"/>
      <c r="CW40" s="611"/>
      <c r="CX40" s="611"/>
      <c r="CY40" s="612"/>
      <c r="CZ40" s="615">
        <v>1</v>
      </c>
      <c r="DA40" s="640"/>
      <c r="DB40" s="640"/>
      <c r="DC40" s="645"/>
      <c r="DD40" s="619">
        <v>173461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18821849</v>
      </c>
      <c r="S41" s="683"/>
      <c r="T41" s="683"/>
      <c r="U41" s="683"/>
      <c r="V41" s="683"/>
      <c r="W41" s="683"/>
      <c r="X41" s="683"/>
      <c r="Y41" s="687"/>
      <c r="Z41" s="688">
        <v>100</v>
      </c>
      <c r="AA41" s="688"/>
      <c r="AB41" s="688"/>
      <c r="AC41" s="688"/>
      <c r="AD41" s="689">
        <v>9129943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311367</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1324717</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572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1811270</v>
      </c>
      <c r="CS42" s="643"/>
      <c r="CT42" s="643"/>
      <c r="CU42" s="643"/>
      <c r="CV42" s="643"/>
      <c r="CW42" s="643"/>
      <c r="CX42" s="643"/>
      <c r="CY42" s="644"/>
      <c r="CZ42" s="615">
        <v>10</v>
      </c>
      <c r="DA42" s="640"/>
      <c r="DB42" s="640"/>
      <c r="DC42" s="645"/>
      <c r="DD42" s="619">
        <v>604861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342</v>
      </c>
      <c r="CD43" s="607" t="s">
        <v>343</v>
      </c>
      <c r="CE43" s="608"/>
      <c r="CF43" s="608"/>
      <c r="CG43" s="608"/>
      <c r="CH43" s="608"/>
      <c r="CI43" s="608"/>
      <c r="CJ43" s="608"/>
      <c r="CK43" s="608"/>
      <c r="CL43" s="608"/>
      <c r="CM43" s="608"/>
      <c r="CN43" s="608"/>
      <c r="CO43" s="608"/>
      <c r="CP43" s="608"/>
      <c r="CQ43" s="609"/>
      <c r="CR43" s="610">
        <v>85880</v>
      </c>
      <c r="CS43" s="643"/>
      <c r="CT43" s="643"/>
      <c r="CU43" s="643"/>
      <c r="CV43" s="643"/>
      <c r="CW43" s="643"/>
      <c r="CX43" s="643"/>
      <c r="CY43" s="644"/>
      <c r="CZ43" s="615">
        <v>0.5</v>
      </c>
      <c r="DA43" s="640"/>
      <c r="DB43" s="640"/>
      <c r="DC43" s="645"/>
      <c r="DD43" s="619">
        <v>85880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1678898</v>
      </c>
      <c r="CS44" s="611"/>
      <c r="CT44" s="611"/>
      <c r="CU44" s="611"/>
      <c r="CV44" s="611"/>
      <c r="CW44" s="611"/>
      <c r="CX44" s="611"/>
      <c r="CY44" s="612"/>
      <c r="CZ44" s="615">
        <v>9.3000000000000007</v>
      </c>
      <c r="DA44" s="616"/>
      <c r="DB44" s="616"/>
      <c r="DC44" s="622"/>
      <c r="DD44" s="619">
        <v>538772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156606</v>
      </c>
      <c r="CS45" s="643"/>
      <c r="CT45" s="643"/>
      <c r="CU45" s="643"/>
      <c r="CV45" s="643"/>
      <c r="CW45" s="643"/>
      <c r="CX45" s="643"/>
      <c r="CY45" s="644"/>
      <c r="CZ45" s="615">
        <v>0.9</v>
      </c>
      <c r="DA45" s="640"/>
      <c r="DB45" s="640"/>
      <c r="DC45" s="645"/>
      <c r="DD45" s="619">
        <v>49961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50"/>
      <c r="CE46" s="651"/>
      <c r="CF46" s="607" t="s">
        <v>348</v>
      </c>
      <c r="CG46" s="608"/>
      <c r="CH46" s="608"/>
      <c r="CI46" s="608"/>
      <c r="CJ46" s="608"/>
      <c r="CK46" s="608"/>
      <c r="CL46" s="608"/>
      <c r="CM46" s="608"/>
      <c r="CN46" s="608"/>
      <c r="CO46" s="608"/>
      <c r="CP46" s="608"/>
      <c r="CQ46" s="609"/>
      <c r="CR46" s="610">
        <v>1464818</v>
      </c>
      <c r="CS46" s="611"/>
      <c r="CT46" s="611"/>
      <c r="CU46" s="611"/>
      <c r="CV46" s="611"/>
      <c r="CW46" s="611"/>
      <c r="CX46" s="611"/>
      <c r="CY46" s="612"/>
      <c r="CZ46" s="615">
        <v>8.1</v>
      </c>
      <c r="DA46" s="616"/>
      <c r="DB46" s="616"/>
      <c r="DC46" s="622"/>
      <c r="DD46" s="619">
        <v>472837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50"/>
      <c r="CE47" s="651"/>
      <c r="CF47" s="607" t="s">
        <v>349</v>
      </c>
      <c r="CG47" s="608"/>
      <c r="CH47" s="608"/>
      <c r="CI47" s="608"/>
      <c r="CJ47" s="608"/>
      <c r="CK47" s="608"/>
      <c r="CL47" s="608"/>
      <c r="CM47" s="608"/>
      <c r="CN47" s="608"/>
      <c r="CO47" s="608"/>
      <c r="CP47" s="608"/>
      <c r="CQ47" s="609"/>
      <c r="CR47" s="610">
        <v>132372</v>
      </c>
      <c r="CS47" s="643"/>
      <c r="CT47" s="643"/>
      <c r="CU47" s="643"/>
      <c r="CV47" s="643"/>
      <c r="CW47" s="643"/>
      <c r="CX47" s="643"/>
      <c r="CY47" s="644"/>
      <c r="CZ47" s="615">
        <v>0.7</v>
      </c>
      <c r="DA47" s="640"/>
      <c r="DB47" s="640"/>
      <c r="DC47" s="645"/>
      <c r="DD47" s="619">
        <v>66089</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351</v>
      </c>
      <c r="CE49" s="632"/>
      <c r="CF49" s="632"/>
      <c r="CG49" s="632"/>
      <c r="CH49" s="632"/>
      <c r="CI49" s="632"/>
      <c r="CJ49" s="632"/>
      <c r="CK49" s="632"/>
      <c r="CL49" s="632"/>
      <c r="CM49" s="632"/>
      <c r="CN49" s="632"/>
      <c r="CO49" s="632"/>
      <c r="CP49" s="632"/>
      <c r="CQ49" s="633"/>
      <c r="CR49" s="682">
        <v>18078957</v>
      </c>
      <c r="CS49" s="669"/>
      <c r="CT49" s="669"/>
      <c r="CU49" s="669"/>
      <c r="CV49" s="669"/>
      <c r="CW49" s="669"/>
      <c r="CX49" s="669"/>
      <c r="CY49" s="698"/>
      <c r="CZ49" s="690">
        <v>100</v>
      </c>
      <c r="DA49" s="699"/>
      <c r="DB49" s="699"/>
      <c r="DC49" s="700"/>
      <c r="DD49" s="701">
        <v>10846227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Ysft52qAu2oG/U1Uv5tYIMB9Vuw20k5gzoH9iCiSs/gGejPMpr58sKhzbRdQeMp33m+qNjZzezdpRiLitmWdw==" saltValue="nN5LfdxpA1uCNROjRKFd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c r="A7" s="218">
        <v>1</v>
      </c>
      <c r="B7" s="736" t="s">
        <v>374</v>
      </c>
      <c r="C7" s="737"/>
      <c r="D7" s="737"/>
      <c r="E7" s="737"/>
      <c r="F7" s="737"/>
      <c r="G7" s="737"/>
      <c r="H7" s="737"/>
      <c r="I7" s="737"/>
      <c r="J7" s="737"/>
      <c r="K7" s="737"/>
      <c r="L7" s="737"/>
      <c r="M7" s="737"/>
      <c r="N7" s="737"/>
      <c r="O7" s="737"/>
      <c r="P7" s="738"/>
      <c r="Q7" s="739">
        <v>18857</v>
      </c>
      <c r="R7" s="740"/>
      <c r="S7" s="740"/>
      <c r="T7" s="740"/>
      <c r="U7" s="740"/>
      <c r="V7" s="740">
        <v>18114</v>
      </c>
      <c r="W7" s="740"/>
      <c r="X7" s="740"/>
      <c r="Y7" s="740"/>
      <c r="Z7" s="740"/>
      <c r="AA7" s="740">
        <v>743</v>
      </c>
      <c r="AB7" s="740"/>
      <c r="AC7" s="740"/>
      <c r="AD7" s="740"/>
      <c r="AE7" s="741"/>
      <c r="AF7" s="742">
        <v>727</v>
      </c>
      <c r="AG7" s="743"/>
      <c r="AH7" s="743"/>
      <c r="AI7" s="743"/>
      <c r="AJ7" s="744"/>
      <c r="AK7" s="745" t="s">
        <v>546</v>
      </c>
      <c r="AL7" s="746"/>
      <c r="AM7" s="746"/>
      <c r="AN7" s="746"/>
      <c r="AO7" s="746"/>
      <c r="AP7" s="746">
        <v>15608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551</v>
      </c>
      <c r="BT7" s="734"/>
      <c r="BU7" s="734"/>
      <c r="BV7" s="734"/>
      <c r="BW7" s="734"/>
      <c r="BX7" s="734"/>
      <c r="BY7" s="734"/>
      <c r="BZ7" s="734"/>
      <c r="CA7" s="734"/>
      <c r="CB7" s="734"/>
      <c r="CC7" s="734"/>
      <c r="CD7" s="734"/>
      <c r="CE7" s="734"/>
      <c r="CF7" s="734"/>
      <c r="CG7" s="749"/>
      <c r="CH7" s="730">
        <v>0</v>
      </c>
      <c r="CI7" s="731"/>
      <c r="CJ7" s="731"/>
      <c r="CK7" s="731"/>
      <c r="CL7" s="732"/>
      <c r="CM7" s="730">
        <v>47</v>
      </c>
      <c r="CN7" s="731"/>
      <c r="CO7" s="731"/>
      <c r="CP7" s="731"/>
      <c r="CQ7" s="732"/>
      <c r="CR7" s="730">
        <v>5</v>
      </c>
      <c r="CS7" s="731"/>
      <c r="CT7" s="731"/>
      <c r="CU7" s="731"/>
      <c r="CV7" s="732"/>
      <c r="CW7" s="730" t="s">
        <v>546</v>
      </c>
      <c r="CX7" s="731"/>
      <c r="CY7" s="731"/>
      <c r="CZ7" s="731"/>
      <c r="DA7" s="732"/>
      <c r="DB7" s="730" t="s">
        <v>546</v>
      </c>
      <c r="DC7" s="731"/>
      <c r="DD7" s="731"/>
      <c r="DE7" s="731"/>
      <c r="DF7" s="732"/>
      <c r="DG7" s="730">
        <v>455</v>
      </c>
      <c r="DH7" s="731"/>
      <c r="DI7" s="731"/>
      <c r="DJ7" s="731"/>
      <c r="DK7" s="732"/>
      <c r="DL7" s="730" t="s">
        <v>546</v>
      </c>
      <c r="DM7" s="731"/>
      <c r="DN7" s="731"/>
      <c r="DO7" s="731"/>
      <c r="DP7" s="732"/>
      <c r="DQ7" s="730">
        <v>234</v>
      </c>
      <c r="DR7" s="731"/>
      <c r="DS7" s="731"/>
      <c r="DT7" s="731"/>
      <c r="DU7" s="732"/>
      <c r="DV7" s="733"/>
      <c r="DW7" s="734"/>
      <c r="DX7" s="734"/>
      <c r="DY7" s="734"/>
      <c r="DZ7" s="735"/>
      <c r="EA7" s="216"/>
    </row>
    <row r="8" spans="1:131" s="217" customFormat="1" ht="26.25" customHeight="1">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552</v>
      </c>
      <c r="BT8" s="761"/>
      <c r="BU8" s="761"/>
      <c r="BV8" s="761"/>
      <c r="BW8" s="761"/>
      <c r="BX8" s="761"/>
      <c r="BY8" s="761"/>
      <c r="BZ8" s="761"/>
      <c r="CA8" s="761"/>
      <c r="CB8" s="761"/>
      <c r="CC8" s="761"/>
      <c r="CD8" s="761"/>
      <c r="CE8" s="761"/>
      <c r="CF8" s="761"/>
      <c r="CG8" s="762"/>
      <c r="CH8" s="763">
        <v>14</v>
      </c>
      <c r="CI8" s="764"/>
      <c r="CJ8" s="764"/>
      <c r="CK8" s="764"/>
      <c r="CL8" s="765"/>
      <c r="CM8" s="763">
        <v>215</v>
      </c>
      <c r="CN8" s="764"/>
      <c r="CO8" s="764"/>
      <c r="CP8" s="764"/>
      <c r="CQ8" s="765"/>
      <c r="CR8" s="763">
        <v>10</v>
      </c>
      <c r="CS8" s="764"/>
      <c r="CT8" s="764"/>
      <c r="CU8" s="764"/>
      <c r="CV8" s="765"/>
      <c r="CW8" s="763" t="s">
        <v>546</v>
      </c>
      <c r="CX8" s="764"/>
      <c r="CY8" s="764"/>
      <c r="CZ8" s="764"/>
      <c r="DA8" s="765"/>
      <c r="DB8" s="763" t="s">
        <v>546</v>
      </c>
      <c r="DC8" s="764"/>
      <c r="DD8" s="764"/>
      <c r="DE8" s="764"/>
      <c r="DF8" s="765"/>
      <c r="DG8" s="763" t="s">
        <v>546</v>
      </c>
      <c r="DH8" s="764"/>
      <c r="DI8" s="764"/>
      <c r="DJ8" s="764"/>
      <c r="DK8" s="765"/>
      <c r="DL8" s="763" t="s">
        <v>546</v>
      </c>
      <c r="DM8" s="764"/>
      <c r="DN8" s="764"/>
      <c r="DO8" s="764"/>
      <c r="DP8" s="765"/>
      <c r="DQ8" s="763" t="s">
        <v>546</v>
      </c>
      <c r="DR8" s="764"/>
      <c r="DS8" s="764"/>
      <c r="DT8" s="764"/>
      <c r="DU8" s="765"/>
      <c r="DV8" s="760"/>
      <c r="DW8" s="761"/>
      <c r="DX8" s="761"/>
      <c r="DY8" s="761"/>
      <c r="DZ8" s="766"/>
      <c r="EA8" s="216"/>
    </row>
    <row r="9" spans="1:131" s="217" customFormat="1" ht="26.25" customHeight="1">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c r="A23" s="222" t="s">
        <v>376</v>
      </c>
      <c r="B23" s="776" t="s">
        <v>377</v>
      </c>
      <c r="C23" s="777"/>
      <c r="D23" s="777"/>
      <c r="E23" s="777"/>
      <c r="F23" s="777"/>
      <c r="G23" s="777"/>
      <c r="H23" s="777"/>
      <c r="I23" s="777"/>
      <c r="J23" s="777"/>
      <c r="K23" s="777"/>
      <c r="L23" s="777"/>
      <c r="M23" s="777"/>
      <c r="N23" s="777"/>
      <c r="O23" s="777"/>
      <c r="P23" s="778"/>
      <c r="Q23" s="779">
        <v>18822</v>
      </c>
      <c r="R23" s="780"/>
      <c r="S23" s="780"/>
      <c r="T23" s="780"/>
      <c r="U23" s="780"/>
      <c r="V23" s="780">
        <v>18079</v>
      </c>
      <c r="W23" s="780"/>
      <c r="X23" s="780"/>
      <c r="Y23" s="780"/>
      <c r="Z23" s="780"/>
      <c r="AA23" s="780">
        <v>743</v>
      </c>
      <c r="AB23" s="780"/>
      <c r="AC23" s="780"/>
      <c r="AD23" s="780"/>
      <c r="AE23" s="781"/>
      <c r="AF23" s="782">
        <v>727</v>
      </c>
      <c r="AG23" s="780"/>
      <c r="AH23" s="780"/>
      <c r="AI23" s="780"/>
      <c r="AJ23" s="783"/>
      <c r="AK23" s="784"/>
      <c r="AL23" s="785"/>
      <c r="AM23" s="785"/>
      <c r="AN23" s="785"/>
      <c r="AO23" s="785"/>
      <c r="AP23" s="780">
        <v>15608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4">
        <v>1</v>
      </c>
      <c r="B28" s="736" t="s">
        <v>388</v>
      </c>
      <c r="C28" s="737"/>
      <c r="D28" s="737"/>
      <c r="E28" s="737"/>
      <c r="F28" s="737"/>
      <c r="G28" s="737"/>
      <c r="H28" s="737"/>
      <c r="I28" s="737"/>
      <c r="J28" s="737"/>
      <c r="K28" s="737"/>
      <c r="L28" s="737"/>
      <c r="M28" s="737"/>
      <c r="N28" s="737"/>
      <c r="O28" s="737"/>
      <c r="P28" s="738"/>
      <c r="Q28" s="809">
        <v>3604</v>
      </c>
      <c r="R28" s="810"/>
      <c r="S28" s="810"/>
      <c r="T28" s="810"/>
      <c r="U28" s="810"/>
      <c r="V28" s="810">
        <v>3602</v>
      </c>
      <c r="W28" s="810"/>
      <c r="X28" s="810"/>
      <c r="Y28" s="810"/>
      <c r="Z28" s="810"/>
      <c r="AA28" s="810">
        <v>3</v>
      </c>
      <c r="AB28" s="810"/>
      <c r="AC28" s="810"/>
      <c r="AD28" s="810"/>
      <c r="AE28" s="811"/>
      <c r="AF28" s="812">
        <v>3</v>
      </c>
      <c r="AG28" s="810"/>
      <c r="AH28" s="810"/>
      <c r="AI28" s="810"/>
      <c r="AJ28" s="813"/>
      <c r="AK28" s="814">
        <v>311</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4">
        <v>2</v>
      </c>
      <c r="B29" s="767" t="s">
        <v>389</v>
      </c>
      <c r="C29" s="768"/>
      <c r="D29" s="768"/>
      <c r="E29" s="768"/>
      <c r="F29" s="768"/>
      <c r="G29" s="768"/>
      <c r="H29" s="768"/>
      <c r="I29" s="768"/>
      <c r="J29" s="768"/>
      <c r="K29" s="768"/>
      <c r="L29" s="768"/>
      <c r="M29" s="768"/>
      <c r="N29" s="768"/>
      <c r="O29" s="768"/>
      <c r="P29" s="769"/>
      <c r="Q29" s="770">
        <v>3922</v>
      </c>
      <c r="R29" s="771"/>
      <c r="S29" s="771"/>
      <c r="T29" s="771"/>
      <c r="U29" s="771"/>
      <c r="V29" s="771">
        <v>3803</v>
      </c>
      <c r="W29" s="771"/>
      <c r="X29" s="771"/>
      <c r="Y29" s="771"/>
      <c r="Z29" s="771"/>
      <c r="AA29" s="771">
        <v>119</v>
      </c>
      <c r="AB29" s="771"/>
      <c r="AC29" s="771"/>
      <c r="AD29" s="771"/>
      <c r="AE29" s="772"/>
      <c r="AF29" s="773">
        <v>119</v>
      </c>
      <c r="AG29" s="774"/>
      <c r="AH29" s="774"/>
      <c r="AI29" s="774"/>
      <c r="AJ29" s="775"/>
      <c r="AK29" s="821">
        <v>619</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4">
        <v>3</v>
      </c>
      <c r="B30" s="767" t="s">
        <v>390</v>
      </c>
      <c r="C30" s="768"/>
      <c r="D30" s="768"/>
      <c r="E30" s="768"/>
      <c r="F30" s="768"/>
      <c r="G30" s="768"/>
      <c r="H30" s="768"/>
      <c r="I30" s="768"/>
      <c r="J30" s="768"/>
      <c r="K30" s="768"/>
      <c r="L30" s="768"/>
      <c r="M30" s="768"/>
      <c r="N30" s="768"/>
      <c r="O30" s="768"/>
      <c r="P30" s="769"/>
      <c r="Q30" s="770">
        <v>579</v>
      </c>
      <c r="R30" s="771"/>
      <c r="S30" s="771"/>
      <c r="T30" s="771"/>
      <c r="U30" s="771"/>
      <c r="V30" s="771">
        <v>577</v>
      </c>
      <c r="W30" s="771"/>
      <c r="X30" s="771"/>
      <c r="Y30" s="771"/>
      <c r="Z30" s="771"/>
      <c r="AA30" s="771">
        <v>2</v>
      </c>
      <c r="AB30" s="771"/>
      <c r="AC30" s="771"/>
      <c r="AD30" s="771"/>
      <c r="AE30" s="772"/>
      <c r="AF30" s="773">
        <v>2</v>
      </c>
      <c r="AG30" s="774"/>
      <c r="AH30" s="774"/>
      <c r="AI30" s="774"/>
      <c r="AJ30" s="775"/>
      <c r="AK30" s="821">
        <v>181</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4">
        <v>4</v>
      </c>
      <c r="B31" s="767" t="s">
        <v>391</v>
      </c>
      <c r="C31" s="768"/>
      <c r="D31" s="768"/>
      <c r="E31" s="768"/>
      <c r="F31" s="768"/>
      <c r="G31" s="768"/>
      <c r="H31" s="768"/>
      <c r="I31" s="768"/>
      <c r="J31" s="768"/>
      <c r="K31" s="768"/>
      <c r="L31" s="768"/>
      <c r="M31" s="768"/>
      <c r="N31" s="768"/>
      <c r="O31" s="768"/>
      <c r="P31" s="769"/>
      <c r="Q31" s="770">
        <v>653</v>
      </c>
      <c r="R31" s="771"/>
      <c r="S31" s="771"/>
      <c r="T31" s="771"/>
      <c r="U31" s="771"/>
      <c r="V31" s="771">
        <v>585</v>
      </c>
      <c r="W31" s="771"/>
      <c r="X31" s="771"/>
      <c r="Y31" s="771"/>
      <c r="Z31" s="771"/>
      <c r="AA31" s="771">
        <v>69</v>
      </c>
      <c r="AB31" s="771"/>
      <c r="AC31" s="771"/>
      <c r="AD31" s="771"/>
      <c r="AE31" s="772"/>
      <c r="AF31" s="773">
        <v>1030</v>
      </c>
      <c r="AG31" s="774"/>
      <c r="AH31" s="774"/>
      <c r="AI31" s="774"/>
      <c r="AJ31" s="775"/>
      <c r="AK31" s="821">
        <v>65</v>
      </c>
      <c r="AL31" s="817"/>
      <c r="AM31" s="817"/>
      <c r="AN31" s="817"/>
      <c r="AO31" s="817"/>
      <c r="AP31" s="817">
        <v>3888</v>
      </c>
      <c r="AQ31" s="817"/>
      <c r="AR31" s="817"/>
      <c r="AS31" s="817"/>
      <c r="AT31" s="817"/>
      <c r="AU31" s="817">
        <v>554</v>
      </c>
      <c r="AV31" s="817"/>
      <c r="AW31" s="817"/>
      <c r="AX31" s="817"/>
      <c r="AY31" s="817"/>
      <c r="AZ31" s="818" t="s">
        <v>546</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4">
        <v>5</v>
      </c>
      <c r="B32" s="767" t="s">
        <v>393</v>
      </c>
      <c r="C32" s="768"/>
      <c r="D32" s="768"/>
      <c r="E32" s="768"/>
      <c r="F32" s="768"/>
      <c r="G32" s="768"/>
      <c r="H32" s="768"/>
      <c r="I32" s="768"/>
      <c r="J32" s="768"/>
      <c r="K32" s="768"/>
      <c r="L32" s="768"/>
      <c r="M32" s="768"/>
      <c r="N32" s="768"/>
      <c r="O32" s="768"/>
      <c r="P32" s="769"/>
      <c r="Q32" s="770">
        <v>538</v>
      </c>
      <c r="R32" s="771"/>
      <c r="S32" s="771"/>
      <c r="T32" s="771"/>
      <c r="U32" s="771"/>
      <c r="V32" s="771">
        <v>490</v>
      </c>
      <c r="W32" s="771"/>
      <c r="X32" s="771"/>
      <c r="Y32" s="771"/>
      <c r="Z32" s="771"/>
      <c r="AA32" s="771">
        <v>48</v>
      </c>
      <c r="AB32" s="771"/>
      <c r="AC32" s="771"/>
      <c r="AD32" s="771"/>
      <c r="AE32" s="772"/>
      <c r="AF32" s="773">
        <v>211</v>
      </c>
      <c r="AG32" s="774"/>
      <c r="AH32" s="774"/>
      <c r="AI32" s="774"/>
      <c r="AJ32" s="775"/>
      <c r="AK32" s="821">
        <v>203</v>
      </c>
      <c r="AL32" s="817"/>
      <c r="AM32" s="817"/>
      <c r="AN32" s="817"/>
      <c r="AO32" s="817"/>
      <c r="AP32" s="817">
        <v>2413</v>
      </c>
      <c r="AQ32" s="817"/>
      <c r="AR32" s="817"/>
      <c r="AS32" s="817"/>
      <c r="AT32" s="817"/>
      <c r="AU32" s="817">
        <v>2346</v>
      </c>
      <c r="AV32" s="817"/>
      <c r="AW32" s="817"/>
      <c r="AX32" s="817"/>
      <c r="AY32" s="817"/>
      <c r="AZ32" s="818" t="s">
        <v>546</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4">
        <v>6</v>
      </c>
      <c r="B33" s="767" t="s">
        <v>394</v>
      </c>
      <c r="C33" s="768"/>
      <c r="D33" s="768"/>
      <c r="E33" s="768"/>
      <c r="F33" s="768"/>
      <c r="G33" s="768"/>
      <c r="H33" s="768"/>
      <c r="I33" s="768"/>
      <c r="J33" s="768"/>
      <c r="K33" s="768"/>
      <c r="L33" s="768"/>
      <c r="M33" s="768"/>
      <c r="N33" s="768"/>
      <c r="O33" s="768"/>
      <c r="P33" s="769"/>
      <c r="Q33" s="770">
        <v>17</v>
      </c>
      <c r="R33" s="771"/>
      <c r="S33" s="771"/>
      <c r="T33" s="771"/>
      <c r="U33" s="771"/>
      <c r="V33" s="771">
        <v>14</v>
      </c>
      <c r="W33" s="771"/>
      <c r="X33" s="771"/>
      <c r="Y33" s="771"/>
      <c r="Z33" s="771"/>
      <c r="AA33" s="771">
        <v>3</v>
      </c>
      <c r="AB33" s="771"/>
      <c r="AC33" s="771"/>
      <c r="AD33" s="771"/>
      <c r="AE33" s="772"/>
      <c r="AF33" s="773">
        <v>34</v>
      </c>
      <c r="AG33" s="774"/>
      <c r="AH33" s="774"/>
      <c r="AI33" s="774"/>
      <c r="AJ33" s="775"/>
      <c r="AK33" s="821">
        <v>9</v>
      </c>
      <c r="AL33" s="817"/>
      <c r="AM33" s="817"/>
      <c r="AN33" s="817"/>
      <c r="AO33" s="817"/>
      <c r="AP33" s="817">
        <v>60</v>
      </c>
      <c r="AQ33" s="817"/>
      <c r="AR33" s="817"/>
      <c r="AS33" s="817"/>
      <c r="AT33" s="817"/>
      <c r="AU33" s="817">
        <v>60</v>
      </c>
      <c r="AV33" s="817"/>
      <c r="AW33" s="817"/>
      <c r="AX33" s="817"/>
      <c r="AY33" s="817"/>
      <c r="AZ33" s="818" t="s">
        <v>546</v>
      </c>
      <c r="BA33" s="818"/>
      <c r="BB33" s="818"/>
      <c r="BC33" s="818"/>
      <c r="BD33" s="818"/>
      <c r="BE33" s="819" t="s">
        <v>392</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2"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1399</v>
      </c>
      <c r="AG63" s="831"/>
      <c r="AH63" s="831"/>
      <c r="AI63" s="831"/>
      <c r="AJ63" s="832"/>
      <c r="AK63" s="833"/>
      <c r="AL63" s="828"/>
      <c r="AM63" s="828"/>
      <c r="AN63" s="828"/>
      <c r="AO63" s="828"/>
      <c r="AP63" s="831">
        <v>6361</v>
      </c>
      <c r="AQ63" s="831"/>
      <c r="AR63" s="831"/>
      <c r="AS63" s="831"/>
      <c r="AT63" s="831"/>
      <c r="AU63" s="831">
        <v>2960</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8">
        <v>1</v>
      </c>
      <c r="B68" s="736" t="s">
        <v>547</v>
      </c>
      <c r="C68" s="737"/>
      <c r="D68" s="737"/>
      <c r="E68" s="737"/>
      <c r="F68" s="737"/>
      <c r="G68" s="737"/>
      <c r="H68" s="737"/>
      <c r="I68" s="737"/>
      <c r="J68" s="737"/>
      <c r="K68" s="737"/>
      <c r="L68" s="737"/>
      <c r="M68" s="737"/>
      <c r="N68" s="737"/>
      <c r="O68" s="737"/>
      <c r="P68" s="738"/>
      <c r="Q68" s="856">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t="s">
        <v>546</v>
      </c>
      <c r="AQ68" s="853"/>
      <c r="AR68" s="853"/>
      <c r="AS68" s="853"/>
      <c r="AT68" s="853"/>
      <c r="AU68" s="853" t="s">
        <v>546</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0">
        <v>2</v>
      </c>
      <c r="B69" s="767" t="s">
        <v>548</v>
      </c>
      <c r="C69" s="768"/>
      <c r="D69" s="768"/>
      <c r="E69" s="768"/>
      <c r="F69" s="768"/>
      <c r="G69" s="768"/>
      <c r="H69" s="768"/>
      <c r="I69" s="768"/>
      <c r="J69" s="768"/>
      <c r="K69" s="768"/>
      <c r="L69" s="768"/>
      <c r="M69" s="768"/>
      <c r="N69" s="768"/>
      <c r="O69" s="768"/>
      <c r="P69" s="769"/>
      <c r="Q69" s="857">
        <v>225</v>
      </c>
      <c r="R69" s="817"/>
      <c r="S69" s="817"/>
      <c r="T69" s="817"/>
      <c r="U69" s="817"/>
      <c r="V69" s="817">
        <v>212</v>
      </c>
      <c r="W69" s="817"/>
      <c r="X69" s="817"/>
      <c r="Y69" s="817"/>
      <c r="Z69" s="817"/>
      <c r="AA69" s="817">
        <v>13</v>
      </c>
      <c r="AB69" s="817"/>
      <c r="AC69" s="817"/>
      <c r="AD69" s="817"/>
      <c r="AE69" s="817"/>
      <c r="AF69" s="817">
        <v>13</v>
      </c>
      <c r="AG69" s="817"/>
      <c r="AH69" s="817"/>
      <c r="AI69" s="817"/>
      <c r="AJ69" s="817"/>
      <c r="AK69" s="817">
        <v>15</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0">
        <v>3</v>
      </c>
      <c r="B70" s="767" t="s">
        <v>549</v>
      </c>
      <c r="C70" s="768"/>
      <c r="D70" s="768"/>
      <c r="E70" s="768"/>
      <c r="F70" s="768"/>
      <c r="G70" s="768"/>
      <c r="H70" s="768"/>
      <c r="I70" s="768"/>
      <c r="J70" s="768"/>
      <c r="K70" s="768"/>
      <c r="L70" s="768"/>
      <c r="M70" s="768"/>
      <c r="N70" s="768"/>
      <c r="O70" s="768"/>
      <c r="P70" s="769"/>
      <c r="Q70" s="857">
        <v>100</v>
      </c>
      <c r="R70" s="817"/>
      <c r="S70" s="817"/>
      <c r="T70" s="817"/>
      <c r="U70" s="817"/>
      <c r="V70" s="817">
        <v>91</v>
      </c>
      <c r="W70" s="817"/>
      <c r="X70" s="817"/>
      <c r="Y70" s="817"/>
      <c r="Z70" s="817"/>
      <c r="AA70" s="817">
        <v>9</v>
      </c>
      <c r="AB70" s="817"/>
      <c r="AC70" s="817"/>
      <c r="AD70" s="817"/>
      <c r="AE70" s="817"/>
      <c r="AF70" s="817">
        <v>9</v>
      </c>
      <c r="AG70" s="817"/>
      <c r="AH70" s="817"/>
      <c r="AI70" s="817"/>
      <c r="AJ70" s="817"/>
      <c r="AK70" s="817">
        <v>17</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0">
        <v>4</v>
      </c>
      <c r="B71" s="767" t="s">
        <v>550</v>
      </c>
      <c r="C71" s="768"/>
      <c r="D71" s="768"/>
      <c r="E71" s="768"/>
      <c r="F71" s="768"/>
      <c r="G71" s="768"/>
      <c r="H71" s="768"/>
      <c r="I71" s="768"/>
      <c r="J71" s="768"/>
      <c r="K71" s="768"/>
      <c r="L71" s="768"/>
      <c r="M71" s="768"/>
      <c r="N71" s="768"/>
      <c r="O71" s="768"/>
      <c r="P71" s="769"/>
      <c r="Q71" s="857">
        <v>303344</v>
      </c>
      <c r="R71" s="817"/>
      <c r="S71" s="817"/>
      <c r="T71" s="817"/>
      <c r="U71" s="817"/>
      <c r="V71" s="817">
        <v>298534</v>
      </c>
      <c r="W71" s="817"/>
      <c r="X71" s="817"/>
      <c r="Y71" s="817"/>
      <c r="Z71" s="817"/>
      <c r="AA71" s="817">
        <v>4810</v>
      </c>
      <c r="AB71" s="817"/>
      <c r="AC71" s="817"/>
      <c r="AD71" s="817"/>
      <c r="AE71" s="817"/>
      <c r="AF71" s="817">
        <v>4810</v>
      </c>
      <c r="AG71" s="817"/>
      <c r="AH71" s="817"/>
      <c r="AI71" s="817"/>
      <c r="AJ71" s="817"/>
      <c r="AK71" s="817">
        <v>2401</v>
      </c>
      <c r="AL71" s="817"/>
      <c r="AM71" s="817"/>
      <c r="AN71" s="817"/>
      <c r="AO71" s="817"/>
      <c r="AP71" s="817" t="s">
        <v>546</v>
      </c>
      <c r="AQ71" s="817"/>
      <c r="AR71" s="817"/>
      <c r="AS71" s="817"/>
      <c r="AT71" s="817"/>
      <c r="AU71" s="817" t="s">
        <v>546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0">
        <v>5</v>
      </c>
      <c r="B72" s="767"/>
      <c r="C72" s="768"/>
      <c r="D72" s="768"/>
      <c r="E72" s="768"/>
      <c r="F72" s="768"/>
      <c r="G72" s="768"/>
      <c r="H72" s="768"/>
      <c r="I72" s="768"/>
      <c r="J72" s="768"/>
      <c r="K72" s="768"/>
      <c r="L72" s="768"/>
      <c r="M72" s="768"/>
      <c r="N72" s="768"/>
      <c r="O72" s="768"/>
      <c r="P72" s="769"/>
      <c r="Q72" s="857"/>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0">
        <v>6</v>
      </c>
      <c r="B73" s="767"/>
      <c r="C73" s="768"/>
      <c r="D73" s="768"/>
      <c r="E73" s="768"/>
      <c r="F73" s="768"/>
      <c r="G73" s="768"/>
      <c r="H73" s="768"/>
      <c r="I73" s="768"/>
      <c r="J73" s="768"/>
      <c r="K73" s="768"/>
      <c r="L73" s="768"/>
      <c r="M73" s="768"/>
      <c r="N73" s="768"/>
      <c r="O73" s="768"/>
      <c r="P73" s="769"/>
      <c r="Q73" s="857"/>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0">
        <v>7</v>
      </c>
      <c r="B74" s="858"/>
      <c r="C74" s="859"/>
      <c r="D74" s="859"/>
      <c r="E74" s="859"/>
      <c r="F74" s="859"/>
      <c r="G74" s="859"/>
      <c r="H74" s="859"/>
      <c r="I74" s="859"/>
      <c r="J74" s="859"/>
      <c r="K74" s="859"/>
      <c r="L74" s="859"/>
      <c r="M74" s="859"/>
      <c r="N74" s="859"/>
      <c r="O74" s="859"/>
      <c r="P74" s="860"/>
      <c r="Q74" s="857"/>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0">
        <v>8</v>
      </c>
      <c r="B75" s="858"/>
      <c r="C75" s="859"/>
      <c r="D75" s="859"/>
      <c r="E75" s="859"/>
      <c r="F75" s="859"/>
      <c r="G75" s="859"/>
      <c r="H75" s="859"/>
      <c r="I75" s="859"/>
      <c r="J75" s="859"/>
      <c r="K75" s="859"/>
      <c r="L75" s="859"/>
      <c r="M75" s="859"/>
      <c r="N75" s="859"/>
      <c r="O75" s="859"/>
      <c r="P75" s="860"/>
      <c r="Q75" s="861"/>
      <c r="R75" s="862"/>
      <c r="S75" s="862"/>
      <c r="T75" s="862"/>
      <c r="U75" s="821"/>
      <c r="V75" s="863"/>
      <c r="W75" s="862"/>
      <c r="X75" s="862"/>
      <c r="Y75" s="862"/>
      <c r="Z75" s="821"/>
      <c r="AA75" s="863"/>
      <c r="AB75" s="862"/>
      <c r="AC75" s="862"/>
      <c r="AD75" s="862"/>
      <c r="AE75" s="821"/>
      <c r="AF75" s="863"/>
      <c r="AG75" s="862"/>
      <c r="AH75" s="862"/>
      <c r="AI75" s="862"/>
      <c r="AJ75" s="821"/>
      <c r="AK75" s="863"/>
      <c r="AL75" s="862"/>
      <c r="AM75" s="862"/>
      <c r="AN75" s="862"/>
      <c r="AO75" s="821"/>
      <c r="AP75" s="863"/>
      <c r="AQ75" s="862"/>
      <c r="AR75" s="862"/>
      <c r="AS75" s="862"/>
      <c r="AT75" s="821"/>
      <c r="AU75" s="863"/>
      <c r="AV75" s="862"/>
      <c r="AW75" s="862"/>
      <c r="AX75" s="862"/>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0">
        <v>9</v>
      </c>
      <c r="B76" s="858"/>
      <c r="C76" s="859"/>
      <c r="D76" s="859"/>
      <c r="E76" s="859"/>
      <c r="F76" s="859"/>
      <c r="G76" s="859"/>
      <c r="H76" s="859"/>
      <c r="I76" s="859"/>
      <c r="J76" s="859"/>
      <c r="K76" s="859"/>
      <c r="L76" s="859"/>
      <c r="M76" s="859"/>
      <c r="N76" s="859"/>
      <c r="O76" s="859"/>
      <c r="P76" s="860"/>
      <c r="Q76" s="861"/>
      <c r="R76" s="862"/>
      <c r="S76" s="862"/>
      <c r="T76" s="862"/>
      <c r="U76" s="821"/>
      <c r="V76" s="863"/>
      <c r="W76" s="862"/>
      <c r="X76" s="862"/>
      <c r="Y76" s="862"/>
      <c r="Z76" s="821"/>
      <c r="AA76" s="863"/>
      <c r="AB76" s="862"/>
      <c r="AC76" s="862"/>
      <c r="AD76" s="862"/>
      <c r="AE76" s="821"/>
      <c r="AF76" s="863"/>
      <c r="AG76" s="862"/>
      <c r="AH76" s="862"/>
      <c r="AI76" s="862"/>
      <c r="AJ76" s="821"/>
      <c r="AK76" s="863"/>
      <c r="AL76" s="862"/>
      <c r="AM76" s="862"/>
      <c r="AN76" s="862"/>
      <c r="AO76" s="821"/>
      <c r="AP76" s="863"/>
      <c r="AQ76" s="862"/>
      <c r="AR76" s="862"/>
      <c r="AS76" s="862"/>
      <c r="AT76" s="821"/>
      <c r="AU76" s="863"/>
      <c r="AV76" s="862"/>
      <c r="AW76" s="862"/>
      <c r="AX76" s="862"/>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0">
        <v>10</v>
      </c>
      <c r="B77" s="858"/>
      <c r="C77" s="859"/>
      <c r="D77" s="859"/>
      <c r="E77" s="859"/>
      <c r="F77" s="859"/>
      <c r="G77" s="859"/>
      <c r="H77" s="859"/>
      <c r="I77" s="859"/>
      <c r="J77" s="859"/>
      <c r="K77" s="859"/>
      <c r="L77" s="859"/>
      <c r="M77" s="859"/>
      <c r="N77" s="859"/>
      <c r="O77" s="859"/>
      <c r="P77" s="860"/>
      <c r="Q77" s="861"/>
      <c r="R77" s="862"/>
      <c r="S77" s="862"/>
      <c r="T77" s="862"/>
      <c r="U77" s="821"/>
      <c r="V77" s="863"/>
      <c r="W77" s="862"/>
      <c r="X77" s="862"/>
      <c r="Y77" s="862"/>
      <c r="Z77" s="821"/>
      <c r="AA77" s="863"/>
      <c r="AB77" s="862"/>
      <c r="AC77" s="862"/>
      <c r="AD77" s="862"/>
      <c r="AE77" s="821"/>
      <c r="AF77" s="863"/>
      <c r="AG77" s="862"/>
      <c r="AH77" s="862"/>
      <c r="AI77" s="862"/>
      <c r="AJ77" s="821"/>
      <c r="AK77" s="863"/>
      <c r="AL77" s="862"/>
      <c r="AM77" s="862"/>
      <c r="AN77" s="862"/>
      <c r="AO77" s="821"/>
      <c r="AP77" s="863"/>
      <c r="AQ77" s="862"/>
      <c r="AR77" s="862"/>
      <c r="AS77" s="862"/>
      <c r="AT77" s="821"/>
      <c r="AU77" s="863"/>
      <c r="AV77" s="862"/>
      <c r="AW77" s="862"/>
      <c r="AX77" s="862"/>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0">
        <v>11</v>
      </c>
      <c r="B78" s="858"/>
      <c r="C78" s="859"/>
      <c r="D78" s="859"/>
      <c r="E78" s="859"/>
      <c r="F78" s="859"/>
      <c r="G78" s="859"/>
      <c r="H78" s="859"/>
      <c r="I78" s="859"/>
      <c r="J78" s="859"/>
      <c r="K78" s="859"/>
      <c r="L78" s="859"/>
      <c r="M78" s="859"/>
      <c r="N78" s="859"/>
      <c r="O78" s="859"/>
      <c r="P78" s="860"/>
      <c r="Q78" s="857"/>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0">
        <v>12</v>
      </c>
      <c r="B79" s="858"/>
      <c r="C79" s="859"/>
      <c r="D79" s="859"/>
      <c r="E79" s="859"/>
      <c r="F79" s="859"/>
      <c r="G79" s="859"/>
      <c r="H79" s="859"/>
      <c r="I79" s="859"/>
      <c r="J79" s="859"/>
      <c r="K79" s="859"/>
      <c r="L79" s="859"/>
      <c r="M79" s="859"/>
      <c r="N79" s="859"/>
      <c r="O79" s="859"/>
      <c r="P79" s="860"/>
      <c r="Q79" s="85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0">
        <v>13</v>
      </c>
      <c r="B80" s="858"/>
      <c r="C80" s="859"/>
      <c r="D80" s="859"/>
      <c r="E80" s="859"/>
      <c r="F80" s="859"/>
      <c r="G80" s="859"/>
      <c r="H80" s="859"/>
      <c r="I80" s="859"/>
      <c r="J80" s="859"/>
      <c r="K80" s="859"/>
      <c r="L80" s="859"/>
      <c r="M80" s="859"/>
      <c r="N80" s="859"/>
      <c r="O80" s="859"/>
      <c r="P80" s="860"/>
      <c r="Q80" s="85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0">
        <v>14</v>
      </c>
      <c r="B81" s="858"/>
      <c r="C81" s="859"/>
      <c r="D81" s="859"/>
      <c r="E81" s="859"/>
      <c r="F81" s="859"/>
      <c r="G81" s="859"/>
      <c r="H81" s="859"/>
      <c r="I81" s="859"/>
      <c r="J81" s="859"/>
      <c r="K81" s="859"/>
      <c r="L81" s="859"/>
      <c r="M81" s="859"/>
      <c r="N81" s="859"/>
      <c r="O81" s="859"/>
      <c r="P81" s="860"/>
      <c r="Q81" s="857"/>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0">
        <v>15</v>
      </c>
      <c r="B82" s="858"/>
      <c r="C82" s="859"/>
      <c r="D82" s="859"/>
      <c r="E82" s="859"/>
      <c r="F82" s="859"/>
      <c r="G82" s="859"/>
      <c r="H82" s="859"/>
      <c r="I82" s="859"/>
      <c r="J82" s="859"/>
      <c r="K82" s="859"/>
      <c r="L82" s="859"/>
      <c r="M82" s="859"/>
      <c r="N82" s="859"/>
      <c r="O82" s="859"/>
      <c r="P82" s="860"/>
      <c r="Q82" s="857"/>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0">
        <v>16</v>
      </c>
      <c r="B83" s="858"/>
      <c r="C83" s="859"/>
      <c r="D83" s="859"/>
      <c r="E83" s="859"/>
      <c r="F83" s="859"/>
      <c r="G83" s="859"/>
      <c r="H83" s="859"/>
      <c r="I83" s="859"/>
      <c r="J83" s="859"/>
      <c r="K83" s="859"/>
      <c r="L83" s="859"/>
      <c r="M83" s="859"/>
      <c r="N83" s="859"/>
      <c r="O83" s="859"/>
      <c r="P83" s="860"/>
      <c r="Q83" s="857"/>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0">
        <v>17</v>
      </c>
      <c r="B84" s="858"/>
      <c r="C84" s="859"/>
      <c r="D84" s="859"/>
      <c r="E84" s="859"/>
      <c r="F84" s="859"/>
      <c r="G84" s="859"/>
      <c r="H84" s="859"/>
      <c r="I84" s="859"/>
      <c r="J84" s="859"/>
      <c r="K84" s="859"/>
      <c r="L84" s="859"/>
      <c r="M84" s="859"/>
      <c r="N84" s="859"/>
      <c r="O84" s="859"/>
      <c r="P84" s="860"/>
      <c r="Q84" s="857"/>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0">
        <v>18</v>
      </c>
      <c r="B85" s="858"/>
      <c r="C85" s="859"/>
      <c r="D85" s="859"/>
      <c r="E85" s="859"/>
      <c r="F85" s="859"/>
      <c r="G85" s="859"/>
      <c r="H85" s="859"/>
      <c r="I85" s="859"/>
      <c r="J85" s="859"/>
      <c r="K85" s="859"/>
      <c r="L85" s="859"/>
      <c r="M85" s="859"/>
      <c r="N85" s="859"/>
      <c r="O85" s="859"/>
      <c r="P85" s="860"/>
      <c r="Q85" s="857"/>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0">
        <v>19</v>
      </c>
      <c r="B86" s="858"/>
      <c r="C86" s="859"/>
      <c r="D86" s="859"/>
      <c r="E86" s="859"/>
      <c r="F86" s="859"/>
      <c r="G86" s="859"/>
      <c r="H86" s="859"/>
      <c r="I86" s="859"/>
      <c r="J86" s="859"/>
      <c r="K86" s="859"/>
      <c r="L86" s="859"/>
      <c r="M86" s="859"/>
      <c r="N86" s="859"/>
      <c r="O86" s="859"/>
      <c r="P86" s="860"/>
      <c r="Q86" s="857"/>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6">
        <v>20</v>
      </c>
      <c r="B87" s="864"/>
      <c r="C87" s="865"/>
      <c r="D87" s="865"/>
      <c r="E87" s="865"/>
      <c r="F87" s="865"/>
      <c r="G87" s="865"/>
      <c r="H87" s="865"/>
      <c r="I87" s="865"/>
      <c r="J87" s="865"/>
      <c r="K87" s="865"/>
      <c r="L87" s="865"/>
      <c r="M87" s="865"/>
      <c r="N87" s="865"/>
      <c r="O87" s="865"/>
      <c r="P87" s="866"/>
      <c r="Q87" s="867"/>
      <c r="R87" s="868"/>
      <c r="S87" s="868"/>
      <c r="T87" s="868"/>
      <c r="U87" s="868"/>
      <c r="V87" s="868"/>
      <c r="W87" s="868"/>
      <c r="X87" s="868"/>
      <c r="Y87" s="868"/>
      <c r="Z87" s="868"/>
      <c r="AA87" s="868"/>
      <c r="AB87" s="868"/>
      <c r="AC87" s="868"/>
      <c r="AD87" s="868"/>
      <c r="AE87" s="868"/>
      <c r="AF87" s="868"/>
      <c r="AG87" s="868"/>
      <c r="AH87" s="868"/>
      <c r="AI87" s="868"/>
      <c r="AJ87" s="868"/>
      <c r="AK87" s="868"/>
      <c r="AL87" s="868"/>
      <c r="AM87" s="868"/>
      <c r="AN87" s="868"/>
      <c r="AO87" s="868"/>
      <c r="AP87" s="868"/>
      <c r="AQ87" s="868"/>
      <c r="AR87" s="868"/>
      <c r="AS87" s="868"/>
      <c r="AT87" s="868"/>
      <c r="AU87" s="868"/>
      <c r="AV87" s="868"/>
      <c r="AW87" s="868"/>
      <c r="AX87" s="868"/>
      <c r="AY87" s="868"/>
      <c r="AZ87" s="869"/>
      <c r="BA87" s="869"/>
      <c r="BB87" s="869"/>
      <c r="BC87" s="869"/>
      <c r="BD87" s="870"/>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2"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5409</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1"/>
      <c r="CI102" s="872"/>
      <c r="CJ102" s="872"/>
      <c r="CK102" s="872"/>
      <c r="CL102" s="873"/>
      <c r="CM102" s="871"/>
      <c r="CN102" s="872"/>
      <c r="CO102" s="872"/>
      <c r="CP102" s="872"/>
      <c r="CQ102" s="873"/>
      <c r="CR102" s="874">
        <v>15</v>
      </c>
      <c r="CS102" s="839"/>
      <c r="CT102" s="839"/>
      <c r="CU102" s="839"/>
      <c r="CV102" s="875"/>
      <c r="CW102" s="874"/>
      <c r="CX102" s="839"/>
      <c r="CY102" s="839"/>
      <c r="CZ102" s="839"/>
      <c r="DA102" s="875"/>
      <c r="DB102" s="874"/>
      <c r="DC102" s="839"/>
      <c r="DD102" s="839"/>
      <c r="DE102" s="839"/>
      <c r="DF102" s="875"/>
      <c r="DG102" s="874">
        <v>455</v>
      </c>
      <c r="DH102" s="839"/>
      <c r="DI102" s="839"/>
      <c r="DJ102" s="839"/>
      <c r="DK102" s="875"/>
      <c r="DL102" s="874"/>
      <c r="DM102" s="839"/>
      <c r="DN102" s="839"/>
      <c r="DO102" s="839"/>
      <c r="DP102" s="875"/>
      <c r="DQ102" s="874">
        <v>234</v>
      </c>
      <c r="DR102" s="839"/>
      <c r="DS102" s="839"/>
      <c r="DT102" s="839"/>
      <c r="DU102" s="875"/>
      <c r="DV102" s="776"/>
      <c r="DW102" s="777"/>
      <c r="DX102" s="777"/>
      <c r="DY102" s="777"/>
      <c r="DZ102" s="898"/>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899" t="s">
        <v>402</v>
      </c>
      <c r="BR103" s="899"/>
      <c r="BS103" s="899"/>
      <c r="BT103" s="899"/>
      <c r="BU103" s="899"/>
      <c r="BV103" s="899"/>
      <c r="BW103" s="899"/>
      <c r="BX103" s="899"/>
      <c r="BY103" s="899"/>
      <c r="BZ103" s="899"/>
      <c r="CA103" s="899"/>
      <c r="CB103" s="899"/>
      <c r="CC103" s="899"/>
      <c r="CD103" s="899"/>
      <c r="CE103" s="899"/>
      <c r="CF103" s="899"/>
      <c r="CG103" s="899"/>
      <c r="CH103" s="899"/>
      <c r="CI103" s="899"/>
      <c r="CJ103" s="899"/>
      <c r="CK103" s="899"/>
      <c r="CL103" s="899"/>
      <c r="CM103" s="899"/>
      <c r="CN103" s="899"/>
      <c r="CO103" s="899"/>
      <c r="CP103" s="899"/>
      <c r="CQ103" s="899"/>
      <c r="CR103" s="899"/>
      <c r="CS103" s="899"/>
      <c r="CT103" s="899"/>
      <c r="CU103" s="899"/>
      <c r="CV103" s="899"/>
      <c r="CW103" s="899"/>
      <c r="CX103" s="899"/>
      <c r="CY103" s="899"/>
      <c r="CZ103" s="899"/>
      <c r="DA103" s="899"/>
      <c r="DB103" s="899"/>
      <c r="DC103" s="899"/>
      <c r="DD103" s="899"/>
      <c r="DE103" s="899"/>
      <c r="DF103" s="899"/>
      <c r="DG103" s="899"/>
      <c r="DH103" s="899"/>
      <c r="DI103" s="899"/>
      <c r="DJ103" s="899"/>
      <c r="DK103" s="899"/>
      <c r="DL103" s="899"/>
      <c r="DM103" s="899"/>
      <c r="DN103" s="899"/>
      <c r="DO103" s="899"/>
      <c r="DP103" s="899"/>
      <c r="DQ103" s="899"/>
      <c r="DR103" s="899"/>
      <c r="DS103" s="899"/>
      <c r="DT103" s="899"/>
      <c r="DU103" s="899"/>
      <c r="DV103" s="899"/>
      <c r="DW103" s="899"/>
      <c r="DX103" s="899"/>
      <c r="DY103" s="899"/>
      <c r="DZ103" s="899"/>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0" t="s">
        <v>403</v>
      </c>
      <c r="BR104" s="900"/>
      <c r="BS104" s="900"/>
      <c r="BT104" s="900"/>
      <c r="BU104" s="900"/>
      <c r="BV104" s="900"/>
      <c r="BW104" s="900"/>
      <c r="BX104" s="900"/>
      <c r="BY104" s="900"/>
      <c r="BZ104" s="900"/>
      <c r="CA104" s="900"/>
      <c r="CB104" s="900"/>
      <c r="CC104" s="900"/>
      <c r="CD104" s="900"/>
      <c r="CE104" s="900"/>
      <c r="CF104" s="900"/>
      <c r="CG104" s="900"/>
      <c r="CH104" s="900"/>
      <c r="CI104" s="900"/>
      <c r="CJ104" s="900"/>
      <c r="CK104" s="900"/>
      <c r="CL104" s="900"/>
      <c r="CM104" s="900"/>
      <c r="CN104" s="900"/>
      <c r="CO104" s="900"/>
      <c r="CP104" s="900"/>
      <c r="CQ104" s="900"/>
      <c r="CR104" s="900"/>
      <c r="CS104" s="900"/>
      <c r="CT104" s="900"/>
      <c r="CU104" s="900"/>
      <c r="CV104" s="900"/>
      <c r="CW104" s="900"/>
      <c r="CX104" s="900"/>
      <c r="CY104" s="900"/>
      <c r="CZ104" s="900"/>
      <c r="DA104" s="900"/>
      <c r="DB104" s="900"/>
      <c r="DC104" s="900"/>
      <c r="DD104" s="900"/>
      <c r="DE104" s="900"/>
      <c r="DF104" s="900"/>
      <c r="DG104" s="900"/>
      <c r="DH104" s="900"/>
      <c r="DI104" s="900"/>
      <c r="DJ104" s="900"/>
      <c r="DK104" s="900"/>
      <c r="DL104" s="900"/>
      <c r="DM104" s="900"/>
      <c r="DN104" s="900"/>
      <c r="DO104" s="900"/>
      <c r="DP104" s="900"/>
      <c r="DQ104" s="900"/>
      <c r="DR104" s="900"/>
      <c r="DS104" s="900"/>
      <c r="DT104" s="900"/>
      <c r="DU104" s="900"/>
      <c r="DV104" s="900"/>
      <c r="DW104" s="900"/>
      <c r="DX104" s="900"/>
      <c r="DY104" s="900"/>
      <c r="DZ104" s="900"/>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1" t="s">
        <v>406</v>
      </c>
      <c r="B108" s="902"/>
      <c r="C108" s="902"/>
      <c r="D108" s="902"/>
      <c r="E108" s="902"/>
      <c r="F108" s="902"/>
      <c r="G108" s="902"/>
      <c r="H108" s="902"/>
      <c r="I108" s="902"/>
      <c r="J108" s="902"/>
      <c r="K108" s="902"/>
      <c r="L108" s="902"/>
      <c r="M108" s="902"/>
      <c r="N108" s="902"/>
      <c r="O108" s="902"/>
      <c r="P108" s="902"/>
      <c r="Q108" s="902"/>
      <c r="R108" s="902"/>
      <c r="S108" s="902"/>
      <c r="T108" s="902"/>
      <c r="U108" s="902"/>
      <c r="V108" s="902"/>
      <c r="W108" s="902"/>
      <c r="X108" s="902"/>
      <c r="Y108" s="902"/>
      <c r="Z108" s="902"/>
      <c r="AA108" s="902"/>
      <c r="AB108" s="902"/>
      <c r="AC108" s="902"/>
      <c r="AD108" s="902"/>
      <c r="AE108" s="902"/>
      <c r="AF108" s="902"/>
      <c r="AG108" s="902"/>
      <c r="AH108" s="902"/>
      <c r="AI108" s="902"/>
      <c r="AJ108" s="902"/>
      <c r="AK108" s="902"/>
      <c r="AL108" s="902"/>
      <c r="AM108" s="902"/>
      <c r="AN108" s="902"/>
      <c r="AO108" s="902"/>
      <c r="AP108" s="902"/>
      <c r="AQ108" s="902"/>
      <c r="AR108" s="902"/>
      <c r="AS108" s="902"/>
      <c r="AT108" s="903"/>
      <c r="AU108" s="901" t="s">
        <v>407</v>
      </c>
      <c r="AV108" s="902"/>
      <c r="AW108" s="902"/>
      <c r="AX108" s="902"/>
      <c r="AY108" s="902"/>
      <c r="AZ108" s="902"/>
      <c r="BA108" s="902"/>
      <c r="BB108" s="902"/>
      <c r="BC108" s="902"/>
      <c r="BD108" s="902"/>
      <c r="BE108" s="902"/>
      <c r="BF108" s="902"/>
      <c r="BG108" s="902"/>
      <c r="BH108" s="902"/>
      <c r="BI108" s="902"/>
      <c r="BJ108" s="902"/>
      <c r="BK108" s="902"/>
      <c r="BL108" s="902"/>
      <c r="BM108" s="902"/>
      <c r="BN108" s="902"/>
      <c r="BO108" s="902"/>
      <c r="BP108" s="902"/>
      <c r="BQ108" s="902"/>
      <c r="BR108" s="902"/>
      <c r="BS108" s="902"/>
      <c r="BT108" s="902"/>
      <c r="BU108" s="902"/>
      <c r="BV108" s="902"/>
      <c r="BW108" s="902"/>
      <c r="BX108" s="902"/>
      <c r="BY108" s="902"/>
      <c r="BZ108" s="902"/>
      <c r="CA108" s="902"/>
      <c r="CB108" s="902"/>
      <c r="CC108" s="902"/>
      <c r="CD108" s="902"/>
      <c r="CE108" s="902"/>
      <c r="CF108" s="902"/>
      <c r="CG108" s="902"/>
      <c r="CH108" s="902"/>
      <c r="CI108" s="902"/>
      <c r="CJ108" s="902"/>
      <c r="CK108" s="902"/>
      <c r="CL108" s="902"/>
      <c r="CM108" s="902"/>
      <c r="CN108" s="902"/>
      <c r="CO108" s="902"/>
      <c r="CP108" s="902"/>
      <c r="CQ108" s="902"/>
      <c r="CR108" s="902"/>
      <c r="CS108" s="902"/>
      <c r="CT108" s="902"/>
      <c r="CU108" s="902"/>
      <c r="CV108" s="902"/>
      <c r="CW108" s="902"/>
      <c r="CX108" s="902"/>
      <c r="CY108" s="902"/>
      <c r="CZ108" s="902"/>
      <c r="DA108" s="902"/>
      <c r="DB108" s="902"/>
      <c r="DC108" s="902"/>
      <c r="DD108" s="902"/>
      <c r="DE108" s="902"/>
      <c r="DF108" s="902"/>
      <c r="DG108" s="902"/>
      <c r="DH108" s="902"/>
      <c r="DI108" s="902"/>
      <c r="DJ108" s="902"/>
      <c r="DK108" s="902"/>
      <c r="DL108" s="902"/>
      <c r="DM108" s="902"/>
      <c r="DN108" s="902"/>
      <c r="DO108" s="902"/>
      <c r="DP108" s="902"/>
      <c r="DQ108" s="902"/>
      <c r="DR108" s="902"/>
      <c r="DS108" s="902"/>
      <c r="DT108" s="902"/>
      <c r="DU108" s="902"/>
      <c r="DV108" s="902"/>
      <c r="DW108" s="902"/>
      <c r="DX108" s="902"/>
      <c r="DY108" s="902"/>
      <c r="DZ108" s="903"/>
    </row>
    <row r="109" spans="1:131" s="212" customFormat="1" ht="26.25" customHeight="1">
      <c r="A109" s="896" t="s">
        <v>408</v>
      </c>
      <c r="B109" s="877"/>
      <c r="C109" s="877"/>
      <c r="D109" s="877"/>
      <c r="E109" s="877"/>
      <c r="F109" s="877"/>
      <c r="G109" s="877"/>
      <c r="H109" s="877"/>
      <c r="I109" s="877"/>
      <c r="J109" s="877"/>
      <c r="K109" s="877"/>
      <c r="L109" s="877"/>
      <c r="M109" s="877"/>
      <c r="N109" s="877"/>
      <c r="O109" s="877"/>
      <c r="P109" s="877"/>
      <c r="Q109" s="877"/>
      <c r="R109" s="877"/>
      <c r="S109" s="877"/>
      <c r="T109" s="877"/>
      <c r="U109" s="877"/>
      <c r="V109" s="877"/>
      <c r="W109" s="877"/>
      <c r="X109" s="877"/>
      <c r="Y109" s="877"/>
      <c r="Z109" s="878"/>
      <c r="AA109" s="876" t="s">
        <v>409</v>
      </c>
      <c r="AB109" s="877"/>
      <c r="AC109" s="877"/>
      <c r="AD109" s="877"/>
      <c r="AE109" s="878"/>
      <c r="AF109" s="876" t="s">
        <v>410</v>
      </c>
      <c r="AG109" s="877"/>
      <c r="AH109" s="877"/>
      <c r="AI109" s="877"/>
      <c r="AJ109" s="878"/>
      <c r="AK109" s="876" t="s">
        <v>294</v>
      </c>
      <c r="AL109" s="877"/>
      <c r="AM109" s="877"/>
      <c r="AN109" s="877"/>
      <c r="AO109" s="878"/>
      <c r="AP109" s="876" t="s">
        <v>411</v>
      </c>
      <c r="AQ109" s="877"/>
      <c r="AR109" s="877"/>
      <c r="AS109" s="877"/>
      <c r="AT109" s="879"/>
      <c r="AU109" s="896" t="s">
        <v>408</v>
      </c>
      <c r="AV109" s="877"/>
      <c r="AW109" s="877"/>
      <c r="AX109" s="877"/>
      <c r="AY109" s="877"/>
      <c r="AZ109" s="877"/>
      <c r="BA109" s="877"/>
      <c r="BB109" s="877"/>
      <c r="BC109" s="877"/>
      <c r="BD109" s="877"/>
      <c r="BE109" s="877"/>
      <c r="BF109" s="877"/>
      <c r="BG109" s="877"/>
      <c r="BH109" s="877"/>
      <c r="BI109" s="877"/>
      <c r="BJ109" s="877"/>
      <c r="BK109" s="877"/>
      <c r="BL109" s="877"/>
      <c r="BM109" s="877"/>
      <c r="BN109" s="877"/>
      <c r="BO109" s="877"/>
      <c r="BP109" s="878"/>
      <c r="BQ109" s="876" t="s">
        <v>409</v>
      </c>
      <c r="BR109" s="877"/>
      <c r="BS109" s="877"/>
      <c r="BT109" s="877"/>
      <c r="BU109" s="878"/>
      <c r="BV109" s="876" t="s">
        <v>410</v>
      </c>
      <c r="BW109" s="877"/>
      <c r="BX109" s="877"/>
      <c r="BY109" s="877"/>
      <c r="BZ109" s="878"/>
      <c r="CA109" s="876" t="s">
        <v>294</v>
      </c>
      <c r="CB109" s="877"/>
      <c r="CC109" s="877"/>
      <c r="CD109" s="877"/>
      <c r="CE109" s="878"/>
      <c r="CF109" s="897" t="s">
        <v>411</v>
      </c>
      <c r="CG109" s="897"/>
      <c r="CH109" s="897"/>
      <c r="CI109" s="897"/>
      <c r="CJ109" s="897"/>
      <c r="CK109" s="876" t="s">
        <v>412</v>
      </c>
      <c r="CL109" s="877"/>
      <c r="CM109" s="877"/>
      <c r="CN109" s="877"/>
      <c r="CO109" s="877"/>
      <c r="CP109" s="877"/>
      <c r="CQ109" s="877"/>
      <c r="CR109" s="877"/>
      <c r="CS109" s="877"/>
      <c r="CT109" s="877"/>
      <c r="CU109" s="877"/>
      <c r="CV109" s="877"/>
      <c r="CW109" s="877"/>
      <c r="CX109" s="877"/>
      <c r="CY109" s="877"/>
      <c r="CZ109" s="877"/>
      <c r="DA109" s="877"/>
      <c r="DB109" s="877"/>
      <c r="DC109" s="877"/>
      <c r="DD109" s="877"/>
      <c r="DE109" s="877"/>
      <c r="DF109" s="878"/>
      <c r="DG109" s="876" t="s">
        <v>409</v>
      </c>
      <c r="DH109" s="877"/>
      <c r="DI109" s="877"/>
      <c r="DJ109" s="877"/>
      <c r="DK109" s="878"/>
      <c r="DL109" s="876" t="s">
        <v>410</v>
      </c>
      <c r="DM109" s="877"/>
      <c r="DN109" s="877"/>
      <c r="DO109" s="877"/>
      <c r="DP109" s="878"/>
      <c r="DQ109" s="876" t="s">
        <v>294</v>
      </c>
      <c r="DR109" s="877"/>
      <c r="DS109" s="877"/>
      <c r="DT109" s="877"/>
      <c r="DU109" s="878"/>
      <c r="DV109" s="876" t="s">
        <v>411</v>
      </c>
      <c r="DW109" s="877"/>
      <c r="DX109" s="877"/>
      <c r="DY109" s="877"/>
      <c r="DZ109" s="879"/>
    </row>
    <row r="110" spans="1:131" s="212" customFormat="1" ht="26.25" customHeight="1">
      <c r="A110" s="880" t="s">
        <v>413</v>
      </c>
      <c r="B110" s="881"/>
      <c r="C110" s="881"/>
      <c r="D110" s="881"/>
      <c r="E110" s="881"/>
      <c r="F110" s="881"/>
      <c r="G110" s="881"/>
      <c r="H110" s="881"/>
      <c r="I110" s="881"/>
      <c r="J110" s="881"/>
      <c r="K110" s="881"/>
      <c r="L110" s="881"/>
      <c r="M110" s="881"/>
      <c r="N110" s="881"/>
      <c r="O110" s="881"/>
      <c r="P110" s="881"/>
      <c r="Q110" s="881"/>
      <c r="R110" s="881"/>
      <c r="S110" s="881"/>
      <c r="T110" s="881"/>
      <c r="U110" s="881"/>
      <c r="V110" s="881"/>
      <c r="W110" s="881"/>
      <c r="X110" s="881"/>
      <c r="Y110" s="881"/>
      <c r="Z110" s="882"/>
      <c r="AA110" s="883">
        <v>2237472</v>
      </c>
      <c r="AB110" s="884"/>
      <c r="AC110" s="884"/>
      <c r="AD110" s="884"/>
      <c r="AE110" s="885"/>
      <c r="AF110" s="886">
        <v>2090695</v>
      </c>
      <c r="AG110" s="884"/>
      <c r="AH110" s="884"/>
      <c r="AI110" s="884"/>
      <c r="AJ110" s="885"/>
      <c r="AK110" s="886">
        <v>2024085</v>
      </c>
      <c r="AL110" s="884"/>
      <c r="AM110" s="884"/>
      <c r="AN110" s="884"/>
      <c r="AO110" s="885"/>
      <c r="AP110" s="887">
        <v>26.4</v>
      </c>
      <c r="AQ110" s="888"/>
      <c r="AR110" s="888"/>
      <c r="AS110" s="888"/>
      <c r="AT110" s="889"/>
      <c r="AU110" s="890" t="s">
        <v>69</v>
      </c>
      <c r="AV110" s="891"/>
      <c r="AW110" s="891"/>
      <c r="AX110" s="891"/>
      <c r="AY110" s="891"/>
      <c r="AZ110" s="913" t="s">
        <v>414</v>
      </c>
      <c r="BA110" s="881"/>
      <c r="BB110" s="881"/>
      <c r="BC110" s="881"/>
      <c r="BD110" s="881"/>
      <c r="BE110" s="881"/>
      <c r="BF110" s="881"/>
      <c r="BG110" s="881"/>
      <c r="BH110" s="881"/>
      <c r="BI110" s="881"/>
      <c r="BJ110" s="881"/>
      <c r="BK110" s="881"/>
      <c r="BL110" s="881"/>
      <c r="BM110" s="881"/>
      <c r="BN110" s="881"/>
      <c r="BO110" s="881"/>
      <c r="BP110" s="882"/>
      <c r="BQ110" s="914">
        <v>17847685</v>
      </c>
      <c r="BR110" s="915"/>
      <c r="BS110" s="915"/>
      <c r="BT110" s="915"/>
      <c r="BU110" s="915"/>
      <c r="BV110" s="915">
        <v>16354410</v>
      </c>
      <c r="BW110" s="915"/>
      <c r="BX110" s="915"/>
      <c r="BY110" s="915"/>
      <c r="BZ110" s="915"/>
      <c r="CA110" s="915">
        <v>15607716</v>
      </c>
      <c r="CB110" s="915"/>
      <c r="CC110" s="915"/>
      <c r="CD110" s="915"/>
      <c r="CE110" s="915"/>
      <c r="CF110" s="928">
        <v>203.9</v>
      </c>
      <c r="CG110" s="929"/>
      <c r="CH110" s="929"/>
      <c r="CI110" s="929"/>
      <c r="CJ110" s="929"/>
      <c r="CK110" s="930" t="s">
        <v>415</v>
      </c>
      <c r="CL110" s="931"/>
      <c r="CM110" s="913" t="s">
        <v>416</v>
      </c>
      <c r="CN110" s="881"/>
      <c r="CO110" s="881"/>
      <c r="CP110" s="881"/>
      <c r="CQ110" s="881"/>
      <c r="CR110" s="881"/>
      <c r="CS110" s="881"/>
      <c r="CT110" s="881"/>
      <c r="CU110" s="881"/>
      <c r="CV110" s="881"/>
      <c r="CW110" s="881"/>
      <c r="CX110" s="881"/>
      <c r="CY110" s="881"/>
      <c r="CZ110" s="881"/>
      <c r="DA110" s="881"/>
      <c r="DB110" s="881"/>
      <c r="DC110" s="881"/>
      <c r="DD110" s="881"/>
      <c r="DE110" s="881"/>
      <c r="DF110" s="882"/>
      <c r="DG110" s="914" t="s">
        <v>122</v>
      </c>
      <c r="DH110" s="915"/>
      <c r="DI110" s="915"/>
      <c r="DJ110" s="915"/>
      <c r="DK110" s="915"/>
      <c r="DL110" s="915" t="s">
        <v>122</v>
      </c>
      <c r="DM110" s="915"/>
      <c r="DN110" s="915"/>
      <c r="DO110" s="915"/>
      <c r="DP110" s="915"/>
      <c r="DQ110" s="915" t="s">
        <v>122</v>
      </c>
      <c r="DR110" s="915"/>
      <c r="DS110" s="915"/>
      <c r="DT110" s="915"/>
      <c r="DU110" s="915"/>
      <c r="DV110" s="916" t="s">
        <v>122</v>
      </c>
      <c r="DW110" s="916"/>
      <c r="DX110" s="916"/>
      <c r="DY110" s="916"/>
      <c r="DZ110" s="917"/>
    </row>
    <row r="111" spans="1:131" s="212" customFormat="1" ht="26.25" customHeight="1">
      <c r="A111" s="918" t="s">
        <v>417</v>
      </c>
      <c r="B111" s="919"/>
      <c r="C111" s="919"/>
      <c r="D111" s="919"/>
      <c r="E111" s="919"/>
      <c r="F111" s="919"/>
      <c r="G111" s="919"/>
      <c r="H111" s="919"/>
      <c r="I111" s="919"/>
      <c r="J111" s="919"/>
      <c r="K111" s="919"/>
      <c r="L111" s="919"/>
      <c r="M111" s="919"/>
      <c r="N111" s="919"/>
      <c r="O111" s="919"/>
      <c r="P111" s="919"/>
      <c r="Q111" s="919"/>
      <c r="R111" s="919"/>
      <c r="S111" s="919"/>
      <c r="T111" s="919"/>
      <c r="U111" s="919"/>
      <c r="V111" s="919"/>
      <c r="W111" s="919"/>
      <c r="X111" s="919"/>
      <c r="Y111" s="919"/>
      <c r="Z111" s="920"/>
      <c r="AA111" s="921" t="s">
        <v>122</v>
      </c>
      <c r="AB111" s="922"/>
      <c r="AC111" s="922"/>
      <c r="AD111" s="922"/>
      <c r="AE111" s="923"/>
      <c r="AF111" s="924" t="s">
        <v>122</v>
      </c>
      <c r="AG111" s="922"/>
      <c r="AH111" s="922"/>
      <c r="AI111" s="922"/>
      <c r="AJ111" s="923"/>
      <c r="AK111" s="924" t="s">
        <v>122</v>
      </c>
      <c r="AL111" s="922"/>
      <c r="AM111" s="922"/>
      <c r="AN111" s="922"/>
      <c r="AO111" s="923"/>
      <c r="AP111" s="925" t="s">
        <v>122</v>
      </c>
      <c r="AQ111" s="926"/>
      <c r="AR111" s="926"/>
      <c r="AS111" s="926"/>
      <c r="AT111" s="927"/>
      <c r="AU111" s="892"/>
      <c r="AV111" s="893"/>
      <c r="AW111" s="893"/>
      <c r="AX111" s="893"/>
      <c r="AY111" s="893"/>
      <c r="AZ111" s="906" t="s">
        <v>418</v>
      </c>
      <c r="BA111" s="907"/>
      <c r="BB111" s="907"/>
      <c r="BC111" s="907"/>
      <c r="BD111" s="907"/>
      <c r="BE111" s="907"/>
      <c r="BF111" s="907"/>
      <c r="BG111" s="907"/>
      <c r="BH111" s="907"/>
      <c r="BI111" s="907"/>
      <c r="BJ111" s="907"/>
      <c r="BK111" s="907"/>
      <c r="BL111" s="907"/>
      <c r="BM111" s="907"/>
      <c r="BN111" s="907"/>
      <c r="BO111" s="907"/>
      <c r="BP111" s="908"/>
      <c r="BQ111" s="909" t="s">
        <v>122</v>
      </c>
      <c r="BR111" s="910"/>
      <c r="BS111" s="910"/>
      <c r="BT111" s="910"/>
      <c r="BU111" s="910"/>
      <c r="BV111" s="910" t="s">
        <v>122</v>
      </c>
      <c r="BW111" s="910"/>
      <c r="BX111" s="910"/>
      <c r="BY111" s="910"/>
      <c r="BZ111" s="910"/>
      <c r="CA111" s="910" t="s">
        <v>122</v>
      </c>
      <c r="CB111" s="910"/>
      <c r="CC111" s="910"/>
      <c r="CD111" s="910"/>
      <c r="CE111" s="910"/>
      <c r="CF111" s="904" t="s">
        <v>122</v>
      </c>
      <c r="CG111" s="905"/>
      <c r="CH111" s="905"/>
      <c r="CI111" s="905"/>
      <c r="CJ111" s="905"/>
      <c r="CK111" s="932"/>
      <c r="CL111" s="933"/>
      <c r="CM111" s="906" t="s">
        <v>419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909" t="s">
        <v>122</v>
      </c>
      <c r="DH111" s="910"/>
      <c r="DI111" s="910"/>
      <c r="DJ111" s="910"/>
      <c r="DK111" s="910"/>
      <c r="DL111" s="910" t="s">
        <v>122</v>
      </c>
      <c r="DM111" s="910"/>
      <c r="DN111" s="910"/>
      <c r="DO111" s="910"/>
      <c r="DP111" s="910"/>
      <c r="DQ111" s="910" t="s">
        <v>122</v>
      </c>
      <c r="DR111" s="910"/>
      <c r="DS111" s="910"/>
      <c r="DT111" s="910"/>
      <c r="DU111" s="910"/>
      <c r="DV111" s="911" t="s">
        <v>122</v>
      </c>
      <c r="DW111" s="911"/>
      <c r="DX111" s="911"/>
      <c r="DY111" s="911"/>
      <c r="DZ111" s="912"/>
    </row>
    <row r="112" spans="1:131" s="212" customFormat="1" ht="26.25" customHeight="1">
      <c r="A112" s="936" t="s">
        <v>420</v>
      </c>
      <c r="B112" s="937"/>
      <c r="C112" s="907" t="s">
        <v>421</v>
      </c>
      <c r="D112" s="907"/>
      <c r="E112" s="907"/>
      <c r="F112" s="907"/>
      <c r="G112" s="907"/>
      <c r="H112" s="907"/>
      <c r="I112" s="907"/>
      <c r="J112" s="907"/>
      <c r="K112" s="907"/>
      <c r="L112" s="907"/>
      <c r="M112" s="907"/>
      <c r="N112" s="907"/>
      <c r="O112" s="907"/>
      <c r="P112" s="907"/>
      <c r="Q112" s="907"/>
      <c r="R112" s="907"/>
      <c r="S112" s="907"/>
      <c r="T112" s="907"/>
      <c r="U112" s="907"/>
      <c r="V112" s="907"/>
      <c r="W112" s="907"/>
      <c r="X112" s="907"/>
      <c r="Y112" s="907"/>
      <c r="Z112" s="908"/>
      <c r="AA112" s="942" t="s">
        <v>122</v>
      </c>
      <c r="AB112" s="943"/>
      <c r="AC112" s="943"/>
      <c r="AD112" s="943"/>
      <c r="AE112" s="944"/>
      <c r="AF112" s="945" t="s">
        <v>122</v>
      </c>
      <c r="AG112" s="943"/>
      <c r="AH112" s="943"/>
      <c r="AI112" s="943"/>
      <c r="AJ112" s="944"/>
      <c r="AK112" s="945" t="s">
        <v>122</v>
      </c>
      <c r="AL112" s="943"/>
      <c r="AM112" s="943"/>
      <c r="AN112" s="943"/>
      <c r="AO112" s="944"/>
      <c r="AP112" s="946" t="s">
        <v>122</v>
      </c>
      <c r="AQ112" s="947"/>
      <c r="AR112" s="947"/>
      <c r="AS112" s="947"/>
      <c r="AT112" s="948"/>
      <c r="AU112" s="892"/>
      <c r="AV112" s="893"/>
      <c r="AW112" s="893"/>
      <c r="AX112" s="893"/>
      <c r="AY112" s="893"/>
      <c r="AZ112" s="906" t="s">
        <v>422</v>
      </c>
      <c r="BA112" s="907"/>
      <c r="BB112" s="907"/>
      <c r="BC112" s="907"/>
      <c r="BD112" s="907"/>
      <c r="BE112" s="907"/>
      <c r="BF112" s="907"/>
      <c r="BG112" s="907"/>
      <c r="BH112" s="907"/>
      <c r="BI112" s="907"/>
      <c r="BJ112" s="907"/>
      <c r="BK112" s="907"/>
      <c r="BL112" s="907"/>
      <c r="BM112" s="907"/>
      <c r="BN112" s="907"/>
      <c r="BO112" s="907"/>
      <c r="BP112" s="908"/>
      <c r="BQ112" s="909">
        <v>2560730</v>
      </c>
      <c r="BR112" s="910"/>
      <c r="BS112" s="910"/>
      <c r="BT112" s="910"/>
      <c r="BU112" s="910"/>
      <c r="BV112" s="910">
        <v>2915117</v>
      </c>
      <c r="BW112" s="910"/>
      <c r="BX112" s="910"/>
      <c r="BY112" s="910"/>
      <c r="BZ112" s="910"/>
      <c r="CA112" s="910">
        <v>2959212</v>
      </c>
      <c r="CB112" s="910"/>
      <c r="CC112" s="910"/>
      <c r="CD112" s="910"/>
      <c r="CE112" s="910"/>
      <c r="CF112" s="904">
        <v>38.700000000000003</v>
      </c>
      <c r="CG112" s="905"/>
      <c r="CH112" s="905"/>
      <c r="CI112" s="905"/>
      <c r="CJ112" s="905"/>
      <c r="CK112" s="932"/>
      <c r="CL112" s="933"/>
      <c r="CM112" s="906" t="s">
        <v>423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909" t="s">
        <v>122</v>
      </c>
      <c r="DH112" s="910"/>
      <c r="DI112" s="910"/>
      <c r="DJ112" s="910"/>
      <c r="DK112" s="910"/>
      <c r="DL112" s="910" t="s">
        <v>122</v>
      </c>
      <c r="DM112" s="910"/>
      <c r="DN112" s="910"/>
      <c r="DO112" s="910"/>
      <c r="DP112" s="910"/>
      <c r="DQ112" s="910" t="s">
        <v>122</v>
      </c>
      <c r="DR112" s="910"/>
      <c r="DS112" s="910"/>
      <c r="DT112" s="910"/>
      <c r="DU112" s="910"/>
      <c r="DV112" s="911" t="s">
        <v>122</v>
      </c>
      <c r="DW112" s="911"/>
      <c r="DX112" s="911"/>
      <c r="DY112" s="911"/>
      <c r="DZ112" s="912"/>
    </row>
    <row r="113" spans="1:130" s="212" customFormat="1" ht="26.25" customHeight="1">
      <c r="A113" s="938"/>
      <c r="B113" s="939"/>
      <c r="C113" s="907" t="s">
        <v>424</v>
      </c>
      <c r="D113" s="907"/>
      <c r="E113" s="907"/>
      <c r="F113" s="907"/>
      <c r="G113" s="907"/>
      <c r="H113" s="907"/>
      <c r="I113" s="907"/>
      <c r="J113" s="907"/>
      <c r="K113" s="907"/>
      <c r="L113" s="907"/>
      <c r="M113" s="907"/>
      <c r="N113" s="907"/>
      <c r="O113" s="907"/>
      <c r="P113" s="907"/>
      <c r="Q113" s="907"/>
      <c r="R113" s="907"/>
      <c r="S113" s="907"/>
      <c r="T113" s="907"/>
      <c r="U113" s="907"/>
      <c r="V113" s="907"/>
      <c r="W113" s="907"/>
      <c r="X113" s="907"/>
      <c r="Y113" s="907"/>
      <c r="Z113" s="908"/>
      <c r="AA113" s="921">
        <v>208445</v>
      </c>
      <c r="AB113" s="922"/>
      <c r="AC113" s="922"/>
      <c r="AD113" s="922"/>
      <c r="AE113" s="923"/>
      <c r="AF113" s="924">
        <v>218186</v>
      </c>
      <c r="AG113" s="922"/>
      <c r="AH113" s="922"/>
      <c r="AI113" s="922"/>
      <c r="AJ113" s="923"/>
      <c r="AK113" s="924">
        <v>220121</v>
      </c>
      <c r="AL113" s="922"/>
      <c r="AM113" s="922"/>
      <c r="AN113" s="922"/>
      <c r="AO113" s="923"/>
      <c r="AP113" s="925">
        <v>2.9</v>
      </c>
      <c r="AQ113" s="926"/>
      <c r="AR113" s="926"/>
      <c r="AS113" s="926"/>
      <c r="AT113" s="927"/>
      <c r="AU113" s="892"/>
      <c r="AV113" s="893"/>
      <c r="AW113" s="893"/>
      <c r="AX113" s="893"/>
      <c r="AY113" s="893"/>
      <c r="AZ113" s="906" t="s">
        <v>425</v>
      </c>
      <c r="BA113" s="907"/>
      <c r="BB113" s="907"/>
      <c r="BC113" s="907"/>
      <c r="BD113" s="907"/>
      <c r="BE113" s="907"/>
      <c r="BF113" s="907"/>
      <c r="BG113" s="907"/>
      <c r="BH113" s="907"/>
      <c r="BI113" s="907"/>
      <c r="BJ113" s="907"/>
      <c r="BK113" s="907"/>
      <c r="BL113" s="907"/>
      <c r="BM113" s="907"/>
      <c r="BN113" s="907"/>
      <c r="BO113" s="907"/>
      <c r="BP113" s="908"/>
      <c r="BQ113" s="909" t="s">
        <v>122</v>
      </c>
      <c r="BR113" s="910"/>
      <c r="BS113" s="910"/>
      <c r="BT113" s="910"/>
      <c r="BU113" s="910"/>
      <c r="BV113" s="910" t="s">
        <v>122</v>
      </c>
      <c r="BW113" s="910"/>
      <c r="BX113" s="910"/>
      <c r="BY113" s="910"/>
      <c r="BZ113" s="910"/>
      <c r="CA113" s="910" t="s">
        <v>122</v>
      </c>
      <c r="CB113" s="910"/>
      <c r="CC113" s="910"/>
      <c r="CD113" s="910"/>
      <c r="CE113" s="910"/>
      <c r="CF113" s="904" t="s">
        <v>122</v>
      </c>
      <c r="CG113" s="905"/>
      <c r="CH113" s="905"/>
      <c r="CI113" s="905"/>
      <c r="CJ113" s="905"/>
      <c r="CK113" s="932"/>
      <c r="CL113" s="933"/>
      <c r="CM113" s="906" t="s">
        <v>426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942" t="s">
        <v>122</v>
      </c>
      <c r="DH113" s="943"/>
      <c r="DI113" s="943"/>
      <c r="DJ113" s="943"/>
      <c r="DK113" s="944"/>
      <c r="DL113" s="945" t="s">
        <v>122</v>
      </c>
      <c r="DM113" s="943"/>
      <c r="DN113" s="943"/>
      <c r="DO113" s="943"/>
      <c r="DP113" s="944"/>
      <c r="DQ113" s="945" t="s">
        <v>122</v>
      </c>
      <c r="DR113" s="943"/>
      <c r="DS113" s="943"/>
      <c r="DT113" s="943"/>
      <c r="DU113" s="944"/>
      <c r="DV113" s="946" t="s">
        <v>122</v>
      </c>
      <c r="DW113" s="947"/>
      <c r="DX113" s="947"/>
      <c r="DY113" s="947"/>
      <c r="DZ113" s="948"/>
    </row>
    <row r="114" spans="1:130" s="212" customFormat="1" ht="26.25" customHeight="1">
      <c r="A114" s="938"/>
      <c r="B114" s="939"/>
      <c r="C114" s="907" t="s">
        <v>427</v>
      </c>
      <c r="D114" s="907"/>
      <c r="E114" s="907"/>
      <c r="F114" s="907"/>
      <c r="G114" s="907"/>
      <c r="H114" s="907"/>
      <c r="I114" s="907"/>
      <c r="J114" s="907"/>
      <c r="K114" s="907"/>
      <c r="L114" s="907"/>
      <c r="M114" s="907"/>
      <c r="N114" s="907"/>
      <c r="O114" s="907"/>
      <c r="P114" s="907"/>
      <c r="Q114" s="907"/>
      <c r="R114" s="907"/>
      <c r="S114" s="907"/>
      <c r="T114" s="907"/>
      <c r="U114" s="907"/>
      <c r="V114" s="907"/>
      <c r="W114" s="907"/>
      <c r="X114" s="907"/>
      <c r="Y114" s="907"/>
      <c r="Z114" s="908"/>
      <c r="AA114" s="942" t="s">
        <v>122</v>
      </c>
      <c r="AB114" s="943"/>
      <c r="AC114" s="943"/>
      <c r="AD114" s="943"/>
      <c r="AE114" s="944"/>
      <c r="AF114" s="945" t="s">
        <v>122</v>
      </c>
      <c r="AG114" s="943"/>
      <c r="AH114" s="943"/>
      <c r="AI114" s="943"/>
      <c r="AJ114" s="944"/>
      <c r="AK114" s="945" t="s">
        <v>122</v>
      </c>
      <c r="AL114" s="943"/>
      <c r="AM114" s="943"/>
      <c r="AN114" s="943"/>
      <c r="AO114" s="944"/>
      <c r="AP114" s="946" t="s">
        <v>122</v>
      </c>
      <c r="AQ114" s="947"/>
      <c r="AR114" s="947"/>
      <c r="AS114" s="947"/>
      <c r="AT114" s="948"/>
      <c r="AU114" s="892"/>
      <c r="AV114" s="893"/>
      <c r="AW114" s="893"/>
      <c r="AX114" s="893"/>
      <c r="AY114" s="893"/>
      <c r="AZ114" s="906" t="s">
        <v>428</v>
      </c>
      <c r="BA114" s="907"/>
      <c r="BB114" s="907"/>
      <c r="BC114" s="907"/>
      <c r="BD114" s="907"/>
      <c r="BE114" s="907"/>
      <c r="BF114" s="907"/>
      <c r="BG114" s="907"/>
      <c r="BH114" s="907"/>
      <c r="BI114" s="907"/>
      <c r="BJ114" s="907"/>
      <c r="BK114" s="907"/>
      <c r="BL114" s="907"/>
      <c r="BM114" s="907"/>
      <c r="BN114" s="907"/>
      <c r="BO114" s="907"/>
      <c r="BP114" s="908"/>
      <c r="BQ114" s="909">
        <v>2578327</v>
      </c>
      <c r="BR114" s="910"/>
      <c r="BS114" s="910"/>
      <c r="BT114" s="910"/>
      <c r="BU114" s="910"/>
      <c r="BV114" s="910">
        <v>2545857</v>
      </c>
      <c r="BW114" s="910"/>
      <c r="BX114" s="910"/>
      <c r="BY114" s="910"/>
      <c r="BZ114" s="910"/>
      <c r="CA114" s="910">
        <v>2496137</v>
      </c>
      <c r="CB114" s="910"/>
      <c r="CC114" s="910"/>
      <c r="CD114" s="910"/>
      <c r="CE114" s="910"/>
      <c r="CF114" s="904">
        <v>32.6</v>
      </c>
      <c r="CG114" s="905"/>
      <c r="CH114" s="905"/>
      <c r="CI114" s="905"/>
      <c r="CJ114" s="905"/>
      <c r="CK114" s="932"/>
      <c r="CL114" s="933"/>
      <c r="CM114" s="906" t="s">
        <v>429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942" t="s">
        <v>122</v>
      </c>
      <c r="DH114" s="943"/>
      <c r="DI114" s="943"/>
      <c r="DJ114" s="943"/>
      <c r="DK114" s="944"/>
      <c r="DL114" s="945" t="s">
        <v>122</v>
      </c>
      <c r="DM114" s="943"/>
      <c r="DN114" s="943"/>
      <c r="DO114" s="943"/>
      <c r="DP114" s="944"/>
      <c r="DQ114" s="945" t="s">
        <v>122</v>
      </c>
      <c r="DR114" s="943"/>
      <c r="DS114" s="943"/>
      <c r="DT114" s="943"/>
      <c r="DU114" s="944"/>
      <c r="DV114" s="946" t="s">
        <v>122</v>
      </c>
      <c r="DW114" s="947"/>
      <c r="DX114" s="947"/>
      <c r="DY114" s="947"/>
      <c r="DZ114" s="948"/>
    </row>
    <row r="115" spans="1:130" s="212" customFormat="1" ht="26.25" customHeight="1">
      <c r="A115" s="938"/>
      <c r="B115" s="939"/>
      <c r="C115" s="907" t="s">
        <v>430</v>
      </c>
      <c r="D115" s="907"/>
      <c r="E115" s="907"/>
      <c r="F115" s="907"/>
      <c r="G115" s="907"/>
      <c r="H115" s="907"/>
      <c r="I115" s="907"/>
      <c r="J115" s="907"/>
      <c r="K115" s="907"/>
      <c r="L115" s="907"/>
      <c r="M115" s="907"/>
      <c r="N115" s="907"/>
      <c r="O115" s="907"/>
      <c r="P115" s="907"/>
      <c r="Q115" s="907"/>
      <c r="R115" s="907"/>
      <c r="S115" s="907"/>
      <c r="T115" s="907"/>
      <c r="U115" s="907"/>
      <c r="V115" s="907"/>
      <c r="W115" s="907"/>
      <c r="X115" s="907"/>
      <c r="Y115" s="907"/>
      <c r="Z115" s="908"/>
      <c r="AA115" s="921">
        <v>133</v>
      </c>
      <c r="AB115" s="922"/>
      <c r="AC115" s="922"/>
      <c r="AD115" s="922"/>
      <c r="AE115" s="923"/>
      <c r="AF115" s="924">
        <v>188</v>
      </c>
      <c r="AG115" s="922"/>
      <c r="AH115" s="922"/>
      <c r="AI115" s="922"/>
      <c r="AJ115" s="923"/>
      <c r="AK115" s="924">
        <v>197</v>
      </c>
      <c r="AL115" s="922"/>
      <c r="AM115" s="922"/>
      <c r="AN115" s="922"/>
      <c r="AO115" s="923"/>
      <c r="AP115" s="925">
        <v>0</v>
      </c>
      <c r="AQ115" s="926"/>
      <c r="AR115" s="926"/>
      <c r="AS115" s="926"/>
      <c r="AT115" s="927"/>
      <c r="AU115" s="892"/>
      <c r="AV115" s="893"/>
      <c r="AW115" s="893"/>
      <c r="AX115" s="893"/>
      <c r="AY115" s="893"/>
      <c r="AZ115" s="906" t="s">
        <v>431</v>
      </c>
      <c r="BA115" s="907"/>
      <c r="BB115" s="907"/>
      <c r="BC115" s="907"/>
      <c r="BD115" s="907"/>
      <c r="BE115" s="907"/>
      <c r="BF115" s="907"/>
      <c r="BG115" s="907"/>
      <c r="BH115" s="907"/>
      <c r="BI115" s="907"/>
      <c r="BJ115" s="907"/>
      <c r="BK115" s="907"/>
      <c r="BL115" s="907"/>
      <c r="BM115" s="907"/>
      <c r="BN115" s="907"/>
      <c r="BO115" s="907"/>
      <c r="BP115" s="908"/>
      <c r="BQ115" s="909">
        <v>45761</v>
      </c>
      <c r="BR115" s="910"/>
      <c r="BS115" s="910"/>
      <c r="BT115" s="910"/>
      <c r="BU115" s="910"/>
      <c r="BV115" s="910">
        <v>37167</v>
      </c>
      <c r="BW115" s="910"/>
      <c r="BX115" s="910"/>
      <c r="BY115" s="910"/>
      <c r="BZ115" s="910"/>
      <c r="CA115" s="910">
        <v>234091</v>
      </c>
      <c r="CB115" s="910"/>
      <c r="CC115" s="910"/>
      <c r="CD115" s="910"/>
      <c r="CE115" s="910"/>
      <c r="CF115" s="904">
        <v>3.1</v>
      </c>
      <c r="CG115" s="905"/>
      <c r="CH115" s="905"/>
      <c r="CI115" s="905"/>
      <c r="CJ115" s="905"/>
      <c r="CK115" s="932"/>
      <c r="CL115" s="933"/>
      <c r="CM115" s="906" t="s">
        <v>432</v>
      </c>
      <c r="CN115" s="907"/>
      <c r="CO115" s="907"/>
      <c r="CP115" s="907"/>
      <c r="CQ115" s="907"/>
      <c r="CR115" s="907"/>
      <c r="CS115" s="907"/>
      <c r="CT115" s="907"/>
      <c r="CU115" s="907"/>
      <c r="CV115" s="907"/>
      <c r="CW115" s="907"/>
      <c r="CX115" s="907"/>
      <c r="CY115" s="907"/>
      <c r="CZ115" s="907"/>
      <c r="DA115" s="907"/>
      <c r="DB115" s="907"/>
      <c r="DC115" s="907"/>
      <c r="DD115" s="907"/>
      <c r="DE115" s="907"/>
      <c r="DF115" s="908"/>
      <c r="DG115" s="942" t="s">
        <v>122</v>
      </c>
      <c r="DH115" s="943"/>
      <c r="DI115" s="943"/>
      <c r="DJ115" s="943"/>
      <c r="DK115" s="944"/>
      <c r="DL115" s="945" t="s">
        <v>122</v>
      </c>
      <c r="DM115" s="943"/>
      <c r="DN115" s="943"/>
      <c r="DO115" s="943"/>
      <c r="DP115" s="944"/>
      <c r="DQ115" s="945" t="s">
        <v>122</v>
      </c>
      <c r="DR115" s="943"/>
      <c r="DS115" s="943"/>
      <c r="DT115" s="943"/>
      <c r="DU115" s="944"/>
      <c r="DV115" s="946" t="s">
        <v>122</v>
      </c>
      <c r="DW115" s="947"/>
      <c r="DX115" s="947"/>
      <c r="DY115" s="947"/>
      <c r="DZ115" s="948"/>
    </row>
    <row r="116" spans="1:130" s="212" customFormat="1" ht="26.25" customHeight="1">
      <c r="A116" s="940"/>
      <c r="B116" s="941"/>
      <c r="C116" s="949" t="s">
        <v>433</v>
      </c>
      <c r="D116" s="949"/>
      <c r="E116" s="949"/>
      <c r="F116" s="949"/>
      <c r="G116" s="949"/>
      <c r="H116" s="949"/>
      <c r="I116" s="949"/>
      <c r="J116" s="949"/>
      <c r="K116" s="949"/>
      <c r="L116" s="949"/>
      <c r="M116" s="949"/>
      <c r="N116" s="949"/>
      <c r="O116" s="949"/>
      <c r="P116" s="949"/>
      <c r="Q116" s="949"/>
      <c r="R116" s="949"/>
      <c r="S116" s="949"/>
      <c r="T116" s="949"/>
      <c r="U116" s="949"/>
      <c r="V116" s="949"/>
      <c r="W116" s="949"/>
      <c r="X116" s="949"/>
      <c r="Y116" s="949"/>
      <c r="Z116" s="950"/>
      <c r="AA116" s="942" t="s">
        <v>122</v>
      </c>
      <c r="AB116" s="943"/>
      <c r="AC116" s="943"/>
      <c r="AD116" s="943"/>
      <c r="AE116" s="944"/>
      <c r="AF116" s="945" t="s">
        <v>122</v>
      </c>
      <c r="AG116" s="943"/>
      <c r="AH116" s="943"/>
      <c r="AI116" s="943"/>
      <c r="AJ116" s="944"/>
      <c r="AK116" s="945" t="s">
        <v>122</v>
      </c>
      <c r="AL116" s="943"/>
      <c r="AM116" s="943"/>
      <c r="AN116" s="943"/>
      <c r="AO116" s="944"/>
      <c r="AP116" s="946" t="s">
        <v>122</v>
      </c>
      <c r="AQ116" s="947"/>
      <c r="AR116" s="947"/>
      <c r="AS116" s="947"/>
      <c r="AT116" s="948"/>
      <c r="AU116" s="892"/>
      <c r="AV116" s="893"/>
      <c r="AW116" s="893"/>
      <c r="AX116" s="893"/>
      <c r="AY116" s="893"/>
      <c r="AZ116" s="951" t="s">
        <v>434</v>
      </c>
      <c r="BA116" s="952"/>
      <c r="BB116" s="952"/>
      <c r="BC116" s="952"/>
      <c r="BD116" s="952"/>
      <c r="BE116" s="952"/>
      <c r="BF116" s="952"/>
      <c r="BG116" s="952"/>
      <c r="BH116" s="952"/>
      <c r="BI116" s="952"/>
      <c r="BJ116" s="952"/>
      <c r="BK116" s="952"/>
      <c r="BL116" s="952"/>
      <c r="BM116" s="952"/>
      <c r="BN116" s="952"/>
      <c r="BO116" s="952"/>
      <c r="BP116" s="953"/>
      <c r="BQ116" s="909" t="s">
        <v>122</v>
      </c>
      <c r="BR116" s="910"/>
      <c r="BS116" s="910"/>
      <c r="BT116" s="910"/>
      <c r="BU116" s="910"/>
      <c r="BV116" s="910" t="s">
        <v>122</v>
      </c>
      <c r="BW116" s="910"/>
      <c r="BX116" s="910"/>
      <c r="BY116" s="910"/>
      <c r="BZ116" s="910"/>
      <c r="CA116" s="910" t="s">
        <v>122</v>
      </c>
      <c r="CB116" s="910"/>
      <c r="CC116" s="910"/>
      <c r="CD116" s="910"/>
      <c r="CE116" s="910"/>
      <c r="CF116" s="904" t="s">
        <v>122</v>
      </c>
      <c r="CG116" s="905"/>
      <c r="CH116" s="905"/>
      <c r="CI116" s="905"/>
      <c r="CJ116" s="905"/>
      <c r="CK116" s="932"/>
      <c r="CL116" s="933"/>
      <c r="CM116" s="906" t="s">
        <v>435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942" t="s">
        <v>122</v>
      </c>
      <c r="DH116" s="943"/>
      <c r="DI116" s="943"/>
      <c r="DJ116" s="943"/>
      <c r="DK116" s="944"/>
      <c r="DL116" s="945" t="s">
        <v>122</v>
      </c>
      <c r="DM116" s="943"/>
      <c r="DN116" s="943"/>
      <c r="DO116" s="943"/>
      <c r="DP116" s="944"/>
      <c r="DQ116" s="945" t="s">
        <v>122</v>
      </c>
      <c r="DR116" s="943"/>
      <c r="DS116" s="943"/>
      <c r="DT116" s="943"/>
      <c r="DU116" s="944"/>
      <c r="DV116" s="946" t="s">
        <v>122</v>
      </c>
      <c r="DW116" s="947"/>
      <c r="DX116" s="947"/>
      <c r="DY116" s="947"/>
      <c r="DZ116" s="948"/>
    </row>
    <row r="117" spans="1:130" s="212" customFormat="1" ht="26.25" customHeight="1">
      <c r="A117" s="896" t="s">
        <v>177</v>
      </c>
      <c r="B117" s="877"/>
      <c r="C117" s="877"/>
      <c r="D117" s="877"/>
      <c r="E117" s="877"/>
      <c r="F117" s="877"/>
      <c r="G117" s="877"/>
      <c r="H117" s="877"/>
      <c r="I117" s="877"/>
      <c r="J117" s="877"/>
      <c r="K117" s="877"/>
      <c r="L117" s="877"/>
      <c r="M117" s="877"/>
      <c r="N117" s="877"/>
      <c r="O117" s="877"/>
      <c r="P117" s="877"/>
      <c r="Q117" s="877"/>
      <c r="R117" s="877"/>
      <c r="S117" s="877"/>
      <c r="T117" s="877"/>
      <c r="U117" s="877"/>
      <c r="V117" s="877"/>
      <c r="W117" s="877"/>
      <c r="X117" s="877"/>
      <c r="Y117" s="961" t="s">
        <v>436</v>
      </c>
      <c r="Z117" s="878"/>
      <c r="AA117" s="962">
        <v>2446050</v>
      </c>
      <c r="AB117" s="963"/>
      <c r="AC117" s="963"/>
      <c r="AD117" s="963"/>
      <c r="AE117" s="964"/>
      <c r="AF117" s="965">
        <v>2309069</v>
      </c>
      <c r="AG117" s="963"/>
      <c r="AH117" s="963"/>
      <c r="AI117" s="963"/>
      <c r="AJ117" s="964"/>
      <c r="AK117" s="965">
        <v>2244403</v>
      </c>
      <c r="AL117" s="963"/>
      <c r="AM117" s="963"/>
      <c r="AN117" s="963"/>
      <c r="AO117" s="964"/>
      <c r="AP117" s="966"/>
      <c r="AQ117" s="967"/>
      <c r="AR117" s="967"/>
      <c r="AS117" s="967"/>
      <c r="AT117" s="968"/>
      <c r="AU117" s="892"/>
      <c r="AV117" s="893"/>
      <c r="AW117" s="893"/>
      <c r="AX117" s="893"/>
      <c r="AY117" s="893"/>
      <c r="AZ117" s="958" t="s">
        <v>437</v>
      </c>
      <c r="BA117" s="959"/>
      <c r="BB117" s="959"/>
      <c r="BC117" s="959"/>
      <c r="BD117" s="959"/>
      <c r="BE117" s="959"/>
      <c r="BF117" s="959"/>
      <c r="BG117" s="959"/>
      <c r="BH117" s="959"/>
      <c r="BI117" s="959"/>
      <c r="BJ117" s="959"/>
      <c r="BK117" s="959"/>
      <c r="BL117" s="959"/>
      <c r="BM117" s="959"/>
      <c r="BN117" s="959"/>
      <c r="BO117" s="959"/>
      <c r="BP117" s="960"/>
      <c r="BQ117" s="909" t="s">
        <v>122</v>
      </c>
      <c r="BR117" s="910"/>
      <c r="BS117" s="910"/>
      <c r="BT117" s="910"/>
      <c r="BU117" s="910"/>
      <c r="BV117" s="910" t="s">
        <v>122</v>
      </c>
      <c r="BW117" s="910"/>
      <c r="BX117" s="910"/>
      <c r="BY117" s="910"/>
      <c r="BZ117" s="910"/>
      <c r="CA117" s="910" t="s">
        <v>122</v>
      </c>
      <c r="CB117" s="910"/>
      <c r="CC117" s="910"/>
      <c r="CD117" s="910"/>
      <c r="CE117" s="910"/>
      <c r="CF117" s="904" t="s">
        <v>122</v>
      </c>
      <c r="CG117" s="905"/>
      <c r="CH117" s="905"/>
      <c r="CI117" s="905"/>
      <c r="CJ117" s="905"/>
      <c r="CK117" s="932"/>
      <c r="CL117" s="933"/>
      <c r="CM117" s="906" t="s">
        <v>438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942" t="s">
        <v>122</v>
      </c>
      <c r="DH117" s="943"/>
      <c r="DI117" s="943"/>
      <c r="DJ117" s="943"/>
      <c r="DK117" s="944"/>
      <c r="DL117" s="945" t="s">
        <v>122</v>
      </c>
      <c r="DM117" s="943"/>
      <c r="DN117" s="943"/>
      <c r="DO117" s="943"/>
      <c r="DP117" s="944"/>
      <c r="DQ117" s="945" t="s">
        <v>122</v>
      </c>
      <c r="DR117" s="943"/>
      <c r="DS117" s="943"/>
      <c r="DT117" s="943"/>
      <c r="DU117" s="944"/>
      <c r="DV117" s="946" t="s">
        <v>122</v>
      </c>
      <c r="DW117" s="947"/>
      <c r="DX117" s="947"/>
      <c r="DY117" s="947"/>
      <c r="DZ117" s="948"/>
    </row>
    <row r="118" spans="1:130" s="212" customFormat="1" ht="26.25" customHeight="1">
      <c r="A118" s="896" t="s">
        <v>412</v>
      </c>
      <c r="B118" s="877"/>
      <c r="C118" s="877"/>
      <c r="D118" s="877"/>
      <c r="E118" s="877"/>
      <c r="F118" s="877"/>
      <c r="G118" s="877"/>
      <c r="H118" s="877"/>
      <c r="I118" s="877"/>
      <c r="J118" s="877"/>
      <c r="K118" s="877"/>
      <c r="L118" s="877"/>
      <c r="M118" s="877"/>
      <c r="N118" s="877"/>
      <c r="O118" s="877"/>
      <c r="P118" s="877"/>
      <c r="Q118" s="877"/>
      <c r="R118" s="877"/>
      <c r="S118" s="877"/>
      <c r="T118" s="877"/>
      <c r="U118" s="877"/>
      <c r="V118" s="877"/>
      <c r="W118" s="877"/>
      <c r="X118" s="877"/>
      <c r="Y118" s="877"/>
      <c r="Z118" s="878"/>
      <c r="AA118" s="876" t="s">
        <v>409</v>
      </c>
      <c r="AB118" s="877"/>
      <c r="AC118" s="877"/>
      <c r="AD118" s="877"/>
      <c r="AE118" s="878"/>
      <c r="AF118" s="876" t="s">
        <v>410</v>
      </c>
      <c r="AG118" s="877"/>
      <c r="AH118" s="877"/>
      <c r="AI118" s="877"/>
      <c r="AJ118" s="878"/>
      <c r="AK118" s="876" t="s">
        <v>294</v>
      </c>
      <c r="AL118" s="877"/>
      <c r="AM118" s="877"/>
      <c r="AN118" s="877"/>
      <c r="AO118" s="878"/>
      <c r="AP118" s="954" t="s">
        <v>411</v>
      </c>
      <c r="AQ118" s="955"/>
      <c r="AR118" s="955"/>
      <c r="AS118" s="955"/>
      <c r="AT118" s="956"/>
      <c r="AU118" s="892"/>
      <c r="AV118" s="893"/>
      <c r="AW118" s="893"/>
      <c r="AX118" s="893"/>
      <c r="AY118" s="893"/>
      <c r="AZ118" s="957" t="s">
        <v>439</v>
      </c>
      <c r="BA118" s="949"/>
      <c r="BB118" s="949"/>
      <c r="BC118" s="949"/>
      <c r="BD118" s="949"/>
      <c r="BE118" s="949"/>
      <c r="BF118" s="949"/>
      <c r="BG118" s="949"/>
      <c r="BH118" s="949"/>
      <c r="BI118" s="949"/>
      <c r="BJ118" s="949"/>
      <c r="BK118" s="949"/>
      <c r="BL118" s="949"/>
      <c r="BM118" s="949"/>
      <c r="BN118" s="949"/>
      <c r="BO118" s="949"/>
      <c r="BP118" s="950"/>
      <c r="BQ118" s="983" t="s">
        <v>122</v>
      </c>
      <c r="BR118" s="984"/>
      <c r="BS118" s="984"/>
      <c r="BT118" s="984"/>
      <c r="BU118" s="984"/>
      <c r="BV118" s="984" t="s">
        <v>122</v>
      </c>
      <c r="BW118" s="984"/>
      <c r="BX118" s="984"/>
      <c r="BY118" s="984"/>
      <c r="BZ118" s="984"/>
      <c r="CA118" s="984" t="s">
        <v>122</v>
      </c>
      <c r="CB118" s="984"/>
      <c r="CC118" s="984"/>
      <c r="CD118" s="984"/>
      <c r="CE118" s="984"/>
      <c r="CF118" s="904" t="s">
        <v>122</v>
      </c>
      <c r="CG118" s="905"/>
      <c r="CH118" s="905"/>
      <c r="CI118" s="905"/>
      <c r="CJ118" s="905"/>
      <c r="CK118" s="932"/>
      <c r="CL118" s="933"/>
      <c r="CM118" s="906" t="s">
        <v>440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942" t="s">
        <v>122</v>
      </c>
      <c r="DH118" s="943"/>
      <c r="DI118" s="943"/>
      <c r="DJ118" s="943"/>
      <c r="DK118" s="944"/>
      <c r="DL118" s="945" t="s">
        <v>122</v>
      </c>
      <c r="DM118" s="943"/>
      <c r="DN118" s="943"/>
      <c r="DO118" s="943"/>
      <c r="DP118" s="944"/>
      <c r="DQ118" s="945" t="s">
        <v>122</v>
      </c>
      <c r="DR118" s="943"/>
      <c r="DS118" s="943"/>
      <c r="DT118" s="943"/>
      <c r="DU118" s="944"/>
      <c r="DV118" s="946" t="s">
        <v>122</v>
      </c>
      <c r="DW118" s="947"/>
      <c r="DX118" s="947"/>
      <c r="DY118" s="947"/>
      <c r="DZ118" s="948"/>
    </row>
    <row r="119" spans="1:130" s="212" customFormat="1" ht="26.25" customHeight="1">
      <c r="A119" s="1040" t="s">
        <v>415</v>
      </c>
      <c r="B119" s="931"/>
      <c r="C119" s="913" t="s">
        <v>416</v>
      </c>
      <c r="D119" s="881"/>
      <c r="E119" s="881"/>
      <c r="F119" s="881"/>
      <c r="G119" s="881"/>
      <c r="H119" s="881"/>
      <c r="I119" s="881"/>
      <c r="J119" s="881"/>
      <c r="K119" s="881"/>
      <c r="L119" s="881"/>
      <c r="M119" s="881"/>
      <c r="N119" s="881"/>
      <c r="O119" s="881"/>
      <c r="P119" s="881"/>
      <c r="Q119" s="881"/>
      <c r="R119" s="881"/>
      <c r="S119" s="881"/>
      <c r="T119" s="881"/>
      <c r="U119" s="881"/>
      <c r="V119" s="881"/>
      <c r="W119" s="881"/>
      <c r="X119" s="881"/>
      <c r="Y119" s="881"/>
      <c r="Z119" s="882"/>
      <c r="AA119" s="883" t="s">
        <v>122</v>
      </c>
      <c r="AB119" s="884"/>
      <c r="AC119" s="884"/>
      <c r="AD119" s="884"/>
      <c r="AE119" s="885"/>
      <c r="AF119" s="886" t="s">
        <v>122</v>
      </c>
      <c r="AG119" s="884"/>
      <c r="AH119" s="884"/>
      <c r="AI119" s="884"/>
      <c r="AJ119" s="885"/>
      <c r="AK119" s="886" t="s">
        <v>122</v>
      </c>
      <c r="AL119" s="884"/>
      <c r="AM119" s="884"/>
      <c r="AN119" s="884"/>
      <c r="AO119" s="885"/>
      <c r="AP119" s="887" t="s">
        <v>122</v>
      </c>
      <c r="AQ119" s="888"/>
      <c r="AR119" s="888"/>
      <c r="AS119" s="888"/>
      <c r="AT119" s="889"/>
      <c r="AU119" s="894"/>
      <c r="AV119" s="895"/>
      <c r="AW119" s="895"/>
      <c r="AX119" s="895"/>
      <c r="AY119" s="895"/>
      <c r="AZ119" s="233" t="s">
        <v>177</v>
      </c>
      <c r="BA119" s="233"/>
      <c r="BB119" s="233"/>
      <c r="BC119" s="233"/>
      <c r="BD119" s="233"/>
      <c r="BE119" s="233"/>
      <c r="BF119" s="233"/>
      <c r="BG119" s="233"/>
      <c r="BH119" s="233"/>
      <c r="BI119" s="233"/>
      <c r="BJ119" s="233"/>
      <c r="BK119" s="233"/>
      <c r="BL119" s="233"/>
      <c r="BM119" s="233"/>
      <c r="BN119" s="233"/>
      <c r="BO119" s="961" t="s">
        <v>441</v>
      </c>
      <c r="BP119" s="989"/>
      <c r="BQ119" s="983">
        <v>23032503</v>
      </c>
      <c r="BR119" s="984"/>
      <c r="BS119" s="984"/>
      <c r="BT119" s="984"/>
      <c r="BU119" s="984"/>
      <c r="BV119" s="984">
        <v>21852551</v>
      </c>
      <c r="BW119" s="984"/>
      <c r="BX119" s="984"/>
      <c r="BY119" s="984"/>
      <c r="BZ119" s="984"/>
      <c r="CA119" s="984">
        <v>21297156</v>
      </c>
      <c r="CB119" s="984"/>
      <c r="CC119" s="984"/>
      <c r="CD119" s="984"/>
      <c r="CE119" s="984"/>
      <c r="CF119" s="985"/>
      <c r="CG119" s="986"/>
      <c r="CH119" s="986"/>
      <c r="CI119" s="986"/>
      <c r="CJ119" s="987"/>
      <c r="CK119" s="934"/>
      <c r="CL119" s="935"/>
      <c r="CM119" s="957" t="s">
        <v>442</v>
      </c>
      <c r="CN119" s="949"/>
      <c r="CO119" s="949"/>
      <c r="CP119" s="949"/>
      <c r="CQ119" s="949"/>
      <c r="CR119" s="949"/>
      <c r="CS119" s="949"/>
      <c r="CT119" s="949"/>
      <c r="CU119" s="949"/>
      <c r="CV119" s="949"/>
      <c r="CW119" s="949"/>
      <c r="CX119" s="949"/>
      <c r="CY119" s="949"/>
      <c r="CZ119" s="949"/>
      <c r="DA119" s="949"/>
      <c r="DB119" s="949"/>
      <c r="DC119" s="949"/>
      <c r="DD119" s="949"/>
      <c r="DE119" s="949"/>
      <c r="DF119" s="950"/>
      <c r="DG119" s="988" t="s">
        <v>122</v>
      </c>
      <c r="DH119" s="970"/>
      <c r="DI119" s="970"/>
      <c r="DJ119" s="970"/>
      <c r="DK119" s="971"/>
      <c r="DL119" s="969" t="s">
        <v>122</v>
      </c>
      <c r="DM119" s="970"/>
      <c r="DN119" s="970"/>
      <c r="DO119" s="970"/>
      <c r="DP119" s="971"/>
      <c r="DQ119" s="969" t="s">
        <v>122</v>
      </c>
      <c r="DR119" s="970"/>
      <c r="DS119" s="970"/>
      <c r="DT119" s="970"/>
      <c r="DU119" s="971"/>
      <c r="DV119" s="972" t="s">
        <v>122</v>
      </c>
      <c r="DW119" s="973"/>
      <c r="DX119" s="973"/>
      <c r="DY119" s="973"/>
      <c r="DZ119" s="974"/>
    </row>
    <row r="120" spans="1:130" s="212" customFormat="1" ht="26.25" customHeight="1">
      <c r="A120" s="1041"/>
      <c r="B120" s="933"/>
      <c r="C120" s="906" t="s">
        <v>419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942" t="s">
        <v>122</v>
      </c>
      <c r="AB120" s="943"/>
      <c r="AC120" s="943"/>
      <c r="AD120" s="943"/>
      <c r="AE120" s="944"/>
      <c r="AF120" s="945" t="s">
        <v>122</v>
      </c>
      <c r="AG120" s="943"/>
      <c r="AH120" s="943"/>
      <c r="AI120" s="943"/>
      <c r="AJ120" s="944"/>
      <c r="AK120" s="945" t="s">
        <v>122</v>
      </c>
      <c r="AL120" s="943"/>
      <c r="AM120" s="943"/>
      <c r="AN120" s="943"/>
      <c r="AO120" s="944"/>
      <c r="AP120" s="946" t="s">
        <v>122</v>
      </c>
      <c r="AQ120" s="947"/>
      <c r="AR120" s="947"/>
      <c r="AS120" s="947"/>
      <c r="AT120" s="948"/>
      <c r="AU120" s="975" t="s">
        <v>443</v>
      </c>
      <c r="AV120" s="976"/>
      <c r="AW120" s="976"/>
      <c r="AX120" s="976"/>
      <c r="AY120" s="977"/>
      <c r="AZ120" s="913" t="s">
        <v>444</v>
      </c>
      <c r="BA120" s="881"/>
      <c r="BB120" s="881"/>
      <c r="BC120" s="881"/>
      <c r="BD120" s="881"/>
      <c r="BE120" s="881"/>
      <c r="BF120" s="881"/>
      <c r="BG120" s="881"/>
      <c r="BH120" s="881"/>
      <c r="BI120" s="881"/>
      <c r="BJ120" s="881"/>
      <c r="BK120" s="881"/>
      <c r="BL120" s="881"/>
      <c r="BM120" s="881"/>
      <c r="BN120" s="881"/>
      <c r="BO120" s="881"/>
      <c r="BP120" s="882"/>
      <c r="BQ120" s="914">
        <v>8293151</v>
      </c>
      <c r="BR120" s="915"/>
      <c r="BS120" s="915"/>
      <c r="BT120" s="915"/>
      <c r="BU120" s="915"/>
      <c r="BV120" s="915">
        <v>8981691</v>
      </c>
      <c r="BW120" s="915"/>
      <c r="BX120" s="915"/>
      <c r="BY120" s="915"/>
      <c r="BZ120" s="915"/>
      <c r="CA120" s="915">
        <v>9634935</v>
      </c>
      <c r="CB120" s="915"/>
      <c r="CC120" s="915"/>
      <c r="CD120" s="915"/>
      <c r="CE120" s="915"/>
      <c r="CF120" s="928">
        <v>125.9</v>
      </c>
      <c r="CG120" s="929"/>
      <c r="CH120" s="929"/>
      <c r="CI120" s="929"/>
      <c r="CJ120" s="929"/>
      <c r="CK120" s="990" t="s">
        <v>445</v>
      </c>
      <c r="CL120" s="991"/>
      <c r="CM120" s="991"/>
      <c r="CN120" s="991"/>
      <c r="CO120" s="992"/>
      <c r="CP120" s="998" t="s">
        <v>393</v>
      </c>
      <c r="CQ120" s="999"/>
      <c r="CR120" s="999"/>
      <c r="CS120" s="999"/>
      <c r="CT120" s="999"/>
      <c r="CU120" s="999"/>
      <c r="CV120" s="999"/>
      <c r="CW120" s="999"/>
      <c r="CX120" s="999"/>
      <c r="CY120" s="999"/>
      <c r="CZ120" s="999"/>
      <c r="DA120" s="999"/>
      <c r="DB120" s="999"/>
      <c r="DC120" s="999"/>
      <c r="DD120" s="999"/>
      <c r="DE120" s="999"/>
      <c r="DF120" s="1000"/>
      <c r="DG120" s="914">
        <v>1829779</v>
      </c>
      <c r="DH120" s="915"/>
      <c r="DI120" s="915"/>
      <c r="DJ120" s="915"/>
      <c r="DK120" s="915"/>
      <c r="DL120" s="915">
        <v>2246473</v>
      </c>
      <c r="DM120" s="915"/>
      <c r="DN120" s="915"/>
      <c r="DO120" s="915"/>
      <c r="DP120" s="915"/>
      <c r="DQ120" s="915">
        <v>2345635</v>
      </c>
      <c r="DR120" s="915"/>
      <c r="DS120" s="915"/>
      <c r="DT120" s="915"/>
      <c r="DU120" s="915"/>
      <c r="DV120" s="916">
        <v>30.6</v>
      </c>
      <c r="DW120" s="916"/>
      <c r="DX120" s="916"/>
      <c r="DY120" s="916"/>
      <c r="DZ120" s="917"/>
    </row>
    <row r="121" spans="1:130" s="212" customFormat="1" ht="26.25" customHeight="1">
      <c r="A121" s="1041"/>
      <c r="B121" s="933"/>
      <c r="C121" s="958" t="s">
        <v>446</v>
      </c>
      <c r="D121" s="959"/>
      <c r="E121" s="959"/>
      <c r="F121" s="959"/>
      <c r="G121" s="959"/>
      <c r="H121" s="959"/>
      <c r="I121" s="959"/>
      <c r="J121" s="959"/>
      <c r="K121" s="959"/>
      <c r="L121" s="959"/>
      <c r="M121" s="959"/>
      <c r="N121" s="959"/>
      <c r="O121" s="959"/>
      <c r="P121" s="959"/>
      <c r="Q121" s="959"/>
      <c r="R121" s="959"/>
      <c r="S121" s="959"/>
      <c r="T121" s="959"/>
      <c r="U121" s="959"/>
      <c r="V121" s="959"/>
      <c r="W121" s="959"/>
      <c r="X121" s="959"/>
      <c r="Y121" s="959"/>
      <c r="Z121" s="960"/>
      <c r="AA121" s="942" t="s">
        <v>122</v>
      </c>
      <c r="AB121" s="943"/>
      <c r="AC121" s="943"/>
      <c r="AD121" s="943"/>
      <c r="AE121" s="944"/>
      <c r="AF121" s="945" t="s">
        <v>122</v>
      </c>
      <c r="AG121" s="943"/>
      <c r="AH121" s="943"/>
      <c r="AI121" s="943"/>
      <c r="AJ121" s="944"/>
      <c r="AK121" s="945" t="s">
        <v>122</v>
      </c>
      <c r="AL121" s="943"/>
      <c r="AM121" s="943"/>
      <c r="AN121" s="943"/>
      <c r="AO121" s="944"/>
      <c r="AP121" s="946" t="s">
        <v>122</v>
      </c>
      <c r="AQ121" s="947"/>
      <c r="AR121" s="947"/>
      <c r="AS121" s="947"/>
      <c r="AT121" s="948"/>
      <c r="AU121" s="978"/>
      <c r="AV121" s="979"/>
      <c r="AW121" s="979"/>
      <c r="AX121" s="979"/>
      <c r="AY121" s="980"/>
      <c r="AZ121" s="906" t="s">
        <v>447</v>
      </c>
      <c r="BA121" s="907"/>
      <c r="BB121" s="907"/>
      <c r="BC121" s="907"/>
      <c r="BD121" s="907"/>
      <c r="BE121" s="907"/>
      <c r="BF121" s="907"/>
      <c r="BG121" s="907"/>
      <c r="BH121" s="907"/>
      <c r="BI121" s="907"/>
      <c r="BJ121" s="907"/>
      <c r="BK121" s="907"/>
      <c r="BL121" s="907"/>
      <c r="BM121" s="907"/>
      <c r="BN121" s="907"/>
      <c r="BO121" s="907"/>
      <c r="BP121" s="908"/>
      <c r="BQ121" s="909">
        <v>584060</v>
      </c>
      <c r="BR121" s="910"/>
      <c r="BS121" s="910"/>
      <c r="BT121" s="910"/>
      <c r="BU121" s="910"/>
      <c r="BV121" s="910">
        <v>476450</v>
      </c>
      <c r="BW121" s="910"/>
      <c r="BX121" s="910"/>
      <c r="BY121" s="910"/>
      <c r="BZ121" s="910"/>
      <c r="CA121" s="910">
        <v>404466</v>
      </c>
      <c r="CB121" s="910"/>
      <c r="CC121" s="910"/>
      <c r="CD121" s="910"/>
      <c r="CE121" s="910"/>
      <c r="CF121" s="904">
        <v>5.3</v>
      </c>
      <c r="CG121" s="905"/>
      <c r="CH121" s="905"/>
      <c r="CI121" s="905"/>
      <c r="CJ121" s="905"/>
      <c r="CK121" s="993"/>
      <c r="CL121" s="994"/>
      <c r="CM121" s="994"/>
      <c r="CN121" s="994"/>
      <c r="CO121" s="995"/>
      <c r="CP121" s="1003" t="s">
        <v>391</v>
      </c>
      <c r="CQ121" s="1004"/>
      <c r="CR121" s="1004"/>
      <c r="CS121" s="1004"/>
      <c r="CT121" s="1004"/>
      <c r="CU121" s="1004"/>
      <c r="CV121" s="1004"/>
      <c r="CW121" s="1004"/>
      <c r="CX121" s="1004"/>
      <c r="CY121" s="1004"/>
      <c r="CZ121" s="1004"/>
      <c r="DA121" s="1004"/>
      <c r="DB121" s="1004"/>
      <c r="DC121" s="1004"/>
      <c r="DD121" s="1004"/>
      <c r="DE121" s="1004"/>
      <c r="DF121" s="1005"/>
      <c r="DG121" s="909">
        <v>652805</v>
      </c>
      <c r="DH121" s="910"/>
      <c r="DI121" s="910"/>
      <c r="DJ121" s="910"/>
      <c r="DK121" s="910"/>
      <c r="DL121" s="910">
        <v>599612</v>
      </c>
      <c r="DM121" s="910"/>
      <c r="DN121" s="910"/>
      <c r="DO121" s="910"/>
      <c r="DP121" s="910"/>
      <c r="DQ121" s="910">
        <v>553827</v>
      </c>
      <c r="DR121" s="910"/>
      <c r="DS121" s="910"/>
      <c r="DT121" s="910"/>
      <c r="DU121" s="910"/>
      <c r="DV121" s="911">
        <v>7.2</v>
      </c>
      <c r="DW121" s="911"/>
      <c r="DX121" s="911"/>
      <c r="DY121" s="911"/>
      <c r="DZ121" s="912"/>
    </row>
    <row r="122" spans="1:130" s="212" customFormat="1" ht="26.25" customHeight="1">
      <c r="A122" s="1041"/>
      <c r="B122" s="933"/>
      <c r="C122" s="906" t="s">
        <v>429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942" t="s">
        <v>122</v>
      </c>
      <c r="AB122" s="943"/>
      <c r="AC122" s="943"/>
      <c r="AD122" s="943"/>
      <c r="AE122" s="944"/>
      <c r="AF122" s="945" t="s">
        <v>122</v>
      </c>
      <c r="AG122" s="943"/>
      <c r="AH122" s="943"/>
      <c r="AI122" s="943"/>
      <c r="AJ122" s="944"/>
      <c r="AK122" s="945" t="s">
        <v>122</v>
      </c>
      <c r="AL122" s="943"/>
      <c r="AM122" s="943"/>
      <c r="AN122" s="943"/>
      <c r="AO122" s="944"/>
      <c r="AP122" s="946" t="s">
        <v>122</v>
      </c>
      <c r="AQ122" s="947"/>
      <c r="AR122" s="947"/>
      <c r="AS122" s="947"/>
      <c r="AT122" s="948"/>
      <c r="AU122" s="978"/>
      <c r="AV122" s="979"/>
      <c r="AW122" s="979"/>
      <c r="AX122" s="979"/>
      <c r="AY122" s="980"/>
      <c r="AZ122" s="957" t="s">
        <v>448</v>
      </c>
      <c r="BA122" s="949"/>
      <c r="BB122" s="949"/>
      <c r="BC122" s="949"/>
      <c r="BD122" s="949"/>
      <c r="BE122" s="949"/>
      <c r="BF122" s="949"/>
      <c r="BG122" s="949"/>
      <c r="BH122" s="949"/>
      <c r="BI122" s="949"/>
      <c r="BJ122" s="949"/>
      <c r="BK122" s="949"/>
      <c r="BL122" s="949"/>
      <c r="BM122" s="949"/>
      <c r="BN122" s="949"/>
      <c r="BO122" s="949"/>
      <c r="BP122" s="950"/>
      <c r="BQ122" s="983">
        <v>12560372</v>
      </c>
      <c r="BR122" s="984"/>
      <c r="BS122" s="984"/>
      <c r="BT122" s="984"/>
      <c r="BU122" s="984"/>
      <c r="BV122" s="984">
        <v>11605882</v>
      </c>
      <c r="BW122" s="984"/>
      <c r="BX122" s="984"/>
      <c r="BY122" s="984"/>
      <c r="BZ122" s="984"/>
      <c r="CA122" s="984">
        <v>11122461</v>
      </c>
      <c r="CB122" s="984"/>
      <c r="CC122" s="984"/>
      <c r="CD122" s="984"/>
      <c r="CE122" s="984"/>
      <c r="CF122" s="1001">
        <v>145.30000000000001</v>
      </c>
      <c r="CG122" s="1002"/>
      <c r="CH122" s="1002"/>
      <c r="CI122" s="1002"/>
      <c r="CJ122" s="1002"/>
      <c r="CK122" s="993"/>
      <c r="CL122" s="994"/>
      <c r="CM122" s="994"/>
      <c r="CN122" s="994"/>
      <c r="CO122" s="995"/>
      <c r="CP122" s="1003" t="s">
        <v>394</v>
      </c>
      <c r="CQ122" s="1004"/>
      <c r="CR122" s="1004"/>
      <c r="CS122" s="1004"/>
      <c r="CT122" s="1004"/>
      <c r="CU122" s="1004"/>
      <c r="CV122" s="1004"/>
      <c r="CW122" s="1004"/>
      <c r="CX122" s="1004"/>
      <c r="CY122" s="1004"/>
      <c r="CZ122" s="1004"/>
      <c r="DA122" s="1004"/>
      <c r="DB122" s="1004"/>
      <c r="DC122" s="1004"/>
      <c r="DD122" s="1004"/>
      <c r="DE122" s="1004"/>
      <c r="DF122" s="1005"/>
      <c r="DG122" s="909">
        <v>78146</v>
      </c>
      <c r="DH122" s="910"/>
      <c r="DI122" s="910"/>
      <c r="DJ122" s="910"/>
      <c r="DK122" s="910"/>
      <c r="DL122" s="910">
        <v>69032</v>
      </c>
      <c r="DM122" s="910"/>
      <c r="DN122" s="910"/>
      <c r="DO122" s="910"/>
      <c r="DP122" s="910"/>
      <c r="DQ122" s="910">
        <v>59750</v>
      </c>
      <c r="DR122" s="910"/>
      <c r="DS122" s="910"/>
      <c r="DT122" s="910"/>
      <c r="DU122" s="910"/>
      <c r="DV122" s="911">
        <v>0.8</v>
      </c>
      <c r="DW122" s="911"/>
      <c r="DX122" s="911"/>
      <c r="DY122" s="911"/>
      <c r="DZ122" s="912"/>
    </row>
    <row r="123" spans="1:130" s="212" customFormat="1" ht="26.25" customHeight="1">
      <c r="A123" s="1041"/>
      <c r="B123" s="933"/>
      <c r="C123" s="906" t="s">
        <v>435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942" t="s">
        <v>122</v>
      </c>
      <c r="AB123" s="943"/>
      <c r="AC123" s="943"/>
      <c r="AD123" s="943"/>
      <c r="AE123" s="944"/>
      <c r="AF123" s="945" t="s">
        <v>122</v>
      </c>
      <c r="AG123" s="943"/>
      <c r="AH123" s="943"/>
      <c r="AI123" s="943"/>
      <c r="AJ123" s="944"/>
      <c r="AK123" s="945" t="s">
        <v>122</v>
      </c>
      <c r="AL123" s="943"/>
      <c r="AM123" s="943"/>
      <c r="AN123" s="943"/>
      <c r="AO123" s="944"/>
      <c r="AP123" s="946" t="s">
        <v>122</v>
      </c>
      <c r="AQ123" s="947"/>
      <c r="AR123" s="947"/>
      <c r="AS123" s="947"/>
      <c r="AT123" s="948"/>
      <c r="AU123" s="981"/>
      <c r="AV123" s="982"/>
      <c r="AW123" s="982"/>
      <c r="AX123" s="982"/>
      <c r="AY123" s="982"/>
      <c r="AZ123" s="233" t="s">
        <v>177</v>
      </c>
      <c r="BA123" s="233"/>
      <c r="BB123" s="233"/>
      <c r="BC123" s="233"/>
      <c r="BD123" s="233"/>
      <c r="BE123" s="233"/>
      <c r="BF123" s="233"/>
      <c r="BG123" s="233"/>
      <c r="BH123" s="233"/>
      <c r="BI123" s="233"/>
      <c r="BJ123" s="233"/>
      <c r="BK123" s="233"/>
      <c r="BL123" s="233"/>
      <c r="BM123" s="233"/>
      <c r="BN123" s="233"/>
      <c r="BO123" s="961" t="s">
        <v>449</v>
      </c>
      <c r="BP123" s="989"/>
      <c r="BQ123" s="1047">
        <v>21437583</v>
      </c>
      <c r="BR123" s="1048"/>
      <c r="BS123" s="1048"/>
      <c r="BT123" s="1048"/>
      <c r="BU123" s="1048"/>
      <c r="BV123" s="1048">
        <v>21064023</v>
      </c>
      <c r="BW123" s="1048"/>
      <c r="BX123" s="1048"/>
      <c r="BY123" s="1048"/>
      <c r="BZ123" s="1048"/>
      <c r="CA123" s="1048">
        <v>21161862</v>
      </c>
      <c r="CB123" s="1048"/>
      <c r="CC123" s="1048"/>
      <c r="CD123" s="1048"/>
      <c r="CE123" s="1048"/>
      <c r="CF123" s="985"/>
      <c r="CG123" s="986"/>
      <c r="CH123" s="986"/>
      <c r="CI123" s="986"/>
      <c r="CJ123" s="987"/>
      <c r="CK123" s="993"/>
      <c r="CL123" s="994"/>
      <c r="CM123" s="994"/>
      <c r="CN123" s="994"/>
      <c r="CO123" s="995"/>
      <c r="CP123" s="1003" t="s">
        <v>389</v>
      </c>
      <c r="CQ123" s="1004"/>
      <c r="CR123" s="1004"/>
      <c r="CS123" s="1004"/>
      <c r="CT123" s="1004"/>
      <c r="CU123" s="1004"/>
      <c r="CV123" s="1004"/>
      <c r="CW123" s="1004"/>
      <c r="CX123" s="1004"/>
      <c r="CY123" s="1004"/>
      <c r="CZ123" s="1004"/>
      <c r="DA123" s="1004"/>
      <c r="DB123" s="1004"/>
      <c r="DC123" s="1004"/>
      <c r="DD123" s="1004"/>
      <c r="DE123" s="1004"/>
      <c r="DF123" s="1005"/>
      <c r="DG123" s="942" t="s">
        <v>122</v>
      </c>
      <c r="DH123" s="943"/>
      <c r="DI123" s="943"/>
      <c r="DJ123" s="943"/>
      <c r="DK123" s="944"/>
      <c r="DL123" s="945" t="s">
        <v>122</v>
      </c>
      <c r="DM123" s="943"/>
      <c r="DN123" s="943"/>
      <c r="DO123" s="943"/>
      <c r="DP123" s="944"/>
      <c r="DQ123" s="945" t="s">
        <v>122</v>
      </c>
      <c r="DR123" s="943"/>
      <c r="DS123" s="943"/>
      <c r="DT123" s="943"/>
      <c r="DU123" s="944"/>
      <c r="DV123" s="946" t="s">
        <v>122</v>
      </c>
      <c r="DW123" s="947"/>
      <c r="DX123" s="947"/>
      <c r="DY123" s="947"/>
      <c r="DZ123" s="948"/>
    </row>
    <row r="124" spans="1:130" s="212" customFormat="1" ht="26.25" customHeight="1" thickBot="1">
      <c r="A124" s="1041"/>
      <c r="B124" s="933"/>
      <c r="C124" s="906" t="s">
        <v>438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942" t="s">
        <v>122</v>
      </c>
      <c r="AB124" s="943"/>
      <c r="AC124" s="943"/>
      <c r="AD124" s="943"/>
      <c r="AE124" s="944"/>
      <c r="AF124" s="945" t="s">
        <v>122</v>
      </c>
      <c r="AG124" s="943"/>
      <c r="AH124" s="943"/>
      <c r="AI124" s="943"/>
      <c r="AJ124" s="944"/>
      <c r="AK124" s="945" t="s">
        <v>122</v>
      </c>
      <c r="AL124" s="943"/>
      <c r="AM124" s="943"/>
      <c r="AN124" s="943"/>
      <c r="AO124" s="944"/>
      <c r="AP124" s="946" t="s">
        <v>122</v>
      </c>
      <c r="AQ124" s="947"/>
      <c r="AR124" s="947"/>
      <c r="AS124" s="947"/>
      <c r="AT124" s="948"/>
      <c r="AU124" s="1043" t="s">
        <v>450</v>
      </c>
      <c r="AV124" s="1044"/>
      <c r="AW124" s="1044"/>
      <c r="AX124" s="1044"/>
      <c r="AY124" s="1044"/>
      <c r="AZ124" s="1044"/>
      <c r="BA124" s="1044"/>
      <c r="BB124" s="1044"/>
      <c r="BC124" s="1044"/>
      <c r="BD124" s="1044"/>
      <c r="BE124" s="1044"/>
      <c r="BF124" s="1044"/>
      <c r="BG124" s="1044"/>
      <c r="BH124" s="1044"/>
      <c r="BI124" s="1044"/>
      <c r="BJ124" s="1044"/>
      <c r="BK124" s="1044"/>
      <c r="BL124" s="1044"/>
      <c r="BM124" s="1044"/>
      <c r="BN124" s="1044"/>
      <c r="BO124" s="1044"/>
      <c r="BP124" s="1045"/>
      <c r="BQ124" s="1046">
        <v>21.5</v>
      </c>
      <c r="BR124" s="1011"/>
      <c r="BS124" s="1011"/>
      <c r="BT124" s="1011"/>
      <c r="BU124" s="1011"/>
      <c r="BV124" s="1011">
        <v>10.5</v>
      </c>
      <c r="BW124" s="1011"/>
      <c r="BX124" s="1011"/>
      <c r="BY124" s="1011"/>
      <c r="BZ124" s="1011"/>
      <c r="CA124" s="1011">
        <v>1.7</v>
      </c>
      <c r="CB124" s="1011"/>
      <c r="CC124" s="1011"/>
      <c r="CD124" s="1011"/>
      <c r="CE124" s="1011"/>
      <c r="CF124" s="1012"/>
      <c r="CG124" s="1013"/>
      <c r="CH124" s="1013"/>
      <c r="CI124" s="1013"/>
      <c r="CJ124" s="1014"/>
      <c r="CK124" s="996"/>
      <c r="CL124" s="996"/>
      <c r="CM124" s="996"/>
      <c r="CN124" s="996"/>
      <c r="CO124" s="997"/>
      <c r="CP124" s="1003" t="s">
        <v>451</v>
      </c>
      <c r="CQ124" s="1004"/>
      <c r="CR124" s="1004"/>
      <c r="CS124" s="1004"/>
      <c r="CT124" s="1004"/>
      <c r="CU124" s="1004"/>
      <c r="CV124" s="1004"/>
      <c r="CW124" s="1004"/>
      <c r="CX124" s="1004"/>
      <c r="CY124" s="1004"/>
      <c r="CZ124" s="1004"/>
      <c r="DA124" s="1004"/>
      <c r="DB124" s="1004"/>
      <c r="DC124" s="1004"/>
      <c r="DD124" s="1004"/>
      <c r="DE124" s="1004"/>
      <c r="DF124" s="1005"/>
      <c r="DG124" s="988" t="s">
        <v>122</v>
      </c>
      <c r="DH124" s="970"/>
      <c r="DI124" s="970"/>
      <c r="DJ124" s="970"/>
      <c r="DK124" s="971"/>
      <c r="DL124" s="969" t="s">
        <v>122</v>
      </c>
      <c r="DM124" s="970"/>
      <c r="DN124" s="970"/>
      <c r="DO124" s="970"/>
      <c r="DP124" s="971"/>
      <c r="DQ124" s="969" t="s">
        <v>122</v>
      </c>
      <c r="DR124" s="970"/>
      <c r="DS124" s="970"/>
      <c r="DT124" s="970"/>
      <c r="DU124" s="971"/>
      <c r="DV124" s="972" t="s">
        <v>122</v>
      </c>
      <c r="DW124" s="973"/>
      <c r="DX124" s="973"/>
      <c r="DY124" s="973"/>
      <c r="DZ124" s="974"/>
    </row>
    <row r="125" spans="1:130" s="212" customFormat="1" ht="26.25" customHeight="1">
      <c r="A125" s="1041"/>
      <c r="B125" s="933"/>
      <c r="C125" s="906" t="s">
        <v>440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942" t="s">
        <v>122</v>
      </c>
      <c r="AB125" s="943"/>
      <c r="AC125" s="943"/>
      <c r="AD125" s="943"/>
      <c r="AE125" s="944"/>
      <c r="AF125" s="945" t="s">
        <v>122</v>
      </c>
      <c r="AG125" s="943"/>
      <c r="AH125" s="943"/>
      <c r="AI125" s="943"/>
      <c r="AJ125" s="944"/>
      <c r="AK125" s="945" t="s">
        <v>122</v>
      </c>
      <c r="AL125" s="943"/>
      <c r="AM125" s="943"/>
      <c r="AN125" s="943"/>
      <c r="AO125" s="944"/>
      <c r="AP125" s="946" t="s">
        <v>122</v>
      </c>
      <c r="AQ125" s="947"/>
      <c r="AR125" s="947"/>
      <c r="AS125" s="947"/>
      <c r="AT125" s="948"/>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6" t="s">
        <v>452</v>
      </c>
      <c r="CL125" s="991"/>
      <c r="CM125" s="991"/>
      <c r="CN125" s="991"/>
      <c r="CO125" s="992"/>
      <c r="CP125" s="913" t="s">
        <v>453</v>
      </c>
      <c r="CQ125" s="881"/>
      <c r="CR125" s="881"/>
      <c r="CS125" s="881"/>
      <c r="CT125" s="881"/>
      <c r="CU125" s="881"/>
      <c r="CV125" s="881"/>
      <c r="CW125" s="881"/>
      <c r="CX125" s="881"/>
      <c r="CY125" s="881"/>
      <c r="CZ125" s="881"/>
      <c r="DA125" s="881"/>
      <c r="DB125" s="881"/>
      <c r="DC125" s="881"/>
      <c r="DD125" s="881"/>
      <c r="DE125" s="881"/>
      <c r="DF125" s="882"/>
      <c r="DG125" s="914" t="s">
        <v>122</v>
      </c>
      <c r="DH125" s="915"/>
      <c r="DI125" s="915"/>
      <c r="DJ125" s="915"/>
      <c r="DK125" s="915"/>
      <c r="DL125" s="915" t="s">
        <v>122</v>
      </c>
      <c r="DM125" s="915"/>
      <c r="DN125" s="915"/>
      <c r="DO125" s="915"/>
      <c r="DP125" s="915"/>
      <c r="DQ125" s="915" t="s">
        <v>122</v>
      </c>
      <c r="DR125" s="915"/>
      <c r="DS125" s="915"/>
      <c r="DT125" s="915"/>
      <c r="DU125" s="915"/>
      <c r="DV125" s="916" t="s">
        <v>122</v>
      </c>
      <c r="DW125" s="916"/>
      <c r="DX125" s="916"/>
      <c r="DY125" s="916"/>
      <c r="DZ125" s="917"/>
    </row>
    <row r="126" spans="1:130" s="212" customFormat="1" ht="26.25" customHeight="1" thickBot="1">
      <c r="A126" s="1041"/>
      <c r="B126" s="933"/>
      <c r="C126" s="906" t="s">
        <v>442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942" t="s">
        <v>122</v>
      </c>
      <c r="AB126" s="943"/>
      <c r="AC126" s="943"/>
      <c r="AD126" s="943"/>
      <c r="AE126" s="944"/>
      <c r="AF126" s="945" t="s">
        <v>122</v>
      </c>
      <c r="AG126" s="943"/>
      <c r="AH126" s="943"/>
      <c r="AI126" s="943"/>
      <c r="AJ126" s="944"/>
      <c r="AK126" s="945" t="s">
        <v>122</v>
      </c>
      <c r="AL126" s="943"/>
      <c r="AM126" s="943"/>
      <c r="AN126" s="943"/>
      <c r="AO126" s="944"/>
      <c r="AP126" s="946" t="s">
        <v>122</v>
      </c>
      <c r="AQ126" s="947"/>
      <c r="AR126" s="947"/>
      <c r="AS126" s="947"/>
      <c r="AT126" s="948"/>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07"/>
      <c r="CL126" s="994"/>
      <c r="CM126" s="994"/>
      <c r="CN126" s="994"/>
      <c r="CO126" s="995"/>
      <c r="CP126" s="906" t="s">
        <v>454</v>
      </c>
      <c r="CQ126" s="907"/>
      <c r="CR126" s="907"/>
      <c r="CS126" s="907"/>
      <c r="CT126" s="907"/>
      <c r="CU126" s="907"/>
      <c r="CV126" s="907"/>
      <c r="CW126" s="907"/>
      <c r="CX126" s="907"/>
      <c r="CY126" s="907"/>
      <c r="CZ126" s="907"/>
      <c r="DA126" s="907"/>
      <c r="DB126" s="907"/>
      <c r="DC126" s="907"/>
      <c r="DD126" s="907"/>
      <c r="DE126" s="907"/>
      <c r="DF126" s="908"/>
      <c r="DG126" s="909">
        <v>45761</v>
      </c>
      <c r="DH126" s="910"/>
      <c r="DI126" s="910"/>
      <c r="DJ126" s="910"/>
      <c r="DK126" s="910"/>
      <c r="DL126" s="910">
        <v>37167</v>
      </c>
      <c r="DM126" s="910"/>
      <c r="DN126" s="910"/>
      <c r="DO126" s="910"/>
      <c r="DP126" s="910"/>
      <c r="DQ126" s="910">
        <v>234091</v>
      </c>
      <c r="DR126" s="910"/>
      <c r="DS126" s="910"/>
      <c r="DT126" s="910"/>
      <c r="DU126" s="910"/>
      <c r="DV126" s="911">
        <v>3.1</v>
      </c>
      <c r="DW126" s="911"/>
      <c r="DX126" s="911"/>
      <c r="DY126" s="911"/>
      <c r="DZ126" s="912"/>
    </row>
    <row r="127" spans="1:130" s="212" customFormat="1" ht="26.25" customHeight="1">
      <c r="A127" s="1042"/>
      <c r="B127" s="935"/>
      <c r="C127" s="957" t="s">
        <v>455</v>
      </c>
      <c r="D127" s="949"/>
      <c r="E127" s="949"/>
      <c r="F127" s="949"/>
      <c r="G127" s="949"/>
      <c r="H127" s="949"/>
      <c r="I127" s="949"/>
      <c r="J127" s="949"/>
      <c r="K127" s="949"/>
      <c r="L127" s="949"/>
      <c r="M127" s="949"/>
      <c r="N127" s="949"/>
      <c r="O127" s="949"/>
      <c r="P127" s="949"/>
      <c r="Q127" s="949"/>
      <c r="R127" s="949"/>
      <c r="S127" s="949"/>
      <c r="T127" s="949"/>
      <c r="U127" s="949"/>
      <c r="V127" s="949"/>
      <c r="W127" s="949"/>
      <c r="X127" s="949"/>
      <c r="Y127" s="949"/>
      <c r="Z127" s="950"/>
      <c r="AA127" s="942">
        <v>133</v>
      </c>
      <c r="AB127" s="943"/>
      <c r="AC127" s="943"/>
      <c r="AD127" s="943"/>
      <c r="AE127" s="944"/>
      <c r="AF127" s="945">
        <v>188</v>
      </c>
      <c r="AG127" s="943"/>
      <c r="AH127" s="943"/>
      <c r="AI127" s="943"/>
      <c r="AJ127" s="944"/>
      <c r="AK127" s="945">
        <v>197</v>
      </c>
      <c r="AL127" s="943"/>
      <c r="AM127" s="943"/>
      <c r="AN127" s="943"/>
      <c r="AO127" s="944"/>
      <c r="AP127" s="946">
        <v>0</v>
      </c>
      <c r="AQ127" s="947"/>
      <c r="AR127" s="947"/>
      <c r="AS127" s="947"/>
      <c r="AT127" s="948"/>
      <c r="AU127" s="214"/>
      <c r="AV127" s="214"/>
      <c r="AW127" s="214"/>
      <c r="AX127" s="1015" t="s">
        <v>456</v>
      </c>
      <c r="AY127" s="1016"/>
      <c r="AZ127" s="1016"/>
      <c r="BA127" s="1016"/>
      <c r="BB127" s="1016"/>
      <c r="BC127" s="1016"/>
      <c r="BD127" s="1016"/>
      <c r="BE127" s="1017"/>
      <c r="BF127" s="1018" t="s">
        <v>457</v>
      </c>
      <c r="BG127" s="1016"/>
      <c r="BH127" s="1016"/>
      <c r="BI127" s="1016"/>
      <c r="BJ127" s="1016"/>
      <c r="BK127" s="1016"/>
      <c r="BL127" s="1017"/>
      <c r="BM127" s="1018" t="s">
        <v>458</v>
      </c>
      <c r="BN127" s="1016"/>
      <c r="BO127" s="1016"/>
      <c r="BP127" s="1016"/>
      <c r="BQ127" s="1016"/>
      <c r="BR127" s="1016"/>
      <c r="BS127" s="1017"/>
      <c r="BT127" s="1018" t="s">
        <v>459</v>
      </c>
      <c r="BU127" s="1016"/>
      <c r="BV127" s="1016"/>
      <c r="BW127" s="1016"/>
      <c r="BX127" s="1016"/>
      <c r="BY127" s="1016"/>
      <c r="BZ127" s="1039"/>
      <c r="CA127" s="214"/>
      <c r="CB127" s="214"/>
      <c r="CC127" s="214"/>
      <c r="CD127" s="237"/>
      <c r="CE127" s="237"/>
      <c r="CF127" s="237"/>
      <c r="CG127" s="214"/>
      <c r="CH127" s="214"/>
      <c r="CI127" s="214"/>
      <c r="CJ127" s="236"/>
      <c r="CK127" s="1007"/>
      <c r="CL127" s="994"/>
      <c r="CM127" s="994"/>
      <c r="CN127" s="994"/>
      <c r="CO127" s="995"/>
      <c r="CP127" s="906" t="s">
        <v>460</v>
      </c>
      <c r="CQ127" s="907"/>
      <c r="CR127" s="907"/>
      <c r="CS127" s="907"/>
      <c r="CT127" s="907"/>
      <c r="CU127" s="907"/>
      <c r="CV127" s="907"/>
      <c r="CW127" s="907"/>
      <c r="CX127" s="907"/>
      <c r="CY127" s="907"/>
      <c r="CZ127" s="907"/>
      <c r="DA127" s="907"/>
      <c r="DB127" s="907"/>
      <c r="DC127" s="907"/>
      <c r="DD127" s="907"/>
      <c r="DE127" s="907"/>
      <c r="DF127" s="908"/>
      <c r="DG127" s="909" t="s">
        <v>122</v>
      </c>
      <c r="DH127" s="910"/>
      <c r="DI127" s="910"/>
      <c r="DJ127" s="910"/>
      <c r="DK127" s="910"/>
      <c r="DL127" s="910" t="s">
        <v>122</v>
      </c>
      <c r="DM127" s="910"/>
      <c r="DN127" s="910"/>
      <c r="DO127" s="910"/>
      <c r="DP127" s="910"/>
      <c r="DQ127" s="910" t="s">
        <v>122</v>
      </c>
      <c r="DR127" s="910"/>
      <c r="DS127" s="910"/>
      <c r="DT127" s="910"/>
      <c r="DU127" s="910"/>
      <c r="DV127" s="911" t="s">
        <v>122</v>
      </c>
      <c r="DW127" s="911"/>
      <c r="DX127" s="911"/>
      <c r="DY127" s="911"/>
      <c r="DZ127" s="912"/>
    </row>
    <row r="128" spans="1:130" s="212" customFormat="1" ht="26.25" customHeight="1" thickBot="1">
      <c r="A128" s="1025" t="s">
        <v>461</v>
      </c>
      <c r="B128" s="1026"/>
      <c r="C128" s="1026"/>
      <c r="D128" s="1026"/>
      <c r="E128" s="1026"/>
      <c r="F128" s="1026"/>
      <c r="G128" s="1026"/>
      <c r="H128" s="1026"/>
      <c r="I128" s="1026"/>
      <c r="J128" s="1026"/>
      <c r="K128" s="1026"/>
      <c r="L128" s="1026"/>
      <c r="M128" s="1026"/>
      <c r="N128" s="1026"/>
      <c r="O128" s="1026"/>
      <c r="P128" s="1026"/>
      <c r="Q128" s="1026"/>
      <c r="R128" s="1026"/>
      <c r="S128" s="1026"/>
      <c r="T128" s="1026"/>
      <c r="U128" s="1026"/>
      <c r="V128" s="1026"/>
      <c r="W128" s="1027" t="s">
        <v>462</v>
      </c>
      <c r="X128" s="1027"/>
      <c r="Y128" s="1027"/>
      <c r="Z128" s="1028"/>
      <c r="AA128" s="1029">
        <v>80177</v>
      </c>
      <c r="AB128" s="1030"/>
      <c r="AC128" s="1030"/>
      <c r="AD128" s="1030"/>
      <c r="AE128" s="1031"/>
      <c r="AF128" s="1032">
        <v>75177</v>
      </c>
      <c r="AG128" s="1030"/>
      <c r="AH128" s="1030"/>
      <c r="AI128" s="1030"/>
      <c r="AJ128" s="1031"/>
      <c r="AK128" s="1032">
        <v>73084</v>
      </c>
      <c r="AL128" s="1030"/>
      <c r="AM128" s="1030"/>
      <c r="AN128" s="1030"/>
      <c r="AO128" s="1031"/>
      <c r="AP128" s="1033"/>
      <c r="AQ128" s="1034"/>
      <c r="AR128" s="1034"/>
      <c r="AS128" s="1034"/>
      <c r="AT128" s="1035"/>
      <c r="AU128" s="214"/>
      <c r="AV128" s="214"/>
      <c r="AW128" s="214"/>
      <c r="AX128" s="880" t="s">
        <v>463</v>
      </c>
      <c r="AY128" s="881"/>
      <c r="AZ128" s="881"/>
      <c r="BA128" s="881"/>
      <c r="BB128" s="881"/>
      <c r="BC128" s="881"/>
      <c r="BD128" s="881"/>
      <c r="BE128" s="882"/>
      <c r="BF128" s="1036" t="s">
        <v>122</v>
      </c>
      <c r="BG128" s="1037"/>
      <c r="BH128" s="1037"/>
      <c r="BI128" s="1037"/>
      <c r="BJ128" s="1037"/>
      <c r="BK128" s="1037"/>
      <c r="BL128" s="1038"/>
      <c r="BM128" s="1036">
        <v>13.52</v>
      </c>
      <c r="BN128" s="1037"/>
      <c r="BO128" s="1037"/>
      <c r="BP128" s="1037"/>
      <c r="BQ128" s="1037"/>
      <c r="BR128" s="1037"/>
      <c r="BS128" s="1038"/>
      <c r="BT128" s="1036">
        <v>20</v>
      </c>
      <c r="BU128" s="1037"/>
      <c r="BV128" s="1037"/>
      <c r="BW128" s="1037"/>
      <c r="BX128" s="1037"/>
      <c r="BY128" s="1037"/>
      <c r="BZ128" s="1060"/>
      <c r="CA128" s="237"/>
      <c r="CB128" s="237"/>
      <c r="CC128" s="237"/>
      <c r="CD128" s="237"/>
      <c r="CE128" s="237"/>
      <c r="CF128" s="237"/>
      <c r="CG128" s="214"/>
      <c r="CH128" s="214"/>
      <c r="CI128" s="214"/>
      <c r="CJ128" s="236"/>
      <c r="CK128" s="1008"/>
      <c r="CL128" s="1009"/>
      <c r="CM128" s="1009"/>
      <c r="CN128" s="1009"/>
      <c r="CO128" s="1010"/>
      <c r="CP128" s="1019" t="s">
        <v>464</v>
      </c>
      <c r="CQ128" s="713"/>
      <c r="CR128" s="713"/>
      <c r="CS128" s="713"/>
      <c r="CT128" s="713"/>
      <c r="CU128" s="713"/>
      <c r="CV128" s="713"/>
      <c r="CW128" s="713"/>
      <c r="CX128" s="713"/>
      <c r="CY128" s="713"/>
      <c r="CZ128" s="713"/>
      <c r="DA128" s="713"/>
      <c r="DB128" s="713"/>
      <c r="DC128" s="713"/>
      <c r="DD128" s="713"/>
      <c r="DE128" s="713"/>
      <c r="DF128" s="1020"/>
      <c r="DG128" s="1021" t="s">
        <v>122</v>
      </c>
      <c r="DH128" s="1022"/>
      <c r="DI128" s="1022"/>
      <c r="DJ128" s="1022"/>
      <c r="DK128" s="1022"/>
      <c r="DL128" s="1022" t="s">
        <v>122</v>
      </c>
      <c r="DM128" s="1022"/>
      <c r="DN128" s="1022"/>
      <c r="DO128" s="1022"/>
      <c r="DP128" s="1022"/>
      <c r="DQ128" s="1022" t="s">
        <v>122</v>
      </c>
      <c r="DR128" s="1022"/>
      <c r="DS128" s="1022"/>
      <c r="DT128" s="1022"/>
      <c r="DU128" s="1022"/>
      <c r="DV128" s="1023" t="s">
        <v>122</v>
      </c>
      <c r="DW128" s="1023"/>
      <c r="DX128" s="1023"/>
      <c r="DY128" s="1023"/>
      <c r="DZ128" s="1024"/>
    </row>
    <row r="129" spans="1:131" s="212" customFormat="1" ht="26.25" customHeight="1">
      <c r="A129" s="918" t="s">
        <v>102</v>
      </c>
      <c r="B129" s="919"/>
      <c r="C129" s="919"/>
      <c r="D129" s="919"/>
      <c r="E129" s="919"/>
      <c r="F129" s="919"/>
      <c r="G129" s="919"/>
      <c r="H129" s="919"/>
      <c r="I129" s="919"/>
      <c r="J129" s="919"/>
      <c r="K129" s="919"/>
      <c r="L129" s="919"/>
      <c r="M129" s="919"/>
      <c r="N129" s="919"/>
      <c r="O129" s="919"/>
      <c r="P129" s="919"/>
      <c r="Q129" s="919"/>
      <c r="R129" s="919"/>
      <c r="S129" s="919"/>
      <c r="T129" s="919"/>
      <c r="U129" s="919"/>
      <c r="V129" s="919"/>
      <c r="W129" s="1054" t="s">
        <v>465</v>
      </c>
      <c r="X129" s="1055"/>
      <c r="Y129" s="1055"/>
      <c r="Z129" s="1056"/>
      <c r="AA129" s="942">
        <v>8823956</v>
      </c>
      <c r="AB129" s="943"/>
      <c r="AC129" s="943"/>
      <c r="AD129" s="943"/>
      <c r="AE129" s="944"/>
      <c r="AF129" s="945">
        <v>8817576</v>
      </c>
      <c r="AG129" s="943"/>
      <c r="AH129" s="943"/>
      <c r="AI129" s="943"/>
      <c r="AJ129" s="944"/>
      <c r="AK129" s="945">
        <v>8979613</v>
      </c>
      <c r="AL129" s="943"/>
      <c r="AM129" s="943"/>
      <c r="AN129" s="943"/>
      <c r="AO129" s="944"/>
      <c r="AP129" s="1057"/>
      <c r="AQ129" s="1058"/>
      <c r="AR129" s="1058"/>
      <c r="AS129" s="1058"/>
      <c r="AT129" s="1059"/>
      <c r="AU129" s="215"/>
      <c r="AV129" s="215"/>
      <c r="AW129" s="215"/>
      <c r="AX129" s="1049" t="s">
        <v>466</v>
      </c>
      <c r="AY129" s="907"/>
      <c r="AZ129" s="907"/>
      <c r="BA129" s="907"/>
      <c r="BB129" s="907"/>
      <c r="BC129" s="907"/>
      <c r="BD129" s="907"/>
      <c r="BE129" s="908"/>
      <c r="BF129" s="1050" t="s">
        <v>122</v>
      </c>
      <c r="BG129" s="1051"/>
      <c r="BH129" s="1051"/>
      <c r="BI129" s="1051"/>
      <c r="BJ129" s="1051"/>
      <c r="BK129" s="1051"/>
      <c r="BL129" s="1052"/>
      <c r="BM129" s="1050">
        <v>18.52</v>
      </c>
      <c r="BN129" s="1051"/>
      <c r="BO129" s="1051"/>
      <c r="BP129" s="1051"/>
      <c r="BQ129" s="1051"/>
      <c r="BR129" s="1051"/>
      <c r="BS129" s="1052"/>
      <c r="BT129" s="1050">
        <v>30</v>
      </c>
      <c r="BU129" s="1051"/>
      <c r="BV129" s="1051"/>
      <c r="BW129" s="1051"/>
      <c r="BX129" s="1051"/>
      <c r="BY129" s="1051"/>
      <c r="BZ129" s="105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18" t="s">
        <v>467</v>
      </c>
      <c r="B130" s="919"/>
      <c r="C130" s="919"/>
      <c r="D130" s="919"/>
      <c r="E130" s="919"/>
      <c r="F130" s="919"/>
      <c r="G130" s="919"/>
      <c r="H130" s="919"/>
      <c r="I130" s="919"/>
      <c r="J130" s="919"/>
      <c r="K130" s="919"/>
      <c r="L130" s="919"/>
      <c r="M130" s="919"/>
      <c r="N130" s="919"/>
      <c r="O130" s="919"/>
      <c r="P130" s="919"/>
      <c r="Q130" s="919"/>
      <c r="R130" s="919"/>
      <c r="S130" s="919"/>
      <c r="T130" s="919"/>
      <c r="U130" s="919"/>
      <c r="V130" s="919"/>
      <c r="W130" s="1054" t="s">
        <v>468</v>
      </c>
      <c r="X130" s="1055"/>
      <c r="Y130" s="1055"/>
      <c r="Z130" s="1056"/>
      <c r="AA130" s="942">
        <v>1405968</v>
      </c>
      <c r="AB130" s="943"/>
      <c r="AC130" s="943"/>
      <c r="AD130" s="943"/>
      <c r="AE130" s="944"/>
      <c r="AF130" s="945">
        <v>1377400</v>
      </c>
      <c r="AG130" s="943"/>
      <c r="AH130" s="943"/>
      <c r="AI130" s="943"/>
      <c r="AJ130" s="944"/>
      <c r="AK130" s="945">
        <v>1326385</v>
      </c>
      <c r="AL130" s="943"/>
      <c r="AM130" s="943"/>
      <c r="AN130" s="943"/>
      <c r="AO130" s="944"/>
      <c r="AP130" s="1057"/>
      <c r="AQ130" s="1058"/>
      <c r="AR130" s="1058"/>
      <c r="AS130" s="1058"/>
      <c r="AT130" s="1059"/>
      <c r="AU130" s="215"/>
      <c r="AV130" s="215"/>
      <c r="AW130" s="215"/>
      <c r="AX130" s="1049" t="s">
        <v>469</v>
      </c>
      <c r="AY130" s="907"/>
      <c r="AZ130" s="907"/>
      <c r="BA130" s="907"/>
      <c r="BB130" s="907"/>
      <c r="BC130" s="907"/>
      <c r="BD130" s="907"/>
      <c r="BE130" s="908"/>
      <c r="BF130" s="1085">
        <v>11.8</v>
      </c>
      <c r="BG130" s="1086"/>
      <c r="BH130" s="1086"/>
      <c r="BI130" s="1086"/>
      <c r="BJ130" s="1086"/>
      <c r="BK130" s="1086"/>
      <c r="BL130" s="1087"/>
      <c r="BM130" s="1085">
        <v>25</v>
      </c>
      <c r="BN130" s="1086"/>
      <c r="BO130" s="1086"/>
      <c r="BP130" s="1086"/>
      <c r="BQ130" s="1086"/>
      <c r="BR130" s="1086"/>
      <c r="BS130" s="1087"/>
      <c r="BT130" s="1085">
        <v>35</v>
      </c>
      <c r="BU130" s="1086"/>
      <c r="BV130" s="1086"/>
      <c r="BW130" s="1086"/>
      <c r="BX130" s="1086"/>
      <c r="BY130" s="1086"/>
      <c r="BZ130" s="108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89"/>
      <c r="B131" s="1090"/>
      <c r="C131" s="1090"/>
      <c r="D131" s="1090"/>
      <c r="E131" s="1090"/>
      <c r="F131" s="1090"/>
      <c r="G131" s="1090"/>
      <c r="H131" s="1090"/>
      <c r="I131" s="1090"/>
      <c r="J131" s="1090"/>
      <c r="K131" s="1090"/>
      <c r="L131" s="1090"/>
      <c r="M131" s="1090"/>
      <c r="N131" s="1090"/>
      <c r="O131" s="1090"/>
      <c r="P131" s="1090"/>
      <c r="Q131" s="1090"/>
      <c r="R131" s="1090"/>
      <c r="S131" s="1090"/>
      <c r="T131" s="1090"/>
      <c r="U131" s="1090"/>
      <c r="V131" s="1090"/>
      <c r="W131" s="1091" t="s">
        <v>470</v>
      </c>
      <c r="X131" s="1092"/>
      <c r="Y131" s="1092"/>
      <c r="Z131" s="1093"/>
      <c r="AA131" s="988">
        <v>7417988</v>
      </c>
      <c r="AB131" s="970"/>
      <c r="AC131" s="970"/>
      <c r="AD131" s="970"/>
      <c r="AE131" s="971"/>
      <c r="AF131" s="969">
        <v>7440176</v>
      </c>
      <c r="AG131" s="970"/>
      <c r="AH131" s="970"/>
      <c r="AI131" s="970"/>
      <c r="AJ131" s="971"/>
      <c r="AK131" s="969">
        <v>7653228</v>
      </c>
      <c r="AL131" s="970"/>
      <c r="AM131" s="970"/>
      <c r="AN131" s="970"/>
      <c r="AO131" s="971"/>
      <c r="AP131" s="1094"/>
      <c r="AQ131" s="1095"/>
      <c r="AR131" s="1095"/>
      <c r="AS131" s="1095"/>
      <c r="AT131" s="1096"/>
      <c r="AU131" s="215"/>
      <c r="AV131" s="215"/>
      <c r="AW131" s="215"/>
      <c r="AX131" s="1067" t="s">
        <v>471</v>
      </c>
      <c r="AY131" s="713"/>
      <c r="AZ131" s="713"/>
      <c r="BA131" s="713"/>
      <c r="BB131" s="713"/>
      <c r="BC131" s="713"/>
      <c r="BD131" s="713"/>
      <c r="BE131" s="1020"/>
      <c r="BF131" s="1068">
        <v>1.7</v>
      </c>
      <c r="BG131" s="1069"/>
      <c r="BH131" s="1069"/>
      <c r="BI131" s="1069"/>
      <c r="BJ131" s="1069"/>
      <c r="BK131" s="1069"/>
      <c r="BL131" s="1070"/>
      <c r="BM131" s="1068">
        <v>350</v>
      </c>
      <c r="BN131" s="1069"/>
      <c r="BO131" s="1069"/>
      <c r="BP131" s="1069"/>
      <c r="BQ131" s="1069"/>
      <c r="BR131" s="1069"/>
      <c r="BS131" s="1070"/>
      <c r="BT131" s="1071"/>
      <c r="BU131" s="1072"/>
      <c r="BV131" s="1072"/>
      <c r="BW131" s="1072"/>
      <c r="BX131" s="1072"/>
      <c r="BY131" s="1072"/>
      <c r="BZ131" s="107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4" t="s">
        <v>472</v>
      </c>
      <c r="B132" s="1075"/>
      <c r="C132" s="1075"/>
      <c r="D132" s="1075"/>
      <c r="E132" s="1075"/>
      <c r="F132" s="1075"/>
      <c r="G132" s="1075"/>
      <c r="H132" s="1075"/>
      <c r="I132" s="1075"/>
      <c r="J132" s="1075"/>
      <c r="K132" s="1075"/>
      <c r="L132" s="1075"/>
      <c r="M132" s="1075"/>
      <c r="N132" s="1075"/>
      <c r="O132" s="1075"/>
      <c r="P132" s="1075"/>
      <c r="Q132" s="1075"/>
      <c r="R132" s="1075"/>
      <c r="S132" s="1075"/>
      <c r="T132" s="1075"/>
      <c r="U132" s="1075"/>
      <c r="V132" s="1078" t="s">
        <v>473</v>
      </c>
      <c r="W132" s="1078"/>
      <c r="X132" s="1078"/>
      <c r="Y132" s="1078"/>
      <c r="Z132" s="1079"/>
      <c r="AA132" s="1080">
        <v>12.94023393</v>
      </c>
      <c r="AB132" s="1081"/>
      <c r="AC132" s="1081"/>
      <c r="AD132" s="1081"/>
      <c r="AE132" s="1082"/>
      <c r="AF132" s="1083">
        <v>11.51171693</v>
      </c>
      <c r="AG132" s="1081"/>
      <c r="AH132" s="1081"/>
      <c r="AI132" s="1081"/>
      <c r="AJ132" s="1082"/>
      <c r="AK132" s="1083">
        <v>11.040230340000001</v>
      </c>
      <c r="AL132" s="1081"/>
      <c r="AM132" s="1081"/>
      <c r="AN132" s="1081"/>
      <c r="AO132" s="1082"/>
      <c r="AP132" s="985"/>
      <c r="AQ132" s="986"/>
      <c r="AR132" s="986"/>
      <c r="AS132" s="986"/>
      <c r="AT132" s="1084"/>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6"/>
      <c r="B133" s="1077"/>
      <c r="C133" s="1077"/>
      <c r="D133" s="1077"/>
      <c r="E133" s="1077"/>
      <c r="F133" s="1077"/>
      <c r="G133" s="1077"/>
      <c r="H133" s="1077"/>
      <c r="I133" s="1077"/>
      <c r="J133" s="1077"/>
      <c r="K133" s="1077"/>
      <c r="L133" s="1077"/>
      <c r="M133" s="1077"/>
      <c r="N133" s="1077"/>
      <c r="O133" s="1077"/>
      <c r="P133" s="1077"/>
      <c r="Q133" s="1077"/>
      <c r="R133" s="1077"/>
      <c r="S133" s="1077"/>
      <c r="T133" s="1077"/>
      <c r="U133" s="1077"/>
      <c r="V133" s="1061" t="s">
        <v>474</v>
      </c>
      <c r="W133" s="1061"/>
      <c r="X133" s="1061"/>
      <c r="Y133" s="1061"/>
      <c r="Z133" s="1062"/>
      <c r="AA133" s="1063">
        <v>12</v>
      </c>
      <c r="AB133" s="1064"/>
      <c r="AC133" s="1064"/>
      <c r="AD133" s="1064"/>
      <c r="AE133" s="1065"/>
      <c r="AF133" s="1063">
        <v>11.9</v>
      </c>
      <c r="AG133" s="1064"/>
      <c r="AH133" s="1064"/>
      <c r="AI133" s="1064"/>
      <c r="AJ133" s="1065"/>
      <c r="AK133" s="1063">
        <v>11.8</v>
      </c>
      <c r="AL133" s="1064"/>
      <c r="AM133" s="1064"/>
      <c r="AN133" s="1064"/>
      <c r="AO133" s="1065"/>
      <c r="AP133" s="1012"/>
      <c r="AQ133" s="1013"/>
      <c r="AR133" s="1013"/>
      <c r="AS133" s="1013"/>
      <c r="AT133" s="1066"/>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vgyMwZ2MikEiRo1AxYlOsQZfPp5UiA4U0Djd+c2B3QbqLAKoIgOYNXmaKdgJAPuC3/UbWigIn5slXRHlyLvbA==" saltValue="U/bifNszJUZRAWEHVbB0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475</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Y6UbCy6Sm7qSwU6HWFfrqxxXUYsuXh6VYbYJi69HAAkKRnfFn+O9nwP3Uwi9kDD8LoLzNPXXaL98dGkJHLNbow==" saltValue="btxi9WBDoa9fW2llFrm9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Mu1jHkHVppUgSP4og2P1K1uMMtee5zruCGH1OeHjoLM9k+Ye/tnwUMaySqEfX5zZv2UhO1CCiRnaqll0fh9gA==" saltValue="mVeeiuNxEaMCQxPYffFi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477</v>
      </c>
      <c r="AL6" s="248"/>
      <c r="AM6" s="248"/>
      <c r="AN6" s="248"/>
    </row>
    <row r="7" spans="1:46" ht="13.5" customHeight="1">
      <c r="A7" s="247"/>
      <c r="AK7" s="250"/>
      <c r="AL7" s="251"/>
      <c r="AM7" s="251"/>
      <c r="AN7" s="252"/>
      <c r="AO7" s="1098" t="s">
        <v>478</v>
      </c>
      <c r="AP7" s="253"/>
      <c r="AQ7" s="254" t="s">
        <v>479</v>
      </c>
      <c r="AR7" s="255"/>
    </row>
    <row r="8" spans="1:46">
      <c r="A8" s="247"/>
      <c r="AK8" s="256"/>
      <c r="AL8" s="257"/>
      <c r="AM8" s="257"/>
      <c r="AN8" s="258"/>
      <c r="AO8" s="1099"/>
      <c r="AP8" s="259" t="s">
        <v>480</v>
      </c>
      <c r="AQ8" s="260" t="s">
        <v>481</v>
      </c>
      <c r="AR8" s="261" t="s">
        <v>482</v>
      </c>
    </row>
    <row r="9" spans="1:46">
      <c r="A9" s="247"/>
      <c r="AK9" s="1100" t="s">
        <v>483</v>
      </c>
      <c r="AL9" s="1101"/>
      <c r="AM9" s="1101"/>
      <c r="AN9" s="1102"/>
      <c r="AO9" s="262">
        <v>2826536</v>
      </c>
      <c r="AP9" s="262">
        <v>109522</v>
      </c>
      <c r="AQ9" s="263">
        <v>99044</v>
      </c>
      <c r="AR9" s="264">
        <v>10.6</v>
      </c>
    </row>
    <row r="10" spans="1:46" ht="13.5" customHeight="1">
      <c r="A10" s="247"/>
      <c r="AK10" s="1100" t="s">
        <v>484</v>
      </c>
      <c r="AL10" s="1101"/>
      <c r="AM10" s="1101"/>
      <c r="AN10" s="1102"/>
      <c r="AO10" s="265">
        <v>35427</v>
      </c>
      <c r="AP10" s="265">
        <v>1373</v>
      </c>
      <c r="AQ10" s="266">
        <v>12597</v>
      </c>
      <c r="AR10" s="267">
        <v>-89.1</v>
      </c>
    </row>
    <row r="11" spans="1:46" ht="13.5" customHeight="1">
      <c r="A11" s="247"/>
      <c r="AK11" s="1100" t="s">
        <v>485</v>
      </c>
      <c r="AL11" s="1101"/>
      <c r="AM11" s="1101"/>
      <c r="AN11" s="1102"/>
      <c r="AO11" s="265" t="s">
        <v>486</v>
      </c>
      <c r="AP11" s="265" t="s">
        <v>486</v>
      </c>
      <c r="AQ11" s="266">
        <v>1194</v>
      </c>
      <c r="AR11" s="267" t="s">
        <v>486</v>
      </c>
    </row>
    <row r="12" spans="1:46" ht="13.5" customHeight="1">
      <c r="A12" s="247"/>
      <c r="AK12" s="1100" t="s">
        <v>487</v>
      </c>
      <c r="AL12" s="1101"/>
      <c r="AM12" s="1101"/>
      <c r="AN12" s="1102"/>
      <c r="AO12" s="265" t="s">
        <v>486</v>
      </c>
      <c r="AP12" s="265" t="s">
        <v>486</v>
      </c>
      <c r="AQ12" s="266">
        <v>18</v>
      </c>
      <c r="AR12" s="267" t="s">
        <v>486</v>
      </c>
    </row>
    <row r="13" spans="1:46" ht="13.5" customHeight="1">
      <c r="A13" s="247"/>
      <c r="AK13" s="1100" t="s">
        <v>488</v>
      </c>
      <c r="AL13" s="1101"/>
      <c r="AM13" s="1101"/>
      <c r="AN13" s="1102"/>
      <c r="AO13" s="265">
        <v>162050</v>
      </c>
      <c r="AP13" s="265">
        <v>6279</v>
      </c>
      <c r="AQ13" s="266">
        <v>3890</v>
      </c>
      <c r="AR13" s="267">
        <v>61.4</v>
      </c>
    </row>
    <row r="14" spans="1:46" ht="13.5" customHeight="1">
      <c r="A14" s="247"/>
      <c r="AK14" s="1100" t="s">
        <v>489</v>
      </c>
      <c r="AL14" s="1101"/>
      <c r="AM14" s="1101"/>
      <c r="AN14" s="1102"/>
      <c r="AO14" s="265">
        <v>85880</v>
      </c>
      <c r="AP14" s="265">
        <v>3328</v>
      </c>
      <c r="AQ14" s="266">
        <v>1837</v>
      </c>
      <c r="AR14" s="267">
        <v>81.2</v>
      </c>
    </row>
    <row r="15" spans="1:46" ht="13.5" customHeight="1">
      <c r="A15" s="247"/>
      <c r="AK15" s="1103" t="s">
        <v>490</v>
      </c>
      <c r="AL15" s="1104"/>
      <c r="AM15" s="1104"/>
      <c r="AN15" s="1105"/>
      <c r="AO15" s="265">
        <v>-213351</v>
      </c>
      <c r="AP15" s="265">
        <v>-8267</v>
      </c>
      <c r="AQ15" s="266">
        <v>-6318</v>
      </c>
      <c r="AR15" s="267">
        <v>30.8</v>
      </c>
    </row>
    <row r="16" spans="1:46">
      <c r="A16" s="247"/>
      <c r="AK16" s="1103" t="s">
        <v>177</v>
      </c>
      <c r="AL16" s="1104"/>
      <c r="AM16" s="1104"/>
      <c r="AN16" s="1105"/>
      <c r="AO16" s="265">
        <v>2896542</v>
      </c>
      <c r="AP16" s="265">
        <v>112234</v>
      </c>
      <c r="AQ16" s="266">
        <v>112262</v>
      </c>
      <c r="AR16" s="267">
        <v>0</v>
      </c>
    </row>
    <row r="17" spans="1:46">
      <c r="A17" s="247"/>
    </row>
    <row r="18" spans="1:46">
      <c r="A18" s="247"/>
      <c r="AQ18" s="268"/>
      <c r="AR18" s="268"/>
    </row>
    <row r="19" spans="1:46">
      <c r="A19" s="247"/>
      <c r="AK19" s="243" t="s">
        <v>491</v>
      </c>
    </row>
    <row r="20" spans="1:46">
      <c r="A20" s="247"/>
      <c r="AK20" s="269"/>
      <c r="AL20" s="270"/>
      <c r="AM20" s="270"/>
      <c r="AN20" s="271"/>
      <c r="AO20" s="272" t="s">
        <v>492</v>
      </c>
      <c r="AP20" s="273" t="s">
        <v>493</v>
      </c>
      <c r="AQ20" s="274" t="s">
        <v>494</v>
      </c>
      <c r="AR20" s="275"/>
    </row>
    <row r="21" spans="1:46" s="248" customFormat="1">
      <c r="A21" s="276"/>
      <c r="AK21" s="1106" t="s">
        <v>495</v>
      </c>
      <c r="AL21" s="1107"/>
      <c r="AM21" s="1107"/>
      <c r="AN21" s="1108"/>
      <c r="AO21" s="277">
        <v>10.66</v>
      </c>
      <c r="AP21" s="278">
        <v>9.26</v>
      </c>
      <c r="AQ21" s="279">
        <v>1.4</v>
      </c>
      <c r="AS21" s="280"/>
      <c r="AT21" s="276"/>
    </row>
    <row r="22" spans="1:46" s="248" customFormat="1">
      <c r="A22" s="276"/>
      <c r="AK22" s="1106" t="s">
        <v>496</v>
      </c>
      <c r="AL22" s="1107"/>
      <c r="AM22" s="1107"/>
      <c r="AN22" s="1108"/>
      <c r="AO22" s="281">
        <v>95.1</v>
      </c>
      <c r="AP22" s="282">
        <v>97.3</v>
      </c>
      <c r="AQ22" s="283">
        <v>-2.2000000000000002</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097" t="s">
        <v>497</v>
      </c>
      <c r="B26" s="1097"/>
      <c r="C26" s="1097"/>
      <c r="D26" s="1097"/>
      <c r="E26" s="1097"/>
      <c r="F26" s="1097"/>
      <c r="G26" s="1097"/>
      <c r="H26" s="1097"/>
      <c r="I26" s="1097"/>
      <c r="J26" s="1097"/>
      <c r="K26" s="1097"/>
      <c r="L26" s="1097"/>
      <c r="M26" s="1097"/>
      <c r="N26" s="1097"/>
      <c r="O26" s="1097"/>
      <c r="P26" s="1097"/>
      <c r="Q26" s="1097"/>
      <c r="R26" s="1097"/>
      <c r="S26" s="1097"/>
      <c r="T26" s="1097"/>
      <c r="U26" s="1097"/>
      <c r="V26" s="1097"/>
      <c r="W26" s="1097"/>
      <c r="X26" s="1097"/>
      <c r="Y26" s="1097"/>
      <c r="Z26" s="1097"/>
      <c r="AA26" s="1097"/>
      <c r="AB26" s="1097"/>
      <c r="AC26" s="1097"/>
      <c r="AD26" s="1097"/>
      <c r="AE26" s="1097"/>
      <c r="AF26" s="1097"/>
      <c r="AG26" s="1097"/>
      <c r="AH26" s="1097"/>
      <c r="AI26" s="1097"/>
      <c r="AJ26" s="1097"/>
      <c r="AK26" s="1097"/>
      <c r="AL26" s="1097"/>
      <c r="AM26" s="1097"/>
      <c r="AN26" s="1097"/>
      <c r="AO26" s="1097"/>
      <c r="AP26" s="1097"/>
      <c r="AQ26" s="1097"/>
      <c r="AR26" s="1097"/>
      <c r="AS26" s="1097"/>
    </row>
    <row r="27" spans="1:46">
      <c r="A27" s="288"/>
      <c r="AS27" s="243"/>
      <c r="AT27" s="243"/>
    </row>
    <row r="28" spans="1:46" ht="17.2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499</v>
      </c>
      <c r="AL29" s="248"/>
      <c r="AM29" s="248"/>
      <c r="AN29" s="248"/>
      <c r="AS29" s="290"/>
    </row>
    <row r="30" spans="1:46" ht="13.5" customHeight="1">
      <c r="A30" s="247"/>
      <c r="AK30" s="250"/>
      <c r="AL30" s="251"/>
      <c r="AM30" s="251"/>
      <c r="AN30" s="252"/>
      <c r="AO30" s="1098" t="s">
        <v>478</v>
      </c>
      <c r="AP30" s="253"/>
      <c r="AQ30" s="254" t="s">
        <v>479</v>
      </c>
      <c r="AR30" s="255"/>
    </row>
    <row r="31" spans="1:46">
      <c r="A31" s="247"/>
      <c r="AK31" s="256"/>
      <c r="AL31" s="257"/>
      <c r="AM31" s="257"/>
      <c r="AN31" s="258"/>
      <c r="AO31" s="1099"/>
      <c r="AP31" s="259" t="s">
        <v>480</v>
      </c>
      <c r="AQ31" s="260" t="s">
        <v>481</v>
      </c>
      <c r="AR31" s="261" t="s">
        <v>482</v>
      </c>
    </row>
    <row r="32" spans="1:46" ht="27" customHeight="1">
      <c r="A32" s="247"/>
      <c r="AK32" s="1114" t="s">
        <v>500</v>
      </c>
      <c r="AL32" s="1115"/>
      <c r="AM32" s="1115"/>
      <c r="AN32" s="1116"/>
      <c r="AO32" s="291">
        <v>2024085</v>
      </c>
      <c r="AP32" s="291">
        <v>78429</v>
      </c>
      <c r="AQ32" s="292">
        <v>60713</v>
      </c>
      <c r="AR32" s="293">
        <v>29.2</v>
      </c>
    </row>
    <row r="33" spans="1:46" ht="13.5" customHeight="1">
      <c r="A33" s="247"/>
      <c r="AK33" s="1114" t="s">
        <v>501</v>
      </c>
      <c r="AL33" s="1115"/>
      <c r="AM33" s="1115"/>
      <c r="AN33" s="1116"/>
      <c r="AO33" s="291" t="s">
        <v>486</v>
      </c>
      <c r="AP33" s="291" t="s">
        <v>486</v>
      </c>
      <c r="AQ33" s="292" t="s">
        <v>486</v>
      </c>
      <c r="AR33" s="293" t="s">
        <v>486</v>
      </c>
    </row>
    <row r="34" spans="1:46" ht="27" customHeight="1">
      <c r="A34" s="247"/>
      <c r="AK34" s="1114" t="s">
        <v>502</v>
      </c>
      <c r="AL34" s="1115"/>
      <c r="AM34" s="1115"/>
      <c r="AN34" s="1116"/>
      <c r="AO34" s="291" t="s">
        <v>486</v>
      </c>
      <c r="AP34" s="291" t="s">
        <v>486</v>
      </c>
      <c r="AQ34" s="292" t="s">
        <v>486</v>
      </c>
      <c r="AR34" s="293" t="s">
        <v>486</v>
      </c>
    </row>
    <row r="35" spans="1:46" ht="27" customHeight="1">
      <c r="A35" s="247"/>
      <c r="AK35" s="1114" t="s">
        <v>503</v>
      </c>
      <c r="AL35" s="1115"/>
      <c r="AM35" s="1115"/>
      <c r="AN35" s="1116"/>
      <c r="AO35" s="291">
        <v>220121</v>
      </c>
      <c r="AP35" s="291">
        <v>8529</v>
      </c>
      <c r="AQ35" s="292">
        <v>14168</v>
      </c>
      <c r="AR35" s="293">
        <v>-39.799999999999997</v>
      </c>
    </row>
    <row r="36" spans="1:46" ht="27" customHeight="1">
      <c r="A36" s="247"/>
      <c r="AK36" s="1114" t="s">
        <v>504</v>
      </c>
      <c r="AL36" s="1115"/>
      <c r="AM36" s="1115"/>
      <c r="AN36" s="1116"/>
      <c r="AO36" s="291" t="s">
        <v>486</v>
      </c>
      <c r="AP36" s="291" t="s">
        <v>486</v>
      </c>
      <c r="AQ36" s="292">
        <v>2586</v>
      </c>
      <c r="AR36" s="293" t="s">
        <v>486</v>
      </c>
    </row>
    <row r="37" spans="1:46" ht="13.5" customHeight="1">
      <c r="A37" s="247"/>
      <c r="AK37" s="1114" t="s">
        <v>505</v>
      </c>
      <c r="AL37" s="1115"/>
      <c r="AM37" s="1115"/>
      <c r="AN37" s="1116"/>
      <c r="AO37" s="291">
        <v>197</v>
      </c>
      <c r="AP37" s="291">
        <v>8</v>
      </c>
      <c r="AQ37" s="292">
        <v>189</v>
      </c>
      <c r="AR37" s="293">
        <v>-95.8</v>
      </c>
    </row>
    <row r="38" spans="1:46" ht="27" customHeight="1">
      <c r="A38" s="247"/>
      <c r="AK38" s="1117" t="s">
        <v>506</v>
      </c>
      <c r="AL38" s="1118"/>
      <c r="AM38" s="1118"/>
      <c r="AN38" s="1119"/>
      <c r="AO38" s="294" t="s">
        <v>486</v>
      </c>
      <c r="AP38" s="294" t="s">
        <v>486</v>
      </c>
      <c r="AQ38" s="295">
        <v>8</v>
      </c>
      <c r="AR38" s="283" t="s">
        <v>486</v>
      </c>
      <c r="AS38" s="290"/>
    </row>
    <row r="39" spans="1:46">
      <c r="A39" s="247"/>
      <c r="AK39" s="1117" t="s">
        <v>507</v>
      </c>
      <c r="AL39" s="1118"/>
      <c r="AM39" s="1118"/>
      <c r="AN39" s="1119"/>
      <c r="AO39" s="291">
        <v>-73084</v>
      </c>
      <c r="AP39" s="291">
        <v>-2832</v>
      </c>
      <c r="AQ39" s="292">
        <v>-5399</v>
      </c>
      <c r="AR39" s="293">
        <v>-47.5</v>
      </c>
      <c r="AS39" s="290"/>
    </row>
    <row r="40" spans="1:46" ht="27" customHeight="1">
      <c r="A40" s="247"/>
      <c r="AK40" s="1114" t="s">
        <v>508</v>
      </c>
      <c r="AL40" s="1115"/>
      <c r="AM40" s="1115"/>
      <c r="AN40" s="1116"/>
      <c r="AO40" s="291">
        <v>-1326385</v>
      </c>
      <c r="AP40" s="291">
        <v>-51394</v>
      </c>
      <c r="AQ40" s="292">
        <v>-49527</v>
      </c>
      <c r="AR40" s="293">
        <v>3.8</v>
      </c>
      <c r="AS40" s="290"/>
    </row>
    <row r="41" spans="1:46">
      <c r="A41" s="247"/>
      <c r="AK41" s="1120" t="s">
        <v>287</v>
      </c>
      <c r="AL41" s="1121"/>
      <c r="AM41" s="1121"/>
      <c r="AN41" s="1122"/>
      <c r="AO41" s="291">
        <v>844934</v>
      </c>
      <c r="AP41" s="291">
        <v>32739</v>
      </c>
      <c r="AQ41" s="292">
        <v>22738</v>
      </c>
      <c r="AR41" s="293">
        <v>44</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509</v>
      </c>
    </row>
    <row r="48" spans="1:46">
      <c r="A48" s="247"/>
      <c r="AK48" s="301" t="s">
        <v>510</v>
      </c>
      <c r="AL48" s="301"/>
      <c r="AM48" s="301"/>
      <c r="AN48" s="301"/>
      <c r="AO48" s="301"/>
      <c r="AP48" s="301"/>
      <c r="AQ48" s="302"/>
      <c r="AR48" s="301"/>
    </row>
    <row r="49" spans="1:44" ht="13.5" customHeight="1">
      <c r="A49" s="247"/>
      <c r="AK49" s="303"/>
      <c r="AL49" s="304"/>
      <c r="AM49" s="1109" t="s">
        <v>478</v>
      </c>
      <c r="AN49" s="1111" t="s">
        <v>511</v>
      </c>
      <c r="AO49" s="1112"/>
      <c r="AP49" s="1112"/>
      <c r="AQ49" s="1112"/>
      <c r="AR49" s="1113"/>
    </row>
    <row r="50" spans="1:44">
      <c r="A50" s="247"/>
      <c r="AK50" s="305"/>
      <c r="AL50" s="306"/>
      <c r="AM50" s="1110"/>
      <c r="AN50" s="307" t="s">
        <v>512</v>
      </c>
      <c r="AO50" s="308" t="s">
        <v>513</v>
      </c>
      <c r="AP50" s="309" t="s">
        <v>514</v>
      </c>
      <c r="AQ50" s="310" t="s">
        <v>515</v>
      </c>
      <c r="AR50" s="311" t="s">
        <v>516</v>
      </c>
    </row>
    <row r="51" spans="1:44">
      <c r="A51" s="247"/>
      <c r="AK51" s="303" t="s">
        <v>517</v>
      </c>
      <c r="AL51" s="304"/>
      <c r="AM51" s="312">
        <v>2169242</v>
      </c>
      <c r="AN51" s="313">
        <v>79602</v>
      </c>
      <c r="AO51" s="314">
        <v>-42.7</v>
      </c>
      <c r="AP51" s="315">
        <v>84962</v>
      </c>
      <c r="AQ51" s="316">
        <v>7.2</v>
      </c>
      <c r="AR51" s="317">
        <v>-49.9</v>
      </c>
    </row>
    <row r="52" spans="1:44">
      <c r="A52" s="247"/>
      <c r="AK52" s="318"/>
      <c r="AL52" s="319" t="s">
        <v>518</v>
      </c>
      <c r="AM52" s="320">
        <v>1502560</v>
      </c>
      <c r="AN52" s="321">
        <v>55138</v>
      </c>
      <c r="AO52" s="322">
        <v>-49.1</v>
      </c>
      <c r="AP52" s="323">
        <v>42793</v>
      </c>
      <c r="AQ52" s="324">
        <v>2.2000000000000002</v>
      </c>
      <c r="AR52" s="325">
        <v>-51.3</v>
      </c>
    </row>
    <row r="53" spans="1:44">
      <c r="A53" s="247"/>
      <c r="AK53" s="303" t="s">
        <v>519</v>
      </c>
      <c r="AL53" s="304"/>
      <c r="AM53" s="312">
        <v>1503017</v>
      </c>
      <c r="AN53" s="313">
        <v>56083</v>
      </c>
      <c r="AO53" s="314">
        <v>-29.5</v>
      </c>
      <c r="AP53" s="315">
        <v>71279</v>
      </c>
      <c r="AQ53" s="316">
        <v>-16.100000000000001</v>
      </c>
      <c r="AR53" s="317">
        <v>-13.4</v>
      </c>
    </row>
    <row r="54" spans="1:44">
      <c r="A54" s="247"/>
      <c r="AK54" s="318"/>
      <c r="AL54" s="319" t="s">
        <v>518</v>
      </c>
      <c r="AM54" s="320">
        <v>1102683</v>
      </c>
      <c r="AN54" s="321">
        <v>41145</v>
      </c>
      <c r="AO54" s="322">
        <v>-25.4</v>
      </c>
      <c r="AP54" s="323">
        <v>36731</v>
      </c>
      <c r="AQ54" s="324">
        <v>-14.2</v>
      </c>
      <c r="AR54" s="325">
        <v>-11.2</v>
      </c>
    </row>
    <row r="55" spans="1:44">
      <c r="A55" s="247"/>
      <c r="AK55" s="303" t="s">
        <v>520</v>
      </c>
      <c r="AL55" s="304"/>
      <c r="AM55" s="312">
        <v>1716709</v>
      </c>
      <c r="AN55" s="313">
        <v>64860</v>
      </c>
      <c r="AO55" s="314">
        <v>15.7</v>
      </c>
      <c r="AP55" s="315">
        <v>74994</v>
      </c>
      <c r="AQ55" s="316">
        <v>5.2</v>
      </c>
      <c r="AR55" s="317">
        <v>10.5</v>
      </c>
    </row>
    <row r="56" spans="1:44">
      <c r="A56" s="247"/>
      <c r="AK56" s="318"/>
      <c r="AL56" s="319" t="s">
        <v>518</v>
      </c>
      <c r="AM56" s="320">
        <v>893275</v>
      </c>
      <c r="AN56" s="321">
        <v>33749</v>
      </c>
      <c r="AO56" s="322">
        <v>-18</v>
      </c>
      <c r="AP56" s="323">
        <v>36188</v>
      </c>
      <c r="AQ56" s="324">
        <v>-1.5</v>
      </c>
      <c r="AR56" s="325">
        <v>-16.5</v>
      </c>
    </row>
    <row r="57" spans="1:44">
      <c r="A57" s="247"/>
      <c r="AK57" s="303" t="s">
        <v>521</v>
      </c>
      <c r="AL57" s="304"/>
      <c r="AM57" s="312">
        <v>1261894</v>
      </c>
      <c r="AN57" s="313">
        <v>48262</v>
      </c>
      <c r="AO57" s="314">
        <v>-25.6</v>
      </c>
      <c r="AP57" s="315">
        <v>71849</v>
      </c>
      <c r="AQ57" s="316">
        <v>-4.2</v>
      </c>
      <c r="AR57" s="317">
        <v>-21.4</v>
      </c>
    </row>
    <row r="58" spans="1:44">
      <c r="A58" s="247"/>
      <c r="AK58" s="318"/>
      <c r="AL58" s="319" t="s">
        <v>518</v>
      </c>
      <c r="AM58" s="320">
        <v>1018480</v>
      </c>
      <c r="AN58" s="321">
        <v>38952</v>
      </c>
      <c r="AO58" s="322">
        <v>15.4</v>
      </c>
      <c r="AP58" s="323">
        <v>36144</v>
      </c>
      <c r="AQ58" s="324">
        <v>-0.1</v>
      </c>
      <c r="AR58" s="325">
        <v>15.5</v>
      </c>
    </row>
    <row r="59" spans="1:44">
      <c r="A59" s="247"/>
      <c r="AK59" s="303" t="s">
        <v>522</v>
      </c>
      <c r="AL59" s="304"/>
      <c r="AM59" s="312">
        <v>1678898</v>
      </c>
      <c r="AN59" s="313">
        <v>65053</v>
      </c>
      <c r="AO59" s="314">
        <v>34.799999999999997</v>
      </c>
      <c r="AP59" s="315">
        <v>82962</v>
      </c>
      <c r="AQ59" s="316">
        <v>15.5</v>
      </c>
      <c r="AR59" s="317">
        <v>19.3</v>
      </c>
    </row>
    <row r="60" spans="1:44">
      <c r="A60" s="247"/>
      <c r="AK60" s="318"/>
      <c r="AL60" s="319" t="s">
        <v>518</v>
      </c>
      <c r="AM60" s="320">
        <v>1464818</v>
      </c>
      <c r="AN60" s="321">
        <v>56758</v>
      </c>
      <c r="AO60" s="322">
        <v>45.7</v>
      </c>
      <c r="AP60" s="323">
        <v>42835</v>
      </c>
      <c r="AQ60" s="324">
        <v>18.5</v>
      </c>
      <c r="AR60" s="325">
        <v>27.2</v>
      </c>
    </row>
    <row r="61" spans="1:44">
      <c r="A61" s="247"/>
      <c r="AK61" s="303" t="s">
        <v>523</v>
      </c>
      <c r="AL61" s="326"/>
      <c r="AM61" s="312">
        <v>1665952</v>
      </c>
      <c r="AN61" s="313">
        <v>62772</v>
      </c>
      <c r="AO61" s="314">
        <v>-9.5</v>
      </c>
      <c r="AP61" s="315">
        <v>77209</v>
      </c>
      <c r="AQ61" s="327">
        <v>1.5</v>
      </c>
      <c r="AR61" s="317">
        <v>-11</v>
      </c>
    </row>
    <row r="62" spans="1:44">
      <c r="A62" s="247"/>
      <c r="AK62" s="318"/>
      <c r="AL62" s="319" t="s">
        <v>518</v>
      </c>
      <c r="AM62" s="320">
        <v>1196363</v>
      </c>
      <c r="AN62" s="321">
        <v>45148</v>
      </c>
      <c r="AO62" s="322">
        <v>-6.3</v>
      </c>
      <c r="AP62" s="323">
        <v>38938</v>
      </c>
      <c r="AQ62" s="324">
        <v>1</v>
      </c>
      <c r="AR62" s="325">
        <v>-7.3</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RtkkLowZzHZR4fDvIgFuNwfXXLYXJ22MPCZWHP3KEo8yCRXlRNJU9/J2Ek7PNXz5E6X5tq9ZoErqhxN6B0L4iw==" saltValue="Q+spTb05Dpys+ASL3Vws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475</v>
      </c>
    </row>
    <row r="121" spans="125:125" ht="13.5" hidden="1" customHeight="1">
      <c r="DU121" s="241"/>
    </row>
  </sheetData>
  <sheetProtection algorithmName="SHA-512" hashValue="24Iz7pHx/MfnmmvZNAgS5W+pW7WJBoz1zozdrPZGDVlK69QWUMfUMCwCd45IP0fakznRQUL+wTAphXjHQK93xw==" saltValue="jOKigOMKU+QYuh8Z8t7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475</v>
      </c>
    </row>
  </sheetData>
  <sheetProtection algorithmName="SHA-512" hashValue="N/aQyc9gypRmbp2LwagTv3tnKPmazvY/9BaHvfPAuPwifRCwAjSya3EagByLOVml8qPeZfB6pggLunUYD7hEzg==" saltValue="452zJUHdC5+gLPLYRE5r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23" t="s">
        <v>3</v>
      </c>
      <c r="D47" s="1123"/>
      <c r="E47" s="1124"/>
      <c r="F47" s="11">
        <v>20.12</v>
      </c>
      <c r="G47" s="12">
        <v>19.87</v>
      </c>
      <c r="H47" s="12">
        <v>20.84</v>
      </c>
      <c r="I47" s="12">
        <v>20.88</v>
      </c>
      <c r="J47" s="13">
        <v>20.53</v>
      </c>
    </row>
    <row r="48" spans="2:10" ht="57.75" customHeight="1">
      <c r="B48" s="14"/>
      <c r="C48" s="1125" t="s">
        <v>4</v>
      </c>
      <c r="D48" s="1125"/>
      <c r="E48" s="1126"/>
      <c r="F48" s="15">
        <v>6.77</v>
      </c>
      <c r="G48" s="16">
        <v>8.5</v>
      </c>
      <c r="H48" s="16">
        <v>7.51</v>
      </c>
      <c r="I48" s="16">
        <v>7.1</v>
      </c>
      <c r="J48" s="17">
        <v>8.09</v>
      </c>
    </row>
    <row r="49" spans="2:10" ht="57.75" customHeight="1" thickBot="1">
      <c r="B49" s="18"/>
      <c r="C49" s="1127" t="s">
        <v>5</v>
      </c>
      <c r="D49" s="1127"/>
      <c r="E49" s="1128"/>
      <c r="F49" s="19">
        <v>2.57</v>
      </c>
      <c r="G49" s="20">
        <v>2.61</v>
      </c>
      <c r="H49" s="20" t="s">
        <v>530</v>
      </c>
      <c r="I49" s="20" t="s">
        <v>531</v>
      </c>
      <c r="J49" s="21">
        <v>1.1399999999999999</v>
      </c>
    </row>
    <row r="50" spans="2:10"/>
  </sheetData>
  <sheetProtection algorithmName="SHA-512" hashValue="UfFM8ayxgahrndtNvHPgYpDI2i8jAcYjtROHa1a3eaEzfG1EVy4Yqxxgt91UkyBklX4h3JXv0/Gb/MdtNUG1bA==" saltValue="0lESwJRJQSpgL/zH+RKE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上野 晴也</cp:lastModifiedBy>
  <cp:lastPrinted>2026-03-10T07:57:16Z</cp:lastPrinted>
  <dcterms:created xsi:type="dcterms:W3CDTF">2026-02-23T09:55:31Z</dcterms:created>
  <dcterms:modified xsi:type="dcterms:W3CDTF">2026-03-18T05:21:38Z</dcterms:modified>
  <cp:category/>
</cp:coreProperties>
</file>