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03DA932A-618A-488B-B250-2CFE034E2CED}"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W37" i="10"/>
  <c r="BE37" i="10"/>
  <c r="C37" i="10"/>
  <c r="CO36" i="10"/>
  <c r="BW36" i="10"/>
  <c r="BE36" i="10"/>
  <c r="C36" i="10"/>
  <c r="CO35" i="10"/>
  <c r="BW35" i="10"/>
  <c r="BE35" i="10"/>
  <c r="C35" i="10"/>
  <c r="BW34" i="10"/>
  <c r="C34" i="10"/>
  <c r="CO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alcChain>
</file>

<file path=xl/sharedStrings.xml><?xml version="1.0" encoding="utf-8"?>
<sst xmlns="http://schemas.openxmlformats.org/spreadsheetml/2006/main" count="1062" uniqueCount="564">
  <si>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</si>
  <si>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</si>
  <si>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</si>
  <si>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</si>
  <si>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</si>
  <si>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</si>
  <si>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</si>
  <si>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</si>
  <si>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</si>
  <si>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</si>
  <si>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</si>
  <si>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</si>
  <si>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</si>
  <si>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</si>
  <si>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</si>
  <si>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</si>
  <si>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</si>
  <si>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</si>
  <si>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</si>
  <si>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</si>
  <si>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</si>
  <si>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</si>
  <si>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</si>
  <si>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</si>
  <si>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</si>
  <si>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</si>
  <si>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</si>
  <si>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</si>
  <si>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</si>
  <si>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</si>
  <si>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</si>
  <si>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</si>
  <si>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</si>
  <si>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</si>
  <si>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</si>
  <si>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</si>
  <si>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</si>
  <si>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</si>
  <si>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</si>
  <si>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</si>
  <si>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</si>
  <si>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</si>
  <si>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</si>
  <si>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</si>
  <si>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</si>
  <si>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</si>
  <si>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</si>
  <si>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</si>
  <si>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</si>
  <si>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</si>
  <si>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</si>
  <si>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</si>
  <si>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</si>
  <si>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</si>
  <si>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</si>
  <si>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</si>
  <si>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</si>
  <si>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</si>
  <si>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</si>
  <si>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</si>
  <si>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</si>
  <si>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</si>
  <si>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</si>
  <si>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</si>
  <si>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</si>
  <si>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</si>
  <si>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</si>
  <si>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</si>
  <si>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</si>
  <si>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</si>
  <si>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</si>
  <si>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</si>
  <si>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</si>
  <si>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</si>
  <si>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</si>
  <si>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</si>
  <si>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</si>
  <si>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</si>
  <si>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</si>
  <si>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</si>
  <si>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</si>
  <si>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</si>
  <si>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</si>
  <si>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</si>
  <si>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</si>
  <si>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</si>
  <si>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</si>
  <si>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</si>
  <si>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</si>
  <si>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</si>
  <si>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</si>
  <si>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</si>
  <si>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</si>
  <si>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</si>
  <si>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</si>
  <si>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</si>
  <si>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</si>
  <si>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</si>
  <si>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</si>
  <si>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</si>
  <si>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</si>
  <si>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</si>
  <si>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</si>
  <si>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</si>
  <si>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</si>
  <si>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</si>
  <si>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</si>
  <si>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</si>
  <si>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</si>
  <si>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</si>
  <si>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</si>
  <si>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</si>
  <si>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</si>
  <si>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</si>
  <si>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</si>
  <si>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</si>
  <si>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</si>
  <si>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</si>
  <si>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</si>
  <si>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</si>
  <si>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</si>
  <si>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</si>
  <si>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</si>
  <si>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</si>
  <si>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</si>
  <si>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</si>
  <si>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</si>
  <si>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</si>
  <si>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</si>
  <si>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</si>
  <si>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</si>
  <si>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</si>
  <si>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</si>
  <si>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</si>
  <si>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</si>
  <si>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</si>
  <si>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</si>
  <si>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</si>
  <si>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</si>
  <si>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</si>
  <si>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</si>
  <si>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</si>
  <si>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</si>
  <si>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</si>
  <si>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</si>
  <si>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</si>
  <si>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</si>
  <si>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</si>
  <si>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</si>
  <si>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</si>
  <si>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</si>
  <si>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</si>
  <si>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</si>
  <si>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</si>
  <si>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</si>
  <si>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</si>
  <si>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</si>
  <si>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</si>
  <si>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</si>
  <si>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</si>
  <si>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</si>
  <si>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</si>
  <si>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</si>
  <si>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</si>
  <si>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</si>
  <si>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</si>
  <si>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</si>
  <si>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</si>
  <si>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</si>
  <si>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</si>
  <si>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</si>
  <si>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</si>
  <si>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</si>
  <si>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</si>
  <si>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</si>
  <si>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</si>
  <si>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</si>
  <si>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</si>
  <si>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</si>
  <si>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</si>
  <si>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</si>
  <si>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</si>
  <si>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</si>
  <si>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</si>
  <si>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</si>
  <si>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</si>
  <si>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</si>
  <si>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</si>
  <si>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</si>
  <si>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</si>
  <si>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</si>
  <si>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</si>
  <si>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</si>
  <si>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</si>
  <si>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</si>
  <si>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</si>
  <si>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</si>
  <si>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</si>
  <si>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</si>
  <si>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</si>
  <si>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</si>
  <si>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</si>
  <si>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</si>
  <si>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鹿児島県出水市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</si>
  <si>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</si>
  <si>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</si>
  <si>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</si>
  <si>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</si>
  <si>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</si>
  <si>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</si>
  <si>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</si>
  <si>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</si>
  <si>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</si>
  <si>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</si>
  <si>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</si>
  <si>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</si>
  <si>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</si>
  <si>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</si>
  <si>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</si>
  <si>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</si>
  <si>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</si>
  <si>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</si>
  <si>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</si>
  <si>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</si>
  <si>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</si>
  <si>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</si>
  <si>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</si>
  <si>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</si>
  <si>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</si>
  <si>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</si>
  <si>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</si>
  <si>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</si>
  <si>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</si>
  <si>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</si>
  <si>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</si>
  <si>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</si>
  <si>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</si>
  <si>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</si>
  <si>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</si>
  <si>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</si>
  <si>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</si>
  <si>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</si>
  <si>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</si>
  <si>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</si>
  <si>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</si>
  <si>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</si>
  <si>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</si>
  <si>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</si>
  <si>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</si>
  <si>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</si>
  <si>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</si>
  <si>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</si>
  <si>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</si>
  <si>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</si>
  <si>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</si>
  <si>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</si>
  <si>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</si>
  <si>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</si>
  <si>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</si>
  <si>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</si>
  <si>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</si>
  <si>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</si>
  <si>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</si>
  <si>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</si>
  <si>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</si>
  <si>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</si>
  <si>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</si>
  <si>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</si>
  <si>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</si>
  <si>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</si>
  <si>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</si>
  <si>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</si>
  <si>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</si>
  <si>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</si>
  <si>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</si>
  <si>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</si>
  <si>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</si>
  <si>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</si>
  <si>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</si>
  <si>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</si>
  <si>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</si>
  <si>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</si>
  <si>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</si>
  <si>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</si>
  <si>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</si>
  <si>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</si>
  <si>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</si>
  <si>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</si>
  <si>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</si>
  <si>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</si>
  <si>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</si>
  <si>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</si>
  <si>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</si>
  <si>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</si>
  <si>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</si>
  <si>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</si>
  <si>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</si>
  <si>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</si>
  <si>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</si>
  <si>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</si>
  <si>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</si>
  <si>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</si>
  <si>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</si>
  <si>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</si>
  <si>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</si>
  <si>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</si>
  <si>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</si>
  <si>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</si>
  <si>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</si>
  <si>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</si>
  <si>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</si>
  <si>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</si>
  <si>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</si>
  <si>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</si>
  <si>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</si>
  <si>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</si>
  <si>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</si>
  <si>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</si>
  <si>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</si>
  <si>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</si>
  <si>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</si>
  <si>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</si>
  <si>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</si>
  <si>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</si>
  <si>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</si>
  <si>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</si>
  <si>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</si>
  <si>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</si>
  <si>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</si>
  <si>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</si>
  <si>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</si>
  <si>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</si>
  <si>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</si>
  <si>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</si>
  <si>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</si>
  <si>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</si>
  <si>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</si>
  <si>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</si>
  <si>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</si>
  <si>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</si>
  <si>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</si>
  <si>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</si>
  <si>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</si>
  <si>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</si>
  <si>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</si>
  <si>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</si>
  <si>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</si>
  <si>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</si>
  <si>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</si>
  <si>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</si>
  <si>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</si>
  <si>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</si>
  <si>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</si>
  <si>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</si>
  <si>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鹿児島県出水市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</si>
  <si>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</si>
  <si>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</si>
  <si>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</si>
  <si>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</si>
  <si>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</si>
  <si>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</si>
  <si>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</si>
  <si>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</si>
  <si>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</si>
  <si>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</si>
  <si>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</si>
  <si>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</si>
  <si>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</si>
  <si>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</si>
  <si>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</si>
  <si>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</si>
  <si>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</si>
  <si>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</si>
  <si>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</si>
  <si>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</si>
  <si>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</si>
  <si>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</si>
  <si>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</si>
  <si>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</si>
  <si>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</si>
  <si>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</si>
  <si>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</si>
  <si>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</si>
  <si>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</si>
  <si>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</si>
  <si>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</si>
  <si>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</si>
  <si>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</si>
  <si>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</si>
  <si>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</si>
  <si>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</si>
  <si>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</si>
  <si>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</si>
  <si>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</si>
  <si>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</si>
  <si>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下水道事業会計（公共下水道事業）</t>
    <phoneticPr fontId="5"/>
  </si>
  <si>
    <t>下水道事業会計（特定環境保全公共下水道事業）</t>
    <phoneticPr fontId="5"/>
  </si>
  <si>
    <t>下水道事業会計（農業集落排水事業）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</si>
  <si>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</si>
  <si>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</si>
  <si>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</si>
  <si>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</si>
  <si>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</si>
  <si>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</si>
  <si>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</si>
  <si>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</si>
  <si>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</si>
  <si>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</si>
  <si>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</si>
  <si>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</si>
  <si>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</si>
  <si>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</si>
  <si>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</si>
  <si>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</si>
  <si>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</si>
  <si>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</si>
  <si>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</si>
  <si>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</si>
  <si>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</si>
  <si>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</si>
  <si>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</si>
  <si>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</si>
  <si>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</si>
  <si>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</si>
  <si>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</si>
  <si>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</si>
  <si>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</si>
  <si>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</si>
  <si>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</si>
  <si>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</si>
  <si>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</si>
  <si>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</si>
  <si>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</si>
  <si>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</si>
  <si>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</si>
  <si>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</si>
  <si>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</si>
  <si>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</si>
  <si>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</si>
  <si>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</si>
  <si>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</si>
  <si>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</si>
  <si>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</si>
  <si>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</si>
  <si>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</si>
  <si>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</si>
  <si>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</si>
  <si>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</si>
  <si>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</si>
  <si>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</si>
  <si>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</si>
  <si>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</si>
  <si>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</si>
  <si>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</si>
  <si>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</si>
  <si>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</si>
  <si>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</si>
  <si>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</si>
  <si>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</si>
  <si>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</si>
  <si>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</si>
  <si>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</si>
  <si>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</si>
  <si>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</si>
  <si>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</si>
  <si>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</si>
  <si>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</si>
  <si>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</si>
  <si>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</si>
  <si>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</si>
  <si>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</si>
  <si>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</si>
  <si>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</si>
  <si>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</si>
  <si>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</si>
  <si>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</si>
  <si>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</si>
  <si>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</si>
  <si>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</si>
  <si>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</si>
  <si>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</si>
  <si>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</si>
  <si>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</si>
  <si>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</si>
  <si>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</si>
  <si>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</si>
  <si>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</si>
  <si>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</si>
  <si>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</si>
  <si>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</si>
  <si>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</si>
  <si>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</si>
  <si>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</si>
  <si>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</si>
  <si>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</si>
  <si>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</si>
  <si>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</si>
  <si>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</si>
  <si>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</si>
  <si>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</si>
  <si>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</si>
  <si>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</si>
  <si>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</si>
  <si>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</si>
  <si>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</si>
  <si>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</si>
  <si>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</si>
  <si>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</si>
  <si>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</si>
  <si>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</si>
  <si>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</si>
  <si>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</si>
  <si>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</si>
  <si>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</si>
  <si>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</si>
  <si>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</si>
  <si>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</si>
  <si>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</si>
  <si>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</si>
  <si>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</si>
  <si>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</si>
  <si>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</si>
  <si>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</si>
  <si>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</si>
  <si>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</si>
  <si>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</si>
  <si>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</si>
  <si>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</si>
  <si>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</si>
  <si>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</si>
  <si>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</si>
  <si>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</si>
  <si>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</si>
  <si>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</si>
  <si>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</si>
  <si>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1.96</t>
  </si>
  <si>
    <t>▲ 0.75</t>
  </si>
  <si>
    <t>▲ 0.71</t>
  </si>
  <si>
    <t>水道事業会計</t>
  </si>
  <si>
    <t>病院事業会計</t>
  </si>
  <si>
    <t>一般会計</t>
  </si>
  <si>
    <t>介護保険特別会計</t>
  </si>
  <si>
    <t>下水道事業会計（公共下水道事業）</t>
  </si>
  <si>
    <t>国民健康保険特別会計</t>
  </si>
  <si>
    <t>下水道事業会計（特定環境保全公共下水道事業）</t>
  </si>
  <si>
    <t>下水道事業会計（農業集落排水事業）</t>
  </si>
  <si>
    <t>その他会計（赤字）</t>
  </si>
  <si>
    <t>その他会計（黒字）</t>
  </si>
  <si>
    <t>R02</t>
    <phoneticPr fontId="5"/>
  </si>
  <si>
    <t>R03</t>
    <phoneticPr fontId="5"/>
  </si>
  <si>
    <t>R04</t>
    <phoneticPr fontId="5"/>
  </si>
  <si>
    <t>R05</t>
    <phoneticPr fontId="5"/>
  </si>
  <si>
    <t>R06</t>
    <phoneticPr fontId="5"/>
  </si>
  <si>
    <t>株式会社いずみみらい</t>
    <rPh sb="0" eb="4">
      <t>カブシキガイシャ</t>
    </rPh>
    <phoneticPr fontId="2"/>
  </si>
  <si>
    <t>-</t>
    <phoneticPr fontId="2"/>
  </si>
  <si>
    <t>公共施設整備事業基金</t>
    <rPh sb="0" eb="2">
      <t>コウキョウ</t>
    </rPh>
    <rPh sb="2" eb="4">
      <t>シセツ</t>
    </rPh>
    <rPh sb="4" eb="8">
      <t>セイビジギョウ</t>
    </rPh>
    <rPh sb="8" eb="10">
      <t>キキン</t>
    </rPh>
    <phoneticPr fontId="5"/>
  </si>
  <si>
    <t>出水市振興基金</t>
    <rPh sb="0" eb="3">
      <t>イズミシ</t>
    </rPh>
    <rPh sb="3" eb="7">
      <t>シンコウキキン</t>
    </rPh>
    <phoneticPr fontId="5"/>
  </si>
  <si>
    <t>職員退職手当準備基金</t>
    <rPh sb="0" eb="2">
      <t>ショクイン</t>
    </rPh>
    <rPh sb="2" eb="6">
      <t>タイショクテアテ</t>
    </rPh>
    <rPh sb="6" eb="8">
      <t>ジュンビ</t>
    </rPh>
    <rPh sb="8" eb="10">
      <t>キキン</t>
    </rPh>
    <phoneticPr fontId="5"/>
  </si>
  <si>
    <t>ツルと歴史のまち応援基金</t>
    <rPh sb="3" eb="5">
      <t>レキシ</t>
    </rPh>
    <rPh sb="8" eb="10">
      <t>オウエン</t>
    </rPh>
    <rPh sb="10" eb="12">
      <t>キキン</t>
    </rPh>
    <phoneticPr fontId="5"/>
  </si>
  <si>
    <t>地域福祉基金</t>
    <rPh sb="0" eb="6">
      <t>チイキフクシキキン</t>
    </rPh>
    <phoneticPr fontId="5"/>
  </si>
  <si>
    <t>北薩広域行政事務組合</t>
    <rPh sb="0" eb="2">
      <t>ホクサツ</t>
    </rPh>
    <rPh sb="2" eb="4">
      <t>コウイキ</t>
    </rPh>
    <rPh sb="4" eb="6">
      <t>ギョウセイ</t>
    </rPh>
    <rPh sb="6" eb="8">
      <t>ジム</t>
    </rPh>
    <rPh sb="8" eb="10">
      <t>クミアイ</t>
    </rPh>
    <phoneticPr fontId="2"/>
  </si>
  <si>
    <t>鹿児島県市町村総合事務組合</t>
    <rPh sb="0" eb="4">
      <t>カゴシマケン</t>
    </rPh>
    <rPh sb="4" eb="7">
      <t>シチョウソン</t>
    </rPh>
    <rPh sb="7" eb="9">
      <t>ソウゴウ</t>
    </rPh>
    <rPh sb="9" eb="13">
      <t>ジムクミアイ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</si>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</sst>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F025-4AF4-A13C-6B902B7AC8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99020</c:v>
                </c:pt>
                <c:pt idx="1">
                  <c:v>75977</c:v>
                </c:pt>
                <c:pt idx="2">
                  <c:v>63954</c:v>
                </c:pt>
                <c:pt idx="3">
                  <c:v>80719</c:v>
                </c:pt>
                <c:pt idx="4">
                  <c:v>126314</c:v>
                </c:pt>
              </c:numCache>
            </c:numRef>
          </c:val>
          <c:smooth val="0"/>
          <c:extLst>
            <c:ext xmlns:c16="http://schemas.microsoft.com/office/drawing/2014/chart" uri="{C3380CC4-5D6E-409C-BE32-E72D297353CC}">
              <c16:uniqueId val="{00000001-F025-4AF4-A13C-6B902B7AC8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4.99</c:v>
                </c:pt>
                <c:pt idx="1">
                  <c:v>8.23</c:v>
                </c:pt>
                <c:pt idx="2">
                  <c:v>8.86</c:v>
                </c:pt>
                <c:pt idx="3">
                  <c:v>7.61</c:v>
                </c:pt>
                <c:pt idx="4">
                  <c:v>6.64</c:v>
                </c:pt>
              </c:numCache>
            </c:numRef>
          </c:val>
          <c:extLst>
            <c:ext xmlns:c16="http://schemas.microsoft.com/office/drawing/2014/chart" uri="{C3380CC4-5D6E-409C-BE32-E72D297353CC}">
              <c16:uniqueId val="{00000000-C800-41CC-9A33-57A513EDDC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c:v>
                </c:pt>
                <c:pt idx="1">
                  <c:v>47.23</c:v>
                </c:pt>
                <c:pt idx="2">
                  <c:v>46.91</c:v>
                </c:pt>
                <c:pt idx="3">
                  <c:v>48.91</c:v>
                </c:pt>
                <c:pt idx="4">
                  <c:v>47.61</c:v>
                </c:pt>
              </c:numCache>
            </c:numRef>
          </c:val>
          <c:extLst>
            <c:ext xmlns:c16="http://schemas.microsoft.com/office/drawing/2014/chart" uri="{C3380CC4-5D6E-409C-BE32-E72D297353CC}">
              <c16:uniqueId val="{00000001-C800-41CC-9A33-57A513EDDC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-1.96</c:v>
                </c:pt>
                <c:pt idx="1">
                  <c:v>3.43</c:v>
                </c:pt>
                <c:pt idx="2">
                  <c:v>-0.75</c:v>
                </c:pt>
                <c:pt idx="3">
                  <c:v>1.17</c:v>
                </c:pt>
                <c:pt idx="4">
                  <c:v>-0.71</c:v>
                </c:pt>
              </c:numCache>
            </c:numRef>
          </c:val>
          <c:smooth val="0"/>
          <c:extLst>
            <c:ext xmlns:c16="http://schemas.microsoft.com/office/drawing/2014/chart" uri="{C3380CC4-5D6E-409C-BE32-E72D297353CC}">
              <c16:uniqueId val="{00000002-C800-41CC-9A33-57A513EDDC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7.0000000000000007E-2</c:v>
                </c:pt>
                <c:pt idx="4">
                  <c:v>#N/A</c:v>
                </c:pt>
                <c:pt idx="5">
                  <c:v>0.03</c:v>
                </c:pt>
                <c:pt idx="6">
                  <c:v>#N/A</c:v>
                </c:pt>
                <c:pt idx="7">
                  <c:v>0.01</c:v>
                </c:pt>
                <c:pt idx="8">
                  <c:v>#N/A</c:v>
                </c:pt>
                <c:pt idx="9">
                  <c:v>0.02</c:v>
                </c:pt>
              </c:numCache>
            </c:numRef>
          </c:val>
          <c:extLst>
            <c:ext xmlns:c16="http://schemas.microsoft.com/office/drawing/2014/chart" uri="{C3380CC4-5D6E-409C-BE32-E72D297353CC}">
              <c16:uniqueId val="{00000000-1A22-4167-AED1-8229E61BDF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22-4167-AED1-8229E61BDFC0}"/>
            </c:ext>
          </c:extLst>
        </c:ser>
        <c:ser>
          <c:idx val="2"/>
          <c:order val="2"/>
          <c:tx>
            <c:strRef>
              <c:f>データシート!$A$29</c:f>
              <c:strCache>
                <c:ptCount val="1"/>
                <c:pt idx="0">
                  <c:v>下水道事業会計（農業集落排水事業）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0.24</c:v>
                </c:pt>
                <c:pt idx="2">
                  <c:v>#N/A</c:v>
                </c:pt>
                <c:pt idx="3">
                  <c:v>0.14000000000000001</c:v>
                </c:pt>
                <c:pt idx="4">
                  <c:v>#N/A</c:v>
                </c:pt>
                <c:pt idx="5">
                  <c:v>0.11</c:v>
                </c:pt>
                <c:pt idx="6">
                  <c:v>#N/A</c:v>
                </c:pt>
                <c:pt idx="7">
                  <c:v>0.2</c:v>
                </c:pt>
                <c:pt idx="8">
                  <c:v>#N/A</c:v>
                </c:pt>
                <c:pt idx="9">
                  <c:v>0.28000000000000003</c:v>
                </c:pt>
              </c:numCache>
            </c:numRef>
          </c:val>
          <c:extLst>
            <c:ext xmlns:c16="http://schemas.microsoft.com/office/drawing/2014/chart" uri="{C3380CC4-5D6E-409C-BE32-E72D297353CC}">
              <c16:uniqueId val="{00000002-1A22-4167-AED1-8229E61BDFC0}"/>
            </c:ext>
          </c:extLst>
        </c:ser>
        <c:ser>
          <c:idx val="3"/>
          <c:order val="3"/>
          <c:tx>
            <c:strRef>
              <c:f>データシート!$A$30</c:f>
              <c:strCache>
                <c:ptCount val="1"/>
                <c:pt idx="0">
                  <c:v>下水道事業会計（特定環境保全公共下水道事業）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0.45</c:v>
                </c:pt>
                <c:pt idx="4">
                  <c:v>#N/A</c:v>
                </c:pt>
                <c:pt idx="5">
                  <c:v>0.44</c:v>
                </c:pt>
                <c:pt idx="6">
                  <c:v>#N/A</c:v>
                </c:pt>
                <c:pt idx="7">
                  <c:v>0.51</c:v>
                </c:pt>
                <c:pt idx="8">
                  <c:v>#N/A</c:v>
                </c:pt>
                <c:pt idx="9">
                  <c:v>0.35</c:v>
                </c:pt>
              </c:numCache>
            </c:numRef>
          </c:val>
          <c:extLst>
            <c:ext xmlns:c16="http://schemas.microsoft.com/office/drawing/2014/chart" uri="{C3380CC4-5D6E-409C-BE32-E72D297353CC}">
              <c16:uniqueId val="{00000003-1A22-4167-AED1-8229E61BDF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1.04</c:v>
                </c:pt>
                <c:pt idx="4">
                  <c:v>#N/A</c:v>
                </c:pt>
                <c:pt idx="5">
                  <c:v>0.82</c:v>
                </c:pt>
                <c:pt idx="6">
                  <c:v>#N/A</c:v>
                </c:pt>
                <c:pt idx="7">
                  <c:v>0.77</c:v>
                </c:pt>
                <c:pt idx="8">
                  <c:v>#N/A</c:v>
                </c:pt>
                <c:pt idx="9">
                  <c:v>0.49</c:v>
                </c:pt>
              </c:numCache>
            </c:numRef>
          </c:val>
          <c:extLst>
            <c:ext xmlns:c16="http://schemas.microsoft.com/office/drawing/2014/chart" uri="{C3380CC4-5D6E-409C-BE32-E72D297353CC}">
              <c16:uniqueId val="{00000004-1A22-4167-AED1-8229E61BDFC0}"/>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0.87</c:v>
                </c:pt>
                <c:pt idx="4">
                  <c:v>#N/A</c:v>
                </c:pt>
                <c:pt idx="5">
                  <c:v>0.81</c:v>
                </c:pt>
                <c:pt idx="6">
                  <c:v>#N/A</c:v>
                </c:pt>
                <c:pt idx="7">
                  <c:v>0.88</c:v>
                </c:pt>
                <c:pt idx="8">
                  <c:v>#N/A</c:v>
                </c:pt>
                <c:pt idx="9">
                  <c:v>0.83</c:v>
                </c:pt>
              </c:numCache>
            </c:numRef>
          </c:val>
          <c:extLst>
            <c:ext xmlns:c16="http://schemas.microsoft.com/office/drawing/2014/chart" uri="{C3380CC4-5D6E-409C-BE32-E72D297353CC}">
              <c16:uniqueId val="{00000005-1A22-4167-AED1-8229E61BDFC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0.74</c:v>
                </c:pt>
                <c:pt idx="2">
                  <c:v>#N/A</c:v>
                </c:pt>
                <c:pt idx="3">
                  <c:v>1.1499999999999999</c:v>
                </c:pt>
                <c:pt idx="4">
                  <c:v>#N/A</c:v>
                </c:pt>
                <c:pt idx="5">
                  <c:v>1.43</c:v>
                </c:pt>
                <c:pt idx="6">
                  <c:v>#N/A</c:v>
                </c:pt>
                <c:pt idx="7">
                  <c:v>1.45</c:v>
                </c:pt>
                <c:pt idx="8">
                  <c:v>#N/A</c:v>
                </c:pt>
                <c:pt idx="9">
                  <c:v>1.4</c:v>
                </c:pt>
              </c:numCache>
            </c:numRef>
          </c:val>
          <c:extLst>
            <c:ext xmlns:c16="http://schemas.microsoft.com/office/drawing/2014/chart" uri="{C3380CC4-5D6E-409C-BE32-E72D297353CC}">
              <c16:uniqueId val="{00000006-1A22-4167-AED1-8229E61BDFC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4.99</c:v>
                </c:pt>
                <c:pt idx="2">
                  <c:v>#N/A</c:v>
                </c:pt>
                <c:pt idx="3">
                  <c:v>8.2200000000000006</c:v>
                </c:pt>
                <c:pt idx="4">
                  <c:v>#N/A</c:v>
                </c:pt>
                <c:pt idx="5">
                  <c:v>8.85</c:v>
                </c:pt>
                <c:pt idx="6">
                  <c:v>#N/A</c:v>
                </c:pt>
                <c:pt idx="7">
                  <c:v>7.6</c:v>
                </c:pt>
                <c:pt idx="8">
                  <c:v>#N/A</c:v>
                </c:pt>
                <c:pt idx="9">
                  <c:v>6.64</c:v>
                </c:pt>
              </c:numCache>
            </c:numRef>
          </c:val>
          <c:extLst>
            <c:ext xmlns:c16="http://schemas.microsoft.com/office/drawing/2014/chart" uri="{C3380CC4-5D6E-409C-BE32-E72D297353CC}">
              <c16:uniqueId val="{00000007-1A22-4167-AED1-8229E61BDFC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6.25</c:v>
                </c:pt>
                <c:pt idx="2">
                  <c:v>#N/A</c:v>
                </c:pt>
                <c:pt idx="3">
                  <c:v>10.38</c:v>
                </c:pt>
                <c:pt idx="4">
                  <c:v>#N/A</c:v>
                </c:pt>
                <c:pt idx="5">
                  <c:v>15.07</c:v>
                </c:pt>
                <c:pt idx="6">
                  <c:v>#N/A</c:v>
                </c:pt>
                <c:pt idx="7">
                  <c:v>9.33</c:v>
                </c:pt>
                <c:pt idx="8">
                  <c:v>#N/A</c:v>
                </c:pt>
                <c:pt idx="9">
                  <c:v>6.95</c:v>
                </c:pt>
              </c:numCache>
            </c:numRef>
          </c:val>
          <c:extLst>
            <c:ext xmlns:c16="http://schemas.microsoft.com/office/drawing/2014/chart" uri="{C3380CC4-5D6E-409C-BE32-E72D297353CC}">
              <c16:uniqueId val="{00000008-1A22-4167-AED1-8229E61BDF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c:v>
                </c:pt>
                <c:pt idx="2">
                  <c:v>#N/A</c:v>
                </c:pt>
                <c:pt idx="3">
                  <c:v>6.81</c:v>
                </c:pt>
                <c:pt idx="4">
                  <c:v>#N/A</c:v>
                </c:pt>
                <c:pt idx="5">
                  <c:v>7.12</c:v>
                </c:pt>
                <c:pt idx="6">
                  <c:v>#N/A</c:v>
                </c:pt>
                <c:pt idx="7">
                  <c:v>7.25</c:v>
                </c:pt>
                <c:pt idx="8">
                  <c:v>#N/A</c:v>
                </c:pt>
                <c:pt idx="9">
                  <c:v>7.66</c:v>
                </c:pt>
              </c:numCache>
            </c:numRef>
          </c:val>
          <c:extLst>
            <c:ext xmlns:c16="http://schemas.microsoft.com/office/drawing/2014/chart" uri="{C3380CC4-5D6E-409C-BE32-E72D297353CC}">
              <c16:uniqueId val="{00000009-1A22-4167-AED1-8229E61BDF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2663</c:v>
                </c:pt>
                <c:pt idx="5">
                  <c:v>2723</c:v>
                </c:pt>
                <c:pt idx="8">
                  <c:v>2718</c:v>
                </c:pt>
                <c:pt idx="11">
                  <c:v>2574</c:v>
                </c:pt>
                <c:pt idx="14">
                  <c:v>2467</c:v>
                </c:pt>
              </c:numCache>
            </c:numRef>
          </c:val>
          <c:extLst>
            <c:ext xmlns:c16="http://schemas.microsoft.com/office/drawing/2014/chart" uri="{C3380CC4-5D6E-409C-BE32-E72D297353CC}">
              <c16:uniqueId val="{00000000-289F-4BE0-91DD-EAFAA1F9A8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9F-4BE0-91DD-EAFAA1F9A8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29</c:v>
                </c:pt>
                <c:pt idx="6">
                  <c:v>24</c:v>
                </c:pt>
                <c:pt idx="9">
                  <c:v>23</c:v>
                </c:pt>
                <c:pt idx="12">
                  <c:v>24</c:v>
                </c:pt>
              </c:numCache>
            </c:numRef>
          </c:val>
          <c:extLst>
            <c:ext xmlns:c16="http://schemas.microsoft.com/office/drawing/2014/chart" uri="{C3380CC4-5D6E-409C-BE32-E72D297353CC}">
              <c16:uniqueId val="{00000002-289F-4BE0-91DD-EAFAA1F9A8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37</c:v>
                </c:pt>
                <c:pt idx="6">
                  <c:v>30</c:v>
                </c:pt>
                <c:pt idx="9">
                  <c:v>0</c:v>
                </c:pt>
                <c:pt idx="12">
                  <c:v>0</c:v>
                </c:pt>
              </c:numCache>
            </c:numRef>
          </c:val>
          <c:extLst>
            <c:ext xmlns:c16="http://schemas.microsoft.com/office/drawing/2014/chart" uri="{C3380CC4-5D6E-409C-BE32-E72D297353CC}">
              <c16:uniqueId val="{00000003-289F-4BE0-91DD-EAFAA1F9A8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1045</c:v>
                </c:pt>
                <c:pt idx="3">
                  <c:v>1045</c:v>
                </c:pt>
                <c:pt idx="6">
                  <c:v>1048</c:v>
                </c:pt>
                <c:pt idx="9">
                  <c:v>985</c:v>
                </c:pt>
                <c:pt idx="12">
                  <c:v>855</c:v>
                </c:pt>
              </c:numCache>
            </c:numRef>
          </c:val>
          <c:extLst>
            <c:ext xmlns:c16="http://schemas.microsoft.com/office/drawing/2014/chart" uri="{C3380CC4-5D6E-409C-BE32-E72D297353CC}">
              <c16:uniqueId val="{00000004-289F-4BE0-91DD-EAFAA1F9A8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9F-4BE0-91DD-EAFAA1F9A8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9F-4BE0-91DD-EAFAA1F9A8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2575</c:v>
                </c:pt>
                <c:pt idx="3">
                  <c:v>2688</c:v>
                </c:pt>
                <c:pt idx="6">
                  <c:v>2665</c:v>
                </c:pt>
                <c:pt idx="9">
                  <c:v>2615</c:v>
                </c:pt>
                <c:pt idx="12">
                  <c:v>2454</c:v>
                </c:pt>
              </c:numCache>
            </c:numRef>
          </c:val>
          <c:extLst>
            <c:ext xmlns:c16="http://schemas.microsoft.com/office/drawing/2014/chart" uri="{C3380CC4-5D6E-409C-BE32-E72D297353CC}">
              <c16:uniqueId val="{00000007-289F-4BE0-91DD-EAFAA1F9A8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1036</c:v>
                </c:pt>
                <c:pt idx="2">
                  <c:v>#N/A</c:v>
                </c:pt>
                <c:pt idx="3">
                  <c:v>#N/A</c:v>
                </c:pt>
                <c:pt idx="4">
                  <c:v>1076</c:v>
                </c:pt>
                <c:pt idx="5">
                  <c:v>#N/A</c:v>
                </c:pt>
                <c:pt idx="6">
                  <c:v>#N/A</c:v>
                </c:pt>
                <c:pt idx="7">
                  <c:v>1049</c:v>
                </c:pt>
                <c:pt idx="8">
                  <c:v>#N/A</c:v>
                </c:pt>
                <c:pt idx="9">
                  <c:v>#N/A</c:v>
                </c:pt>
                <c:pt idx="10">
                  <c:v>1049</c:v>
                </c:pt>
                <c:pt idx="11">
                  <c:v>#N/A</c:v>
                </c:pt>
                <c:pt idx="12">
                  <c:v>#N/A</c:v>
                </c:pt>
                <c:pt idx="13">
                  <c:v>866</c:v>
                </c:pt>
                <c:pt idx="14">
                  <c:v>#N/A</c:v>
                </c:pt>
              </c:numCache>
            </c:numRef>
          </c:val>
          <c:smooth val="0"/>
          <c:extLst>
            <c:ext xmlns:c16="http://schemas.microsoft.com/office/drawing/2014/chart" uri="{C3380CC4-5D6E-409C-BE32-E72D297353CC}">
              <c16:uniqueId val="{00000008-289F-4BE0-91DD-EAFAA1F9A8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26584</c:v>
                </c:pt>
                <c:pt idx="5">
                  <c:v>25686</c:v>
                </c:pt>
                <c:pt idx="8">
                  <c:v>24256</c:v>
                </c:pt>
                <c:pt idx="11">
                  <c:v>22788</c:v>
                </c:pt>
                <c:pt idx="14">
                  <c:v>21506</c:v>
                </c:pt>
              </c:numCache>
            </c:numRef>
          </c:val>
          <c:extLst>
            <c:ext xmlns:c16="http://schemas.microsoft.com/office/drawing/2014/chart" uri="{C3380CC4-5D6E-409C-BE32-E72D297353CC}">
              <c16:uniqueId val="{00000000-8A87-46EC-805B-8BC9661B37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1278</c:v>
                </c:pt>
                <c:pt idx="5">
                  <c:v>1186</c:v>
                </c:pt>
                <c:pt idx="8">
                  <c:v>1143</c:v>
                </c:pt>
                <c:pt idx="11">
                  <c:v>1075</c:v>
                </c:pt>
                <c:pt idx="14">
                  <c:v>990</c:v>
                </c:pt>
              </c:numCache>
            </c:numRef>
          </c:val>
          <c:extLst>
            <c:ext xmlns:c16="http://schemas.microsoft.com/office/drawing/2014/chart" uri="{C3380CC4-5D6E-409C-BE32-E72D297353CC}">
              <c16:uniqueId val="{00000001-8A87-46EC-805B-8BC9661B37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15367</c:v>
                </c:pt>
                <c:pt idx="5">
                  <c:v>15849</c:v>
                </c:pt>
                <c:pt idx="8">
                  <c:v>16353</c:v>
                </c:pt>
                <c:pt idx="11">
                  <c:v>17672</c:v>
                </c:pt>
                <c:pt idx="14">
                  <c:v>18644</c:v>
                </c:pt>
              </c:numCache>
            </c:numRef>
          </c:val>
          <c:extLst>
            <c:ext xmlns:c16="http://schemas.microsoft.com/office/drawing/2014/chart" uri="{C3380CC4-5D6E-409C-BE32-E72D297353CC}">
              <c16:uniqueId val="{00000002-8A87-46EC-805B-8BC9661B37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87-46EC-805B-8BC9661B37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87-46EC-805B-8BC9661B37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7-46EC-805B-8BC9661B37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4814</c:v>
                </c:pt>
                <c:pt idx="3">
                  <c:v>4656</c:v>
                </c:pt>
                <c:pt idx="6">
                  <c:v>4505</c:v>
                </c:pt>
                <c:pt idx="9">
                  <c:v>4433</c:v>
                </c:pt>
                <c:pt idx="12">
                  <c:v>4556</c:v>
                </c:pt>
              </c:numCache>
            </c:numRef>
          </c:val>
          <c:extLst>
            <c:ext xmlns:c16="http://schemas.microsoft.com/office/drawing/2014/chart" uri="{C3380CC4-5D6E-409C-BE32-E72D297353CC}">
              <c16:uniqueId val="{00000006-8A87-46EC-805B-8BC9661B37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c:v>
                </c:pt>
                <c:pt idx="3">
                  <c:v>44</c:v>
                </c:pt>
                <c:pt idx="6">
                  <c:v>1</c:v>
                </c:pt>
                <c:pt idx="9">
                  <c:v>26</c:v>
                </c:pt>
                <c:pt idx="12">
                  <c:v>92</c:v>
                </c:pt>
              </c:numCache>
            </c:numRef>
          </c:val>
          <c:extLst>
            <c:ext xmlns:c16="http://schemas.microsoft.com/office/drawing/2014/chart" uri="{C3380CC4-5D6E-409C-BE32-E72D297353CC}">
              <c16:uniqueId val="{00000007-8A87-46EC-805B-8BC9661B37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10987</c:v>
                </c:pt>
                <c:pt idx="3">
                  <c:v>9976</c:v>
                </c:pt>
                <c:pt idx="6">
                  <c:v>9131</c:v>
                </c:pt>
                <c:pt idx="9">
                  <c:v>8468</c:v>
                </c:pt>
                <c:pt idx="12">
                  <c:v>7715</c:v>
                </c:pt>
              </c:numCache>
            </c:numRef>
          </c:val>
          <c:extLst>
            <c:ext xmlns:c16="http://schemas.microsoft.com/office/drawing/2014/chart" uri="{C3380CC4-5D6E-409C-BE32-E72D297353CC}">
              <c16:uniqueId val="{00000008-8A87-46EC-805B-8BC9661B37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87-46EC-805B-8BC9661B37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24704</c:v>
                </c:pt>
                <c:pt idx="3">
                  <c:v>23897</c:v>
                </c:pt>
                <c:pt idx="6">
                  <c:v>22614</c:v>
                </c:pt>
                <c:pt idx="9">
                  <c:v>21404</c:v>
                </c:pt>
                <c:pt idx="12">
                  <c:v>20380</c:v>
                </c:pt>
              </c:numCache>
            </c:numRef>
          </c:val>
          <c:extLst>
            <c:ext xmlns:c16="http://schemas.microsoft.com/office/drawing/2014/chart" uri="{C3380CC4-5D6E-409C-BE32-E72D297353CC}">
              <c16:uniqueId val="{0000000A-8A87-46EC-805B-8BC9661B37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87-46EC-805B-8BC9661B37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7648</c:v>
                </c:pt>
                <c:pt idx="1">
                  <c:v>8034</c:v>
                </c:pt>
                <c:pt idx="2">
                  <c:v>8041</c:v>
                </c:pt>
              </c:numCache>
            </c:numRef>
          </c:val>
          <c:extLst>
            <c:ext xmlns:c16="http://schemas.microsoft.com/office/drawing/2014/chart" uri="{C3380CC4-5D6E-409C-BE32-E72D297353CC}">
              <c16:uniqueId val="{00000000-59CD-478D-8842-DC37B50022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2973</c:v>
                </c:pt>
                <c:pt idx="1">
                  <c:v>3038</c:v>
                </c:pt>
                <c:pt idx="2">
                  <c:v>3273</c:v>
                </c:pt>
              </c:numCache>
            </c:numRef>
          </c:val>
          <c:extLst>
            <c:ext xmlns:c16="http://schemas.microsoft.com/office/drawing/2014/chart" uri="{C3380CC4-5D6E-409C-BE32-E72D297353CC}">
              <c16:uniqueId val="{00000001-59CD-478D-8842-DC37B50022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6622</c:v>
                </c:pt>
                <c:pt idx="1">
                  <c:v>7313</c:v>
                </c:pt>
                <c:pt idx="2">
                  <c:v>7818</c:v>
                </c:pt>
              </c:numCache>
            </c:numRef>
          </c:val>
          <c:extLst>
            <c:ext xmlns:c16="http://schemas.microsoft.com/office/drawing/2014/chart" uri="{C3380CC4-5D6E-409C-BE32-E72D297353CC}">
              <c16:uniqueId val="{00000002-59CD-478D-8842-DC37B50022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合併後、起債については交付税措置率の高い合併特例債をなるべく活用するなどして、公債費負担の抑制に努めてきた。令和３年度からは、既発債の償還完了などにより元利償還金が減少してきている。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今後予定されている地域活性化施設整備事業等についても、事業費の精査や計画的な事業の実施に努め、引き続き交付税措置率の高い起債の活用と基金の繰入等を検討し、起債額の増高を抑制していく。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本市において満期一括償還地方債の発行は行っていない。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充当可能財源等は減少傾向にあるものの、地方債現在高の減などに伴い将来負担比率の分子は前年度から更に改善している。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今後は、地域活性化施設整備事業や公共施設マネジメント事業などに伴い起債発行額が膨らむことが想定されることから、計画的に基金の積立て・運用を行い、起債の償還に備えていく。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地域活性化施設整備事業等のため公共施設整備事業基金を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千円、ツルと歴史のまち応援基金に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748,585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老朽施設の更新等により、多額の資金が必要になる見込みである。さらに公共施設マネジメント事業等による各施設の長寿命化等も予想される状況にあることから、将来的な支出に備え、中長期的な視野で適正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ツルと歴史のまち応援基金：本市へ思いを寄せる方々に寄付金を募り、それを財源として環境の保全や人材育成、観光振興など、人と自然が融和したにぎわいある元気都市を創造するために設置された基金。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守るふるさと市道・農道管理基金：少子高齢化により人的不足となっている地域では市道・農道の除草が難しくなってきており、交通量の多い広域農道では、例年除草に多額の費用を要している。市道・農道の防草工事等を行うことで、道路環境保全を図るために設置され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公共施設整備事業基金：地域活性化施設整備事業等のため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ツルと歴史のまち応援基金：市独自の事業の財源として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千円を取り崩した一方、ふるさと納税等の収入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みんなで守るふるさと市道・農道管理基金：市独自の事業の財源として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公共施設整備事業基金：地域活性化施設整備事業等に備え、積み立てるとともに、必要に応じ随時取り崩していく予定。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これまで同様、予算編成や予算執行における効率化の徹底はもとより、市税徴収率向上に向けた取組を進め、財源の確保を図り、不足の事態に対応できる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また、災害復旧事業など多額の費用が必要な事業については、国庫補助金や起債を活用するとともに、不足する一般財源については、財政調整基金を活用していく。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千円を取り崩した一方、利子積立分を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千円、予算積立及び普通交付税臨時財政対策債償還基金費分を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今後、地域活性化施設整備事業等に伴う公債費の増に備え、公債費の推移を見ながら適切な運用を図っていく。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51,405
50,156
329.98
35,408,518
33,869,792
1,122,082
16,888,474
20,379,635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財政力指数の分母となる基準財政需要額は増加したものの、分子となる基準財政収入額も同様に増加したが、財政力指数は</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と昨年度より微増した。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依然として類似団体平均を下回っており、少子高齢化による社会保障費の増や公共施設の老朽化等による投資的経費の増といった基準財政需要額の上昇が予想されるため、今後も市税徴収強化、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の活用による行政の効率化、観光産業や地場産業の振興対策等により、財政基盤の強化に努める。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99077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82144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82144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経常一般財源となる普通交付税の増などにより、経常収支比率は前年度比で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今後も、市税の徴収率向上に向けた取組を進め、経常一般財源の確保を図るとともに、行政改革をさらに推進し、</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等による民間の資金とノウハウを活用するなど、経常経費の抑制に努める。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110807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77830"/>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110807</xdr:rowOff>
    </xdr:from>
    <xdr:to>
      <xdr:col>19</xdr:col>
      <xdr:colOff>133350</xdr:colOff>
      <xdr:row>62</xdr:row>
      <xdr:rowOff>122872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4070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149543</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0799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149543</xdr:rowOff>
    </xdr:from>
    <xdr:to>
      <xdr:col>11</xdr:col>
      <xdr:colOff>31750</xdr:colOff>
      <xdr:row>64</xdr:row>
      <xdr:rowOff>9207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07993"/>
          <a:ext cx="889000" cy="3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60007</xdr:rowOff>
    </xdr:from>
    <xdr:to>
      <xdr:col>19</xdr:col>
      <xdr:colOff>184150</xdr:colOff>
      <xdr:row>62</xdr:row>
      <xdr:rowOff>161607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58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98743</xdr:rowOff>
    </xdr:from>
    <xdr:to>
      <xdr:col>11</xdr:col>
      <xdr:colOff>82550</xdr:colOff>
      <xdr:row>62</xdr:row>
      <xdr:rowOff>28893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39070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人件費、物件費及び維持補修費の合計額の人口一人当たりの金額は、上昇傾向にあるものの、類似団体平均を下回っている。今後も公の施設見直し計画に基づいた指定管理者制度の導入、</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といった民営化等の推進、公共施設マネジメント計画に基づいた公共施設の適正配置や有効活用を検討することで、より一層のコスト削減に努める。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53386</xdr:rowOff>
    </xdr:from>
    <xdr:to>
      <xdr:col>23</xdr:col>
      <xdr:colOff>133350</xdr:colOff>
      <xdr:row>82</xdr:row>
      <xdr:rowOff>111215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2286"/>
          <a:ext cx="838200" cy="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35764</xdr:rowOff>
    </xdr:from>
    <xdr:to>
      <xdr:col>19</xdr:col>
      <xdr:colOff>133350</xdr:colOff>
      <xdr:row>82</xdr:row>
      <xdr:rowOff>53386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94664"/>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21423</xdr:rowOff>
    </xdr:from>
    <xdr:to>
      <xdr:col>15</xdr:col>
      <xdr:colOff>82550</xdr:colOff>
      <xdr:row>82</xdr:row>
      <xdr:rowOff>35764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0323"/>
          <a:ext cx="8890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21423</xdr:rowOff>
    </xdr:from>
    <xdr:to>
      <xdr:col>11</xdr:col>
      <xdr:colOff>31750</xdr:colOff>
      <xdr:row>82</xdr:row>
      <xdr:rowOff>34992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80323"/>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60415</xdr:rowOff>
    </xdr:from>
    <xdr:to>
      <xdr:col>23</xdr:col>
      <xdr:colOff>184150</xdr:colOff>
      <xdr:row>82</xdr:row>
      <xdr:rowOff>162015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76942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2586</xdr:rowOff>
    </xdr:from>
    <xdr:to>
      <xdr:col>19</xdr:col>
      <xdr:colOff>184150</xdr:colOff>
      <xdr:row>82</xdr:row>
      <xdr:rowOff>104186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114363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156414</xdr:rowOff>
    </xdr:from>
    <xdr:to>
      <xdr:col>15</xdr:col>
      <xdr:colOff>133350</xdr:colOff>
      <xdr:row>82</xdr:row>
      <xdr:rowOff>86564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96741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142073</xdr:rowOff>
    </xdr:from>
    <xdr:to>
      <xdr:col>11</xdr:col>
      <xdr:colOff>82550</xdr:colOff>
      <xdr:row>82</xdr:row>
      <xdr:rowOff>72223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155642</xdr:rowOff>
    </xdr:from>
    <xdr:to>
      <xdr:col>7</xdr:col>
      <xdr:colOff>31750</xdr:colOff>
      <xdr:row>82</xdr:row>
      <xdr:rowOff>85792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95969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月に行った給与制度の見直しにより、ラスパイレス指数は下がっているが、類似団体平均を上回っている状況である。今後もより一層の給与の適正化に努める。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類似団体平均を上回っているのは、公共施設の適正配置や職員削減につながる外部委託等の取組が進んでいないことが主な要因である。費用対効果に基づいたアウトソーシングだけではなく、</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の活用といった電子化の推進を図ることで、住民サービスを低下させることなく、コスト及び職員の削減に努める。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12035</xdr:rowOff>
    </xdr:from>
    <xdr:to>
      <xdr:col>81</xdr:col>
      <xdr:colOff>44450</xdr:colOff>
      <xdr:row>63</xdr:row>
      <xdr:rowOff>30420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3385"/>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12035</xdr:rowOff>
    </xdr:from>
    <xdr:to>
      <xdr:col>77</xdr:col>
      <xdr:colOff>44450</xdr:colOff>
      <xdr:row>63</xdr:row>
      <xdr:rowOff>13184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1338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161653</xdr:rowOff>
    </xdr:from>
    <xdr:to>
      <xdr:col>72</xdr:col>
      <xdr:colOff>203200</xdr:colOff>
      <xdr:row>63</xdr:row>
      <xdr:rowOff>13184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9155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151312</xdr:rowOff>
    </xdr:from>
    <xdr:to>
      <xdr:col>68</xdr:col>
      <xdr:colOff>152400</xdr:colOff>
      <xdr:row>62</xdr:row>
      <xdr:rowOff>161653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812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151070</xdr:rowOff>
    </xdr:from>
    <xdr:to>
      <xdr:col>81</xdr:col>
      <xdr:colOff>95250</xdr:colOff>
      <xdr:row>63</xdr:row>
      <xdr:rowOff>81220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123147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132685</xdr:rowOff>
    </xdr:from>
    <xdr:to>
      <xdr:col>77</xdr:col>
      <xdr:colOff>95250</xdr:colOff>
      <xdr:row>63</xdr:row>
      <xdr:rowOff>62835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47612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133834</xdr:rowOff>
    </xdr:from>
    <xdr:to>
      <xdr:col>73</xdr:col>
      <xdr:colOff>44450</xdr:colOff>
      <xdr:row>63</xdr:row>
      <xdr:rowOff>63984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48761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110853</xdr:rowOff>
    </xdr:from>
    <xdr:to>
      <xdr:col>68</xdr:col>
      <xdr:colOff>203200</xdr:colOff>
      <xdr:row>63</xdr:row>
      <xdr:rowOff>41003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25780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合併後、起債に当たっては、交付税措置率の高い合併特例債をなるべく活用してきており、元利償還金に占める合併特例債の割合が高まってきている。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からは既発債の償還完了等により改善してきており、類似団体の平均を下回っている。今後も、控えている大規模な投資事業計画の整理・再検討、事業費の精査を通して起債依存型の事業実施を見直し、基金の繰入等も考慮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39</xdr:row>
      <xdr:rowOff>97367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1688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110772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839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110772</xdr:rowOff>
    </xdr:from>
    <xdr:to>
      <xdr:col>72</xdr:col>
      <xdr:colOff>203200</xdr:colOff>
      <xdr:row>39</xdr:row>
      <xdr:rowOff>124178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124178</xdr:rowOff>
    </xdr:from>
    <xdr:to>
      <xdr:col>68</xdr:col>
      <xdr:colOff>152400</xdr:colOff>
      <xdr:row>39</xdr:row>
      <xdr:rowOff>150989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73378</xdr:rowOff>
    </xdr:from>
    <xdr:to>
      <xdr:col>68</xdr:col>
      <xdr:colOff>203200</xdr:colOff>
      <xdr:row>40</xdr:row>
      <xdr:rowOff>3528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100189</xdr:rowOff>
    </xdr:from>
    <xdr:to>
      <xdr:col>64</xdr:col>
      <xdr:colOff>152400</xdr:colOff>
      <xdr:row>40</xdr:row>
      <xdr:rowOff>30339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15116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充当可能財源が将来負担額を上回ったため将来負担比率は算出されていない。今後は予定されている地域活性化施設整備事業等による市債発行に備え、基金積立等により公債費増加に備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51,405
50,156
329.98
35,408,518
33,869,792
1,122,082
16,888,474
20,379,635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職員数が類似団体よりも多いことから、類似団体と比較しても高い比率となっており、改善を図っていく必要がある。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定員適正化計画（平成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年度）等の再検討により、人件費抑制策を継続し、併せて、人事制度や公の施設の見直し、組織機構改革、時間外勤務の縮減を引き続き推進する。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72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6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64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ポイント減少しており、物件費は低い比率で推移し類似団体平均を下回っている。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民間委託の推進に伴い、職員人件費から委託料（物件費）へ移行することによる物件費の増加が想定されることから、今後も物件費の精査や、計画的な備品等更新に努め、更なる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82550</xdr:rowOff>
    </xdr:from>
    <xdr:to>
      <xdr:col>82</xdr:col>
      <xdr:colOff>107950</xdr:colOff>
      <xdr:row>13</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1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107950</xdr:rowOff>
    </xdr:from>
    <xdr:to>
      <xdr:col>78</xdr:col>
      <xdr:colOff>69850</xdr:colOff>
      <xdr:row>13</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3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82550</xdr:rowOff>
    </xdr:from>
    <xdr:to>
      <xdr:col>73</xdr:col>
      <xdr:colOff>180975</xdr:colOff>
      <xdr:row>13</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1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82550</xdr:rowOff>
    </xdr:from>
    <xdr:to>
      <xdr:col>69</xdr:col>
      <xdr:colOff>92075</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11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31750</xdr:rowOff>
    </xdr:from>
    <xdr:to>
      <xdr:col>82</xdr:col>
      <xdr:colOff>158750</xdr:colOff>
      <xdr:row>13</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31750</xdr:rowOff>
    </xdr:from>
    <xdr:to>
      <xdr:col>69</xdr:col>
      <xdr:colOff>142875</xdr:colOff>
      <xdr:row>13</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ポイント減少したが、類似団体平均と比べても高い比率となっていることから、今後も資格審査等の適正化に努める。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88138</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60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14986</xdr:rowOff>
    </xdr:from>
    <xdr:to>
      <xdr:col>19</xdr:col>
      <xdr:colOff>187325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876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6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94996</xdr:rowOff>
    </xdr:from>
    <xdr:to>
      <xdr:col>11</xdr:col>
      <xdr:colOff>9525</xdr:colOff>
      <xdr:row>57</xdr:row>
      <xdr:rowOff>51562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6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37338</xdr:rowOff>
    </xdr:from>
    <xdr:to>
      <xdr:col>24</xdr:col>
      <xdr:colOff>76200</xdr:colOff>
      <xdr:row>57</xdr:row>
      <xdr:rowOff>138938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9415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135636</xdr:rowOff>
    </xdr:from>
    <xdr:to>
      <xdr:col>15</xdr:col>
      <xdr:colOff>149225</xdr:colOff>
      <xdr:row>57</xdr:row>
      <xdr:rowOff>65786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50563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44196</xdr:rowOff>
    </xdr:from>
    <xdr:to>
      <xdr:col>11</xdr:col>
      <xdr:colOff>60325</xdr:colOff>
      <xdr:row>56</xdr:row>
      <xdr:rowOff>145796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130573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その他に係る経常収支比率は、公営企業法適用に伴い下水道特別会計への繰出金が皆減した令和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年度以降、類似団体平均と同程度の比率で推移している。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後期高齢者医療広域連合への負担金が増加傾向にあり、今後も増加が予想されることから、医療費抑制を図るため健康診査等の予防医療に取り組み、普通会計の負担を減らしていくよう努める。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37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病院事業会計への繰出金や一部事務組合への負担金の減少などにより、前年比で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ポイントの減となり減少傾向が続いている。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類似団体平均を下回っているが、今後も必要性の低い補助金の見直しや廃止を検討し、更なる補助費の抑制に努める。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6985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449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xdr:rowOff>
    </xdr:from>
    <xdr:to>
      <xdr:col>78</xdr:col>
      <xdr:colOff>69850</xdr:colOff>
      <xdr:row>37</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506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98425</xdr:rowOff>
    </xdr:from>
    <xdr:to>
      <xdr:col>73</xdr:col>
      <xdr:colOff>180975</xdr:colOff>
      <xdr:row>37</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42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109855</xdr:rowOff>
    </xdr:from>
    <xdr:to>
      <xdr:col>69</xdr:col>
      <xdr:colOff>92075</xdr:colOff>
      <xdr:row>38</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535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127635</xdr:rowOff>
    </xdr:from>
    <xdr:to>
      <xdr:col>78</xdr:col>
      <xdr:colOff>120650</xdr:colOff>
      <xdr:row>37</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67962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6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47625</xdr:rowOff>
    </xdr:from>
    <xdr:to>
      <xdr:col>74</xdr:col>
      <xdr:colOff>31750</xdr:colOff>
      <xdr:row>37</xdr:row>
      <xdr:rowOff>149225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59055</xdr:rowOff>
    </xdr:from>
    <xdr:to>
      <xdr:col>69</xdr:col>
      <xdr:colOff>142875</xdr:colOff>
      <xdr:row>37</xdr:row>
      <xdr:rowOff>160655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170832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144780</xdr:rowOff>
    </xdr:from>
    <xdr:to>
      <xdr:col>65</xdr:col>
      <xdr:colOff>53975</xdr:colOff>
      <xdr:row>38</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公債費に係る経常収支比率は、元利償還金の減少等により、前年度から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ている。類似団体平均を下回っているが、今後、地域活性化施設整備事業等により公債費は増加していく見込みであるため、事業の取捨選択を徹底していくことで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52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117475</xdr:rowOff>
    </xdr:from>
    <xdr:to>
      <xdr:col>15</xdr:col>
      <xdr:colOff>98425</xdr:colOff>
      <xdr:row>75</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76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117475</xdr:rowOff>
    </xdr:from>
    <xdr:to>
      <xdr:col>11</xdr:col>
      <xdr:colOff>9525</xdr:colOff>
      <xdr:row>75</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76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66675</xdr:rowOff>
    </xdr:from>
    <xdr:to>
      <xdr:col>11</xdr:col>
      <xdr:colOff>60325</xdr:colOff>
      <xdr:row>75</xdr:row>
      <xdr:rowOff>168275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7002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引き続き人件費抑制施策や公共施設マネジメント計画に基づいた公共施設の適正配置・有効活用を検討すること等を通じて、経費削減に努める。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149860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22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134620</xdr:rowOff>
    </xdr:from>
    <xdr:to>
      <xdr:col>78</xdr:col>
      <xdr:colOff>69850</xdr:colOff>
      <xdr:row>74</xdr:row>
      <xdr:rowOff>149860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21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74</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619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76</xdr:row>
      <xdr:rowOff>96520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6190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13987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7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83820</xdr:rowOff>
    </xdr:from>
    <xdr:to>
      <xdr:col>74</xdr:col>
      <xdr:colOff>31750</xdr:colOff>
      <xdr:row>75</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170197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136804</xdr:rowOff>
    </xdr:from>
    <xdr:to>
      <xdr:col>29</xdr:col>
      <xdr:colOff>127000</xdr:colOff>
      <xdr:row>17</xdr:row>
      <xdr:rowOff>35204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7629"/>
          <a:ext cx="647700" cy="69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121581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35204</xdr:rowOff>
    </xdr:from>
    <xdr:to>
      <xdr:col>26</xdr:col>
      <xdr:colOff>50800</xdr:colOff>
      <xdr:row>17</xdr:row>
      <xdr:rowOff>76937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7479"/>
          <a:ext cx="698500" cy="4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76937</xdr:rowOff>
    </xdr:from>
    <xdr:to>
      <xdr:col>22</xdr:col>
      <xdr:colOff>114300</xdr:colOff>
      <xdr:row>17</xdr:row>
      <xdr:rowOff>92431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9212"/>
          <a:ext cx="698500" cy="1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90894</xdr:rowOff>
    </xdr:from>
    <xdr:to>
      <xdr:col>18</xdr:col>
      <xdr:colOff>177800</xdr:colOff>
      <xdr:row>17</xdr:row>
      <xdr:rowOff>92431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53169"/>
          <a:ext cx="698500" cy="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86004</xdr:rowOff>
    </xdr:from>
    <xdr:to>
      <xdr:col>29</xdr:col>
      <xdr:colOff>177800</xdr:colOff>
      <xdr:row>17</xdr:row>
      <xdr:rowOff>16154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6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102531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1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155854</xdr:rowOff>
    </xdr:from>
    <xdr:to>
      <xdr:col>26</xdr:col>
      <xdr:colOff>101600</xdr:colOff>
      <xdr:row>17</xdr:row>
      <xdr:rowOff>86004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96181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5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26137</xdr:rowOff>
    </xdr:from>
    <xdr:to>
      <xdr:col>22</xdr:col>
      <xdr:colOff>165100</xdr:colOff>
      <xdr:row>17</xdr:row>
      <xdr:rowOff>127737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137914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41631</xdr:rowOff>
    </xdr:from>
    <xdr:to>
      <xdr:col>19</xdr:col>
      <xdr:colOff>38100</xdr:colOff>
      <xdr:row>17</xdr:row>
      <xdr:rowOff>143231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153408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40094</xdr:rowOff>
    </xdr:from>
    <xdr:to>
      <xdr:col>15</xdr:col>
      <xdr:colOff>101600</xdr:colOff>
      <xdr:row>17</xdr:row>
      <xdr:rowOff>141694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151871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40589</xdr:rowOff>
    </xdr:from>
    <xdr:to>
      <xdr:col>29</xdr:col>
      <xdr:colOff>127000</xdr:colOff>
      <xdr:row>37</xdr:row>
      <xdr:rowOff>170511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65289"/>
          <a:ext cx="647700" cy="12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40589</xdr:rowOff>
    </xdr:from>
    <xdr:to>
      <xdr:col>26</xdr:col>
      <xdr:colOff>50800</xdr:colOff>
      <xdr:row>37</xdr:row>
      <xdr:rowOff>45695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65289"/>
          <a:ext cx="698500" cy="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34265</xdr:rowOff>
    </xdr:from>
    <xdr:to>
      <xdr:col>22</xdr:col>
      <xdr:colOff>114300</xdr:colOff>
      <xdr:row>37</xdr:row>
      <xdr:rowOff>45695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58965"/>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34265</xdr:rowOff>
    </xdr:from>
    <xdr:to>
      <xdr:col>18</xdr:col>
      <xdr:colOff>177800</xdr:colOff>
      <xdr:row>37</xdr:row>
      <xdr:rowOff>69126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58965"/>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119711</xdr:rowOff>
    </xdr:from>
    <xdr:to>
      <xdr:col>29</xdr:col>
      <xdr:colOff>177800</xdr:colOff>
      <xdr:row>37</xdr:row>
      <xdr:rowOff>221311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4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91788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1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161239</xdr:rowOff>
    </xdr:from>
    <xdr:to>
      <xdr:col>26</xdr:col>
      <xdr:colOff>101600</xdr:colOff>
      <xdr:row>37</xdr:row>
      <xdr:rowOff>91389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76166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0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166345</xdr:rowOff>
    </xdr:from>
    <xdr:to>
      <xdr:col>22</xdr:col>
      <xdr:colOff>165100</xdr:colOff>
      <xdr:row>37</xdr:row>
      <xdr:rowOff>96495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81272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154915</xdr:rowOff>
    </xdr:from>
    <xdr:to>
      <xdr:col>19</xdr:col>
      <xdr:colOff>38100</xdr:colOff>
      <xdr:row>37</xdr:row>
      <xdr:rowOff>85065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08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69842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18326</xdr:rowOff>
    </xdr:from>
    <xdr:to>
      <xdr:col>15</xdr:col>
      <xdr:colOff>101600</xdr:colOff>
      <xdr:row>37</xdr:row>
      <xdr:rowOff>119926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3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51,405
50,156
329.98
35,408,518
33,869,792
1,122,082
16,888,474
20,379,635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8268</xdr:rowOff>
    </xdr:from>
    <xdr:to>
      <xdr:col>24</xdr:col>
      <xdr:colOff>63500</xdr:colOff>
      <xdr:row>36</xdr:row>
      <xdr:rowOff>20472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0468"/>
          <a:ext cx="8382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20472</xdr:rowOff>
    </xdr:from>
    <xdr:to>
      <xdr:col>19</xdr:col>
      <xdr:colOff>177800</xdr:colOff>
      <xdr:row>36</xdr:row>
      <xdr:rowOff>58026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2672"/>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58026</xdr:rowOff>
    </xdr:from>
    <xdr:to>
      <xdr:col>15</xdr:col>
      <xdr:colOff>50800</xdr:colOff>
      <xdr:row>36</xdr:row>
      <xdr:rowOff>78778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0226"/>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78778</xdr:rowOff>
    </xdr:from>
    <xdr:to>
      <xdr:col>10</xdr:col>
      <xdr:colOff>114300</xdr:colOff>
      <xdr:row>36</xdr:row>
      <xdr:rowOff>79083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097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128918</xdr:rowOff>
    </xdr:from>
    <xdr:to>
      <xdr:col>24</xdr:col>
      <xdr:colOff>114300</xdr:colOff>
      <xdr:row>36</xdr:row>
      <xdr:rowOff>59068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151795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141122</xdr:rowOff>
    </xdr:from>
    <xdr:to>
      <xdr:col>20</xdr:col>
      <xdr:colOff>38100</xdr:colOff>
      <xdr:row>36</xdr:row>
      <xdr:rowOff>71272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7226</xdr:rowOff>
    </xdr:from>
    <xdr:to>
      <xdr:col>15</xdr:col>
      <xdr:colOff>101600</xdr:colOff>
      <xdr:row>36</xdr:row>
      <xdr:rowOff>108826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125353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27978</xdr:rowOff>
    </xdr:from>
    <xdr:to>
      <xdr:col>10</xdr:col>
      <xdr:colOff>165100</xdr:colOff>
      <xdr:row>36</xdr:row>
      <xdr:rowOff>129578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146105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28283</xdr:rowOff>
    </xdr:from>
    <xdr:to>
      <xdr:col>6</xdr:col>
      <xdr:colOff>38100</xdr:colOff>
      <xdr:row>36</xdr:row>
      <xdr:rowOff>129883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146410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155296</xdr:rowOff>
    </xdr:from>
    <xdr:to>
      <xdr:col>24</xdr:col>
      <xdr:colOff>62865</xdr:colOff>
      <xdr:row>57</xdr:row>
      <xdr:rowOff>89471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56346"/>
          <a:ext cx="1270" cy="1305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93298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89471</xdr:rowOff>
    </xdr:from>
    <xdr:to>
      <xdr:col>24</xdr:col>
      <xdr:colOff>152400</xdr:colOff>
      <xdr:row>57</xdr:row>
      <xdr:rowOff>89471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6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101973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3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155296</xdr:rowOff>
    </xdr:from>
    <xdr:to>
      <xdr:col>24</xdr:col>
      <xdr:colOff>152400</xdr:colOff>
      <xdr:row>49</xdr:row>
      <xdr:rowOff>155296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5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89471</xdr:rowOff>
    </xdr:from>
    <xdr:to>
      <xdr:col>24</xdr:col>
      <xdr:colOff>63500</xdr:colOff>
      <xdr:row>57</xdr:row>
      <xdr:rowOff>113627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2121"/>
          <a:ext cx="8382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138561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2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115684</xdr:rowOff>
    </xdr:from>
    <xdr:to>
      <xdr:col>24</xdr:col>
      <xdr:colOff>114300</xdr:colOff>
      <xdr:row>55</xdr:row>
      <xdr:rowOff>45834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7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93167</xdr:rowOff>
    </xdr:from>
    <xdr:to>
      <xdr:col>19</xdr:col>
      <xdr:colOff>177800</xdr:colOff>
      <xdr:row>57</xdr:row>
      <xdr:rowOff>113627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5817"/>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161036</xdr:rowOff>
    </xdr:from>
    <xdr:to>
      <xdr:col>20</xdr:col>
      <xdr:colOff>38100</xdr:colOff>
      <xdr:row>55</xdr:row>
      <xdr:rowOff>91186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107713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1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93167</xdr:rowOff>
    </xdr:from>
    <xdr:to>
      <xdr:col>15</xdr:col>
      <xdr:colOff>50800</xdr:colOff>
      <xdr:row>57</xdr:row>
      <xdr:rowOff>102464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5817"/>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155461</xdr:rowOff>
    </xdr:from>
    <xdr:to>
      <xdr:col>15</xdr:col>
      <xdr:colOff>101600</xdr:colOff>
      <xdr:row>55</xdr:row>
      <xdr:rowOff>85611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102138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79997</xdr:rowOff>
    </xdr:from>
    <xdr:to>
      <xdr:col>10</xdr:col>
      <xdr:colOff>114300</xdr:colOff>
      <xdr:row>57</xdr:row>
      <xdr:rowOff>102464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2647"/>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28232</xdr:rowOff>
    </xdr:from>
    <xdr:to>
      <xdr:col>10</xdr:col>
      <xdr:colOff>165100</xdr:colOff>
      <xdr:row>55</xdr:row>
      <xdr:rowOff>129832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5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146359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3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153467</xdr:rowOff>
    </xdr:from>
    <xdr:to>
      <xdr:col>6</xdr:col>
      <xdr:colOff>38100</xdr:colOff>
      <xdr:row>56</xdr:row>
      <xdr:rowOff>83617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100144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38671</xdr:rowOff>
    </xdr:from>
    <xdr:to>
      <xdr:col>24</xdr:col>
      <xdr:colOff>114300</xdr:colOff>
      <xdr:row>57</xdr:row>
      <xdr:rowOff>140271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125048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62827</xdr:rowOff>
    </xdr:from>
    <xdr:to>
      <xdr:col>20</xdr:col>
      <xdr:colOff>38100</xdr:colOff>
      <xdr:row>57</xdr:row>
      <xdr:rowOff>164427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155554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42367</xdr:rowOff>
    </xdr:from>
    <xdr:to>
      <xdr:col>15</xdr:col>
      <xdr:colOff>101600</xdr:colOff>
      <xdr:row>57</xdr:row>
      <xdr:rowOff>143967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135094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51664</xdr:rowOff>
    </xdr:from>
    <xdr:to>
      <xdr:col>10</xdr:col>
      <xdr:colOff>165100</xdr:colOff>
      <xdr:row>57</xdr:row>
      <xdr:rowOff>153264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144391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29197</xdr:rowOff>
    </xdr:from>
    <xdr:to>
      <xdr:col>6</xdr:col>
      <xdr:colOff>38100</xdr:colOff>
      <xdr:row>57</xdr:row>
      <xdr:rowOff>130797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121924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114227</xdr:rowOff>
    </xdr:from>
    <xdr:to>
      <xdr:col>24</xdr:col>
      <xdr:colOff>63500</xdr:colOff>
      <xdr:row>78</xdr:row>
      <xdr:rowOff>165826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87327"/>
          <a:ext cx="8382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165826</xdr:rowOff>
    </xdr:from>
    <xdr:to>
      <xdr:col>19</xdr:col>
      <xdr:colOff>177800</xdr:colOff>
      <xdr:row>79</xdr:row>
      <xdr:rowOff>25760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38926"/>
          <a:ext cx="8890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25760</xdr:rowOff>
    </xdr:from>
    <xdr:to>
      <xdr:col>15</xdr:col>
      <xdr:colOff>50800</xdr:colOff>
      <xdr:row>79</xdr:row>
      <xdr:rowOff>26184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70310"/>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22068</xdr:rowOff>
    </xdr:from>
    <xdr:to>
      <xdr:col>10</xdr:col>
      <xdr:colOff>114300</xdr:colOff>
      <xdr:row>79</xdr:row>
      <xdr:rowOff>26184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66618"/>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63427</xdr:rowOff>
    </xdr:from>
    <xdr:to>
      <xdr:col>24</xdr:col>
      <xdr:colOff>114300</xdr:colOff>
      <xdr:row>78</xdr:row>
      <xdr:rowOff>165027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149804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115026</xdr:rowOff>
    </xdr:from>
    <xdr:to>
      <xdr:col>20</xdr:col>
      <xdr:colOff>38100</xdr:colOff>
      <xdr:row>79</xdr:row>
      <xdr:rowOff>45176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36303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146410</xdr:rowOff>
    </xdr:from>
    <xdr:to>
      <xdr:col>15</xdr:col>
      <xdr:colOff>101600</xdr:colOff>
      <xdr:row>79</xdr:row>
      <xdr:rowOff>76560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67687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1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146834</xdr:rowOff>
    </xdr:from>
    <xdr:to>
      <xdr:col>10</xdr:col>
      <xdr:colOff>165100</xdr:colOff>
      <xdr:row>79</xdr:row>
      <xdr:rowOff>76984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68111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1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142718</xdr:rowOff>
    </xdr:from>
    <xdr:to>
      <xdr:col>6</xdr:col>
      <xdr:colOff>38100</xdr:colOff>
      <xdr:row>79</xdr:row>
      <xdr:rowOff>72868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63995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0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171383</xdr:rowOff>
    </xdr:from>
    <xdr:to>
      <xdr:col>24</xdr:col>
      <xdr:colOff>63500</xdr:colOff>
      <xdr:row>94</xdr:row>
      <xdr:rowOff>52040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16233"/>
          <a:ext cx="838200" cy="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52040</xdr:rowOff>
    </xdr:from>
    <xdr:to>
      <xdr:col>19</xdr:col>
      <xdr:colOff>177800</xdr:colOff>
      <xdr:row>95</xdr:row>
      <xdr:rowOff>33720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68340"/>
          <a:ext cx="889000" cy="1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72087</xdr:rowOff>
    </xdr:from>
    <xdr:to>
      <xdr:col>15</xdr:col>
      <xdr:colOff>50800</xdr:colOff>
      <xdr:row>95</xdr:row>
      <xdr:rowOff>33720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188387"/>
          <a:ext cx="889000" cy="1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72087</xdr:rowOff>
    </xdr:from>
    <xdr:to>
      <xdr:col>10</xdr:col>
      <xdr:colOff>114300</xdr:colOff>
      <xdr:row>95</xdr:row>
      <xdr:rowOff>129953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88387"/>
          <a:ext cx="889000" cy="2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120583</xdr:rowOff>
    </xdr:from>
    <xdr:to>
      <xdr:col>24</xdr:col>
      <xdr:colOff>114300</xdr:colOff>
      <xdr:row>94</xdr:row>
      <xdr:rowOff>50733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143460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1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1240</xdr:rowOff>
    </xdr:from>
    <xdr:to>
      <xdr:col>20</xdr:col>
      <xdr:colOff>38100</xdr:colOff>
      <xdr:row>94</xdr:row>
      <xdr:rowOff>102840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119367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9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154370</xdr:rowOff>
    </xdr:from>
    <xdr:to>
      <xdr:col>15</xdr:col>
      <xdr:colOff>101600</xdr:colOff>
      <xdr:row>95</xdr:row>
      <xdr:rowOff>84520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101047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21287</xdr:rowOff>
    </xdr:from>
    <xdr:to>
      <xdr:col>10</xdr:col>
      <xdr:colOff>165100</xdr:colOff>
      <xdr:row>94</xdr:row>
      <xdr:rowOff>122887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139414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79153</xdr:rowOff>
    </xdr:from>
    <xdr:to>
      <xdr:col>6</xdr:col>
      <xdr:colOff>38100</xdr:colOff>
      <xdr:row>96</xdr:row>
      <xdr:rowOff>9303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6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25830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4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169235</xdr:rowOff>
    </xdr:from>
    <xdr:to>
      <xdr:col>55</xdr:col>
      <xdr:colOff>0</xdr:colOff>
      <xdr:row>36</xdr:row>
      <xdr:rowOff>60582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69985"/>
          <a:ext cx="838200" cy="6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85633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1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126517</xdr:rowOff>
    </xdr:from>
    <xdr:to>
      <xdr:col>50</xdr:col>
      <xdr:colOff>114300</xdr:colOff>
      <xdr:row>35</xdr:row>
      <xdr:rowOff>169235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27267"/>
          <a:ext cx="8890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7139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126517</xdr:rowOff>
    </xdr:from>
    <xdr:to>
      <xdr:col>45</xdr:col>
      <xdr:colOff>177800</xdr:colOff>
      <xdr:row>36</xdr:row>
      <xdr:rowOff>64498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27267"/>
          <a:ext cx="889000" cy="10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10271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110828</xdr:rowOff>
    </xdr:from>
    <xdr:to>
      <xdr:col>41</xdr:col>
      <xdr:colOff>50800</xdr:colOff>
      <xdr:row>36</xdr:row>
      <xdr:rowOff>64498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54328"/>
          <a:ext cx="889000" cy="98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9782</xdr:rowOff>
    </xdr:from>
    <xdr:to>
      <xdr:col>55</xdr:col>
      <xdr:colOff>50800</xdr:colOff>
      <xdr:row>36</xdr:row>
      <xdr:rowOff>111382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159659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118435</xdr:rowOff>
    </xdr:from>
    <xdr:to>
      <xdr:col>50</xdr:col>
      <xdr:colOff>165100</xdr:colOff>
      <xdr:row>36</xdr:row>
      <xdr:rowOff>48585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39712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1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75717</xdr:rowOff>
    </xdr:from>
    <xdr:to>
      <xdr:col>46</xdr:col>
      <xdr:colOff>38100</xdr:colOff>
      <xdr:row>36</xdr:row>
      <xdr:rowOff>5867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168444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6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13698</xdr:rowOff>
    </xdr:from>
    <xdr:to>
      <xdr:col>41</xdr:col>
      <xdr:colOff>101600</xdr:colOff>
      <xdr:row>36</xdr:row>
      <xdr:rowOff>115298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106425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60028</xdr:rowOff>
    </xdr:from>
    <xdr:to>
      <xdr:col>36</xdr:col>
      <xdr:colOff>165100</xdr:colOff>
      <xdr:row>30</xdr:row>
      <xdr:rowOff>161628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6705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7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110637</xdr:rowOff>
    </xdr:from>
    <xdr:to>
      <xdr:col>55</xdr:col>
      <xdr:colOff>0</xdr:colOff>
      <xdr:row>55</xdr:row>
      <xdr:rowOff>115171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97487"/>
          <a:ext cx="838200" cy="3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115171</xdr:rowOff>
    </xdr:from>
    <xdr:to>
      <xdr:col>50</xdr:col>
      <xdr:colOff>114300</xdr:colOff>
      <xdr:row>56</xdr:row>
      <xdr:rowOff>71471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44921"/>
          <a:ext cx="8890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151305</xdr:rowOff>
    </xdr:from>
    <xdr:to>
      <xdr:col>45</xdr:col>
      <xdr:colOff>177800</xdr:colOff>
      <xdr:row>56</xdr:row>
      <xdr:rowOff>71471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81055"/>
          <a:ext cx="889000" cy="9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147168</xdr:rowOff>
    </xdr:from>
    <xdr:to>
      <xdr:col>41</xdr:col>
      <xdr:colOff>50800</xdr:colOff>
      <xdr:row>55</xdr:row>
      <xdr:rowOff>151305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05468"/>
          <a:ext cx="889000" cy="17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59837</xdr:rowOff>
    </xdr:from>
    <xdr:to>
      <xdr:col>55</xdr:col>
      <xdr:colOff>50800</xdr:colOff>
      <xdr:row>53</xdr:row>
      <xdr:rowOff>161437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4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82714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9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64371</xdr:rowOff>
    </xdr:from>
    <xdr:to>
      <xdr:col>50</xdr:col>
      <xdr:colOff>165100</xdr:colOff>
      <xdr:row>55</xdr:row>
      <xdr:rowOff>165971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157098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20671</xdr:rowOff>
    </xdr:from>
    <xdr:to>
      <xdr:col>46</xdr:col>
      <xdr:colOff>38100</xdr:colOff>
      <xdr:row>56</xdr:row>
      <xdr:rowOff>122271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113398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100505</xdr:rowOff>
    </xdr:from>
    <xdr:to>
      <xdr:col>41</xdr:col>
      <xdr:colOff>101600</xdr:colOff>
      <xdr:row>56</xdr:row>
      <xdr:rowOff>30655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47182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96368</xdr:rowOff>
    </xdr:from>
    <xdr:to>
      <xdr:col>36</xdr:col>
      <xdr:colOff>165100</xdr:colOff>
      <xdr:row>55</xdr:row>
      <xdr:rowOff>26518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43045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2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165692</xdr:rowOff>
    </xdr:from>
    <xdr:to>
      <xdr:col>55</xdr:col>
      <xdr:colOff>0</xdr:colOff>
      <xdr:row>77</xdr:row>
      <xdr:rowOff>102690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95892"/>
          <a:ext cx="838200" cy="10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154468</xdr:rowOff>
    </xdr:from>
    <xdr:to>
      <xdr:col>50</xdr:col>
      <xdr:colOff>114300</xdr:colOff>
      <xdr:row>76</xdr:row>
      <xdr:rowOff>165692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84668"/>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154468</xdr:rowOff>
    </xdr:from>
    <xdr:to>
      <xdr:col>45</xdr:col>
      <xdr:colOff>177800</xdr:colOff>
      <xdr:row>78</xdr:row>
      <xdr:rowOff>2769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84668"/>
          <a:ext cx="889000" cy="19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77657</xdr:rowOff>
    </xdr:from>
    <xdr:to>
      <xdr:col>41</xdr:col>
      <xdr:colOff>50800</xdr:colOff>
      <xdr:row>78</xdr:row>
      <xdr:rowOff>2769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79307"/>
          <a:ext cx="889000" cy="9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51890</xdr:rowOff>
    </xdr:from>
    <xdr:to>
      <xdr:col>55</xdr:col>
      <xdr:colOff>50800</xdr:colOff>
      <xdr:row>77</xdr:row>
      <xdr:rowOff>153490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30317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3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114892</xdr:rowOff>
    </xdr:from>
    <xdr:to>
      <xdr:col>50</xdr:col>
      <xdr:colOff>165100</xdr:colOff>
      <xdr:row>77</xdr:row>
      <xdr:rowOff>45042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4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36169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23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103668</xdr:rowOff>
    </xdr:from>
    <xdr:to>
      <xdr:col>46</xdr:col>
      <xdr:colOff>38100</xdr:colOff>
      <xdr:row>77</xdr:row>
      <xdr:rowOff>33818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24945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2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123419</xdr:rowOff>
    </xdr:from>
    <xdr:to>
      <xdr:col>41</xdr:col>
      <xdr:colOff>101600</xdr:colOff>
      <xdr:row>78</xdr:row>
      <xdr:rowOff>53569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44696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119584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32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137120</xdr:rowOff>
    </xdr:from>
    <xdr:to>
      <xdr:col>55</xdr:col>
      <xdr:colOff>0</xdr:colOff>
      <xdr:row>97</xdr:row>
      <xdr:rowOff>35274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96320"/>
          <a:ext cx="838200" cy="6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137120</xdr:rowOff>
    </xdr:from>
    <xdr:to>
      <xdr:col>50</xdr:col>
      <xdr:colOff>114300</xdr:colOff>
      <xdr:row>97</xdr:row>
      <xdr:rowOff>79687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96320"/>
          <a:ext cx="889000" cy="1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67942</xdr:rowOff>
    </xdr:from>
    <xdr:to>
      <xdr:col>45</xdr:col>
      <xdr:colOff>177800</xdr:colOff>
      <xdr:row>97</xdr:row>
      <xdr:rowOff>79687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527142"/>
          <a:ext cx="889000" cy="1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133331</xdr:rowOff>
    </xdr:from>
    <xdr:to>
      <xdr:col>41</xdr:col>
      <xdr:colOff>50800</xdr:colOff>
      <xdr:row>96</xdr:row>
      <xdr:rowOff>67942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21081"/>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155924</xdr:rowOff>
    </xdr:from>
    <xdr:to>
      <xdr:col>55</xdr:col>
      <xdr:colOff>50800</xdr:colOff>
      <xdr:row>97</xdr:row>
      <xdr:rowOff>86074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134351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86320</xdr:rowOff>
    </xdr:from>
    <xdr:to>
      <xdr:col>50</xdr:col>
      <xdr:colOff>165100</xdr:colOff>
      <xdr:row>97</xdr:row>
      <xdr:rowOff>16470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7597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28887</xdr:rowOff>
    </xdr:from>
    <xdr:to>
      <xdr:col>46</xdr:col>
      <xdr:colOff>38100</xdr:colOff>
      <xdr:row>97</xdr:row>
      <xdr:rowOff>130487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121614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17142</xdr:rowOff>
    </xdr:from>
    <xdr:to>
      <xdr:col>41</xdr:col>
      <xdr:colOff>101600</xdr:colOff>
      <xdr:row>96</xdr:row>
      <xdr:rowOff>118742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7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135269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5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82531</xdr:rowOff>
    </xdr:from>
    <xdr:to>
      <xdr:col>36</xdr:col>
      <xdr:colOff>165100</xdr:colOff>
      <xdr:row>96</xdr:row>
      <xdr:rowOff>12681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29208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142378</xdr:rowOff>
    </xdr:from>
    <xdr:to>
      <xdr:col>85</xdr:col>
      <xdr:colOff>127000</xdr:colOff>
      <xdr:row>39</xdr:row>
      <xdr:rowOff>74990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57478"/>
          <a:ext cx="838200" cy="10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0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145350</xdr:rowOff>
    </xdr:from>
    <xdr:to>
      <xdr:col>81</xdr:col>
      <xdr:colOff>50800</xdr:colOff>
      <xdr:row>39</xdr:row>
      <xdr:rowOff>74990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60450"/>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145350</xdr:rowOff>
    </xdr:from>
    <xdr:to>
      <xdr:col>76</xdr:col>
      <xdr:colOff>114300</xdr:colOff>
      <xdr:row>39</xdr:row>
      <xdr:rowOff>13137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60450"/>
          <a:ext cx="889000" cy="3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13137</xdr:rowOff>
    </xdr:from>
    <xdr:to>
      <xdr:col>71</xdr:col>
      <xdr:colOff>177800</xdr:colOff>
      <xdr:row>39</xdr:row>
      <xdr:rowOff>47346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99687"/>
          <a:ext cx="889000" cy="3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91578</xdr:rowOff>
    </xdr:from>
    <xdr:to>
      <xdr:col>85</xdr:col>
      <xdr:colOff>177800</xdr:colOff>
      <xdr:row>39</xdr:row>
      <xdr:rowOff>21728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114455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24190</xdr:rowOff>
    </xdr:from>
    <xdr:to>
      <xdr:col>81</xdr:col>
      <xdr:colOff>101600</xdr:colOff>
      <xdr:row>39</xdr:row>
      <xdr:rowOff>125790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116917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80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94550</xdr:rowOff>
    </xdr:from>
    <xdr:to>
      <xdr:col>76</xdr:col>
      <xdr:colOff>165100</xdr:colOff>
      <xdr:row>39</xdr:row>
      <xdr:rowOff>24700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41227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133787</xdr:rowOff>
    </xdr:from>
    <xdr:to>
      <xdr:col>72</xdr:col>
      <xdr:colOff>38100</xdr:colOff>
      <xdr:row>39</xdr:row>
      <xdr:rowOff>63937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55064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167996</xdr:rowOff>
    </xdr:from>
    <xdr:to>
      <xdr:col>67</xdr:col>
      <xdr:colOff>101600</xdr:colOff>
      <xdr:row>39</xdr:row>
      <xdr:rowOff>98146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89273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7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115109</xdr:rowOff>
    </xdr:from>
    <xdr:to>
      <xdr:col>85</xdr:col>
      <xdr:colOff>127000</xdr:colOff>
      <xdr:row>76</xdr:row>
      <xdr:rowOff>160209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45309"/>
          <a:ext cx="8382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105916</xdr:rowOff>
    </xdr:from>
    <xdr:to>
      <xdr:col>81</xdr:col>
      <xdr:colOff>50800</xdr:colOff>
      <xdr:row>76</xdr:row>
      <xdr:rowOff>115109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3611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105916</xdr:rowOff>
    </xdr:from>
    <xdr:to>
      <xdr:col>76</xdr:col>
      <xdr:colOff>114300</xdr:colOff>
      <xdr:row>76</xdr:row>
      <xdr:rowOff>105966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36116"/>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105966</xdr:rowOff>
    </xdr:from>
    <xdr:to>
      <xdr:col>71</xdr:col>
      <xdr:colOff>177800</xdr:colOff>
      <xdr:row>76</xdr:row>
      <xdr:rowOff>147783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36166"/>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109409</xdr:rowOff>
    </xdr:from>
    <xdr:to>
      <xdr:col>85</xdr:col>
      <xdr:colOff>177800</xdr:colOff>
      <xdr:row>77</xdr:row>
      <xdr:rowOff>39559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87836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64309</xdr:rowOff>
    </xdr:from>
    <xdr:to>
      <xdr:col>81</xdr:col>
      <xdr:colOff>101600</xdr:colOff>
      <xdr:row>76</xdr:row>
      <xdr:rowOff>165909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157036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55116</xdr:rowOff>
    </xdr:from>
    <xdr:to>
      <xdr:col>76</xdr:col>
      <xdr:colOff>165100</xdr:colOff>
      <xdr:row>76</xdr:row>
      <xdr:rowOff>156716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147843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55166</xdr:rowOff>
    </xdr:from>
    <xdr:to>
      <xdr:col>72</xdr:col>
      <xdr:colOff>38100</xdr:colOff>
      <xdr:row>76</xdr:row>
      <xdr:rowOff>156766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147893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96983</xdr:rowOff>
    </xdr:from>
    <xdr:to>
      <xdr:col>67</xdr:col>
      <xdr:colOff>101600</xdr:colOff>
      <xdr:row>77</xdr:row>
      <xdr:rowOff>27133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18260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135274</xdr:rowOff>
    </xdr:from>
    <xdr:to>
      <xdr:col>85</xdr:col>
      <xdr:colOff>127000</xdr:colOff>
      <xdr:row>97</xdr:row>
      <xdr:rowOff>57285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94474"/>
          <a:ext cx="838200" cy="9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135274</xdr:rowOff>
    </xdr:from>
    <xdr:to>
      <xdr:col>81</xdr:col>
      <xdr:colOff>50800</xdr:colOff>
      <xdr:row>97</xdr:row>
      <xdr:rowOff>155473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94474"/>
          <a:ext cx="889000" cy="19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155473</xdr:rowOff>
    </xdr:from>
    <xdr:to>
      <xdr:col>76</xdr:col>
      <xdr:colOff>114300</xdr:colOff>
      <xdr:row>98</xdr:row>
      <xdr:rowOff>34215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86123"/>
          <a:ext cx="889000" cy="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15004</xdr:rowOff>
    </xdr:from>
    <xdr:to>
      <xdr:col>71</xdr:col>
      <xdr:colOff>177800</xdr:colOff>
      <xdr:row>98</xdr:row>
      <xdr:rowOff>34215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17104"/>
          <a:ext cx="8890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6485</xdr:rowOff>
    </xdr:from>
    <xdr:to>
      <xdr:col>85</xdr:col>
      <xdr:colOff>177800</xdr:colOff>
      <xdr:row>97</xdr:row>
      <xdr:rowOff>108085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29362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84474</xdr:rowOff>
    </xdr:from>
    <xdr:to>
      <xdr:col>81</xdr:col>
      <xdr:colOff>101600</xdr:colOff>
      <xdr:row>97</xdr:row>
      <xdr:rowOff>14624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31151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104673</xdr:rowOff>
    </xdr:from>
    <xdr:to>
      <xdr:col>76</xdr:col>
      <xdr:colOff>165100</xdr:colOff>
      <xdr:row>98</xdr:row>
      <xdr:rowOff>34823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25950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2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154865</xdr:rowOff>
    </xdr:from>
    <xdr:to>
      <xdr:col>72</xdr:col>
      <xdr:colOff>38100</xdr:colOff>
      <xdr:row>98</xdr:row>
      <xdr:rowOff>85015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76142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135654</xdr:rowOff>
    </xdr:from>
    <xdr:to>
      <xdr:col>67</xdr:col>
      <xdr:colOff>101600</xdr:colOff>
      <xdr:row>98</xdr:row>
      <xdr:rowOff>65804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5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31572</xdr:rowOff>
    </xdr:from>
    <xdr:to>
      <xdr:col>116</xdr:col>
      <xdr:colOff>63500</xdr:colOff>
      <xdr:row>37</xdr:row>
      <xdr:rowOff>100438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375222"/>
          <a:ext cx="8382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31572</xdr:rowOff>
    </xdr:from>
    <xdr:to>
      <xdr:col>111</xdr:col>
      <xdr:colOff>177800</xdr:colOff>
      <xdr:row>37</xdr:row>
      <xdr:rowOff>43859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375222"/>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43859</xdr:rowOff>
    </xdr:from>
    <xdr:to>
      <xdr:col>107</xdr:col>
      <xdr:colOff>50800</xdr:colOff>
      <xdr:row>37</xdr:row>
      <xdr:rowOff>51860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3875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119640</xdr:rowOff>
    </xdr:from>
    <xdr:to>
      <xdr:col>102</xdr:col>
      <xdr:colOff>114300</xdr:colOff>
      <xdr:row>37</xdr:row>
      <xdr:rowOff>51860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291840"/>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49638</xdr:rowOff>
    </xdr:from>
    <xdr:to>
      <xdr:col>116</xdr:col>
      <xdr:colOff>114300</xdr:colOff>
      <xdr:row>37</xdr:row>
      <xdr:rowOff>151238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136015</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0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152222</xdr:rowOff>
    </xdr:from>
    <xdr:to>
      <xdr:col>112</xdr:col>
      <xdr:colOff>38100</xdr:colOff>
      <xdr:row>37</xdr:row>
      <xdr:rowOff>82372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73499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41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164509</xdr:rowOff>
    </xdr:from>
    <xdr:to>
      <xdr:col>107</xdr:col>
      <xdr:colOff>101600</xdr:colOff>
      <xdr:row>37</xdr:row>
      <xdr:rowOff>94659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85786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4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1060</xdr:rowOff>
    </xdr:from>
    <xdr:to>
      <xdr:col>102</xdr:col>
      <xdr:colOff>165100</xdr:colOff>
      <xdr:row>37</xdr:row>
      <xdr:rowOff>102660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93787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4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68840</xdr:rowOff>
    </xdr:from>
    <xdr:to>
      <xdr:col>98</xdr:col>
      <xdr:colOff>38100</xdr:colOff>
      <xdr:row>36</xdr:row>
      <xdr:rowOff>170440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2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15517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01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54775</xdr:rowOff>
    </xdr:from>
    <xdr:to>
      <xdr:col>116</xdr:col>
      <xdr:colOff>63500</xdr:colOff>
      <xdr:row>74</xdr:row>
      <xdr:rowOff>92075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2075"/>
          <a:ext cx="8382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92075</xdr:rowOff>
    </xdr:from>
    <xdr:to>
      <xdr:col>111</xdr:col>
      <xdr:colOff>177800</xdr:colOff>
      <xdr:row>74</xdr:row>
      <xdr:rowOff>142863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79375"/>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142863</xdr:rowOff>
    </xdr:from>
    <xdr:to>
      <xdr:col>107</xdr:col>
      <xdr:colOff>50800</xdr:colOff>
      <xdr:row>74</xdr:row>
      <xdr:rowOff>170523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3016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170523</xdr:rowOff>
    </xdr:from>
    <xdr:to>
      <xdr:col>102</xdr:col>
      <xdr:colOff>114300</xdr:colOff>
      <xdr:row>75</xdr:row>
      <xdr:rowOff>31572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57823"/>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3975</xdr:rowOff>
    </xdr:from>
    <xdr:to>
      <xdr:col>116</xdr:col>
      <xdr:colOff>114300</xdr:colOff>
      <xdr:row>74</xdr:row>
      <xdr:rowOff>105575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26852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41275</xdr:rowOff>
    </xdr:from>
    <xdr:to>
      <xdr:col>112</xdr:col>
      <xdr:colOff>38100</xdr:colOff>
      <xdr:row>74</xdr:row>
      <xdr:rowOff>142875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159402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92063</xdr:rowOff>
    </xdr:from>
    <xdr:to>
      <xdr:col>107</xdr:col>
      <xdr:colOff>101600</xdr:colOff>
      <xdr:row>75</xdr:row>
      <xdr:rowOff>22213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38740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119723</xdr:rowOff>
    </xdr:from>
    <xdr:to>
      <xdr:col>102</xdr:col>
      <xdr:colOff>165100</xdr:colOff>
      <xdr:row>75</xdr:row>
      <xdr:rowOff>49873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66400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152222</xdr:rowOff>
    </xdr:from>
    <xdr:to>
      <xdr:col>98</xdr:col>
      <xdr:colOff>38100</xdr:colOff>
      <xdr:row>75</xdr:row>
      <xdr:rowOff>82372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98899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６５８，８８１円となっている。人件費及び扶助費が類似団体と比較して高い状態が続いており、職員定員適正化計画の再検討等で人件費抑制を行い、併せて資格審査等による扶助費の適正な執行に努めることで今後見込まれる増加を抑制することと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繰出金については、令和２年度から下水道特別会計の公営企業法適用に伴い減少したが、依然として類似団体と比較すると高い状態が続いている。今後も、各事業会計における適正化を図ること等により、普通会計の負担を減らしていくよう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51,405
50,156
329.98
35,408,518
33,869,792
1,122,082
16,888,474
20,379,635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37973</xdr:rowOff>
    </xdr:from>
    <xdr:to>
      <xdr:col>24</xdr:col>
      <xdr:colOff>63500</xdr:colOff>
      <xdr:row>36</xdr:row>
      <xdr:rowOff>54356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0173"/>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54356</xdr:rowOff>
    </xdr:from>
    <xdr:to>
      <xdr:col>19</xdr:col>
      <xdr:colOff>177800</xdr:colOff>
      <xdr:row>36</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55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106172</xdr:rowOff>
    </xdr:from>
    <xdr:to>
      <xdr:col>15</xdr:col>
      <xdr:colOff>50800</xdr:colOff>
      <xdr:row>36</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83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89789</xdr:rowOff>
    </xdr:from>
    <xdr:to>
      <xdr:col>10</xdr:col>
      <xdr:colOff>114300</xdr:colOff>
      <xdr:row>36</xdr:row>
      <xdr:rowOff>106172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198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158623</xdr:rowOff>
    </xdr:from>
    <xdr:to>
      <xdr:col>24</xdr:col>
      <xdr:colOff>114300</xdr:colOff>
      <xdr:row>36</xdr:row>
      <xdr:rowOff>88773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137050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3556</xdr:rowOff>
    </xdr:from>
    <xdr:to>
      <xdr:col>20</xdr:col>
      <xdr:colOff>38100</xdr:colOff>
      <xdr:row>36</xdr:row>
      <xdr:rowOff>105156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96283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56515</xdr:rowOff>
    </xdr:from>
    <xdr:to>
      <xdr:col>15</xdr:col>
      <xdr:colOff>101600</xdr:colOff>
      <xdr:row>36</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55372</xdr:rowOff>
    </xdr:from>
    <xdr:to>
      <xdr:col>10</xdr:col>
      <xdr:colOff>165100</xdr:colOff>
      <xdr:row>36</xdr:row>
      <xdr:rowOff>156972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38989</xdr:rowOff>
    </xdr:from>
    <xdr:to>
      <xdr:col>6</xdr:col>
      <xdr:colOff>38100</xdr:colOff>
      <xdr:row>36</xdr:row>
      <xdr:rowOff>140589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131716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48264</xdr:rowOff>
    </xdr:from>
    <xdr:to>
      <xdr:col>24</xdr:col>
      <xdr:colOff>63500</xdr:colOff>
      <xdr:row>56</xdr:row>
      <xdr:rowOff>123072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49464"/>
          <a:ext cx="838200" cy="7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48264</xdr:rowOff>
    </xdr:from>
    <xdr:to>
      <xdr:col>19</xdr:col>
      <xdr:colOff>177800</xdr:colOff>
      <xdr:row>56</xdr:row>
      <xdr:rowOff>153388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49464"/>
          <a:ext cx="8890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146581</xdr:rowOff>
    </xdr:from>
    <xdr:to>
      <xdr:col>15</xdr:col>
      <xdr:colOff>50800</xdr:colOff>
      <xdr:row>56</xdr:row>
      <xdr:rowOff>153388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7781"/>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149599</xdr:rowOff>
    </xdr:from>
    <xdr:to>
      <xdr:col>10</xdr:col>
      <xdr:colOff>114300</xdr:colOff>
      <xdr:row>56</xdr:row>
      <xdr:rowOff>146581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36449"/>
          <a:ext cx="889000" cy="5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72272</xdr:rowOff>
    </xdr:from>
    <xdr:to>
      <xdr:col>24</xdr:col>
      <xdr:colOff>114300</xdr:colOff>
      <xdr:row>57</xdr:row>
      <xdr:rowOff>2422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50699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168914</xdr:rowOff>
    </xdr:from>
    <xdr:to>
      <xdr:col>20</xdr:col>
      <xdr:colOff>38100</xdr:colOff>
      <xdr:row>56</xdr:row>
      <xdr:rowOff>99064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90191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102588</xdr:rowOff>
    </xdr:from>
    <xdr:to>
      <xdr:col>15</xdr:col>
      <xdr:colOff>101600</xdr:colOff>
      <xdr:row>57</xdr:row>
      <xdr:rowOff>32738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23865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95781</xdr:rowOff>
    </xdr:from>
    <xdr:to>
      <xdr:col>10</xdr:col>
      <xdr:colOff>165100</xdr:colOff>
      <xdr:row>57</xdr:row>
      <xdr:rowOff>25931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98799</xdr:rowOff>
    </xdr:from>
    <xdr:to>
      <xdr:col>6</xdr:col>
      <xdr:colOff>38100</xdr:colOff>
      <xdr:row>54</xdr:row>
      <xdr:rowOff>28949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45476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6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81603</xdr:rowOff>
    </xdr:from>
    <xdr:to>
      <xdr:col>24</xdr:col>
      <xdr:colOff>63500</xdr:colOff>
      <xdr:row>74</xdr:row>
      <xdr:rowOff>38082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7453"/>
          <a:ext cx="838200" cy="12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38082</xdr:rowOff>
    </xdr:from>
    <xdr:to>
      <xdr:col>19</xdr:col>
      <xdr:colOff>177800</xdr:colOff>
      <xdr:row>75</xdr:row>
      <xdr:rowOff>80394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25382"/>
          <a:ext cx="889000" cy="2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76900</xdr:rowOff>
    </xdr:from>
    <xdr:to>
      <xdr:col>15</xdr:col>
      <xdr:colOff>50800</xdr:colOff>
      <xdr:row>75</xdr:row>
      <xdr:rowOff>80394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64200"/>
          <a:ext cx="889000" cy="17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76900</xdr:rowOff>
    </xdr:from>
    <xdr:to>
      <xdr:col>10</xdr:col>
      <xdr:colOff>114300</xdr:colOff>
      <xdr:row>76</xdr:row>
      <xdr:rowOff>31866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64200"/>
          <a:ext cx="889000" cy="2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30803</xdr:rowOff>
    </xdr:from>
    <xdr:to>
      <xdr:col>24</xdr:col>
      <xdr:colOff>114300</xdr:colOff>
      <xdr:row>73</xdr:row>
      <xdr:rowOff>132403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53680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158732</xdr:rowOff>
    </xdr:from>
    <xdr:to>
      <xdr:col>20</xdr:col>
      <xdr:colOff>38100</xdr:colOff>
      <xdr:row>74</xdr:row>
      <xdr:rowOff>88882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105409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29594</xdr:rowOff>
    </xdr:from>
    <xdr:to>
      <xdr:col>15</xdr:col>
      <xdr:colOff>101600</xdr:colOff>
      <xdr:row>75</xdr:row>
      <xdr:rowOff>131194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147721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26100</xdr:rowOff>
    </xdr:from>
    <xdr:to>
      <xdr:col>10</xdr:col>
      <xdr:colOff>165100</xdr:colOff>
      <xdr:row>74</xdr:row>
      <xdr:rowOff>127700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144227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8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152516</xdr:rowOff>
    </xdr:from>
    <xdr:to>
      <xdr:col>6</xdr:col>
      <xdr:colOff>38100</xdr:colOff>
      <xdr:row>76</xdr:row>
      <xdr:rowOff>82666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99193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130442</xdr:rowOff>
    </xdr:from>
    <xdr:to>
      <xdr:col>24</xdr:col>
      <xdr:colOff>63500</xdr:colOff>
      <xdr:row>96</xdr:row>
      <xdr:rowOff>132004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89642"/>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68777</xdr:rowOff>
    </xdr:from>
    <xdr:to>
      <xdr:col>19</xdr:col>
      <xdr:colOff>177800</xdr:colOff>
      <xdr:row>96</xdr:row>
      <xdr:rowOff>132004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27977"/>
          <a:ext cx="8890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52756</xdr:rowOff>
    </xdr:from>
    <xdr:to>
      <xdr:col>15</xdr:col>
      <xdr:colOff>50800</xdr:colOff>
      <xdr:row>96</xdr:row>
      <xdr:rowOff>68777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11956"/>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85674</xdr:rowOff>
    </xdr:from>
    <xdr:to>
      <xdr:col>10</xdr:col>
      <xdr:colOff>114300</xdr:colOff>
      <xdr:row>96</xdr:row>
      <xdr:rowOff>52756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01974"/>
          <a:ext cx="889000" cy="3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79642</xdr:rowOff>
    </xdr:from>
    <xdr:to>
      <xdr:col>24</xdr:col>
      <xdr:colOff>114300</xdr:colOff>
      <xdr:row>97</xdr:row>
      <xdr:rowOff>9792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58069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81204</xdr:rowOff>
    </xdr:from>
    <xdr:to>
      <xdr:col>20</xdr:col>
      <xdr:colOff>38100</xdr:colOff>
      <xdr:row>97</xdr:row>
      <xdr:rowOff>11354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17977</xdr:rowOff>
    </xdr:from>
    <xdr:to>
      <xdr:col>15</xdr:col>
      <xdr:colOff>101600</xdr:colOff>
      <xdr:row>96</xdr:row>
      <xdr:rowOff>119577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110704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1956</xdr:rowOff>
    </xdr:from>
    <xdr:to>
      <xdr:col>10</xdr:col>
      <xdr:colOff>165100</xdr:colOff>
      <xdr:row>96</xdr:row>
      <xdr:rowOff>103556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94683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5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34874</xdr:rowOff>
    </xdr:from>
    <xdr:to>
      <xdr:col>6</xdr:col>
      <xdr:colOff>38100</xdr:colOff>
      <xdr:row>94</xdr:row>
      <xdr:rowOff>136474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153001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2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142639</xdr:rowOff>
    </xdr:from>
    <xdr:to>
      <xdr:col>55</xdr:col>
      <xdr:colOff>0</xdr:colOff>
      <xdr:row>38</xdr:row>
      <xdr:rowOff>152763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7739"/>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54791</xdr:rowOff>
    </xdr:from>
    <xdr:to>
      <xdr:col>50</xdr:col>
      <xdr:colOff>114300</xdr:colOff>
      <xdr:row>38</xdr:row>
      <xdr:rowOff>152763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6989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134475</xdr:rowOff>
    </xdr:from>
    <xdr:to>
      <xdr:col>45</xdr:col>
      <xdr:colOff>177800</xdr:colOff>
      <xdr:row>38</xdr:row>
      <xdr:rowOff>54791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78125"/>
          <a:ext cx="8890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134475</xdr:rowOff>
    </xdr:from>
    <xdr:to>
      <xdr:col>41</xdr:col>
      <xdr:colOff>50800</xdr:colOff>
      <xdr:row>38</xdr:row>
      <xdr:rowOff>149171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7812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91839</xdr:rowOff>
    </xdr:from>
    <xdr:to>
      <xdr:col>55</xdr:col>
      <xdr:colOff>50800</xdr:colOff>
      <xdr:row>39</xdr:row>
      <xdr:rowOff>21989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70266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101963</xdr:rowOff>
    </xdr:from>
    <xdr:to>
      <xdr:col>50</xdr:col>
      <xdr:colOff>165100</xdr:colOff>
      <xdr:row>39</xdr:row>
      <xdr:rowOff>32113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23240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3991</xdr:rowOff>
    </xdr:from>
    <xdr:to>
      <xdr:col>46</xdr:col>
      <xdr:colOff>38100</xdr:colOff>
      <xdr:row>38</xdr:row>
      <xdr:rowOff>105591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96718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11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83675</xdr:rowOff>
    </xdr:from>
    <xdr:to>
      <xdr:col>41</xdr:col>
      <xdr:colOff>101600</xdr:colOff>
      <xdr:row>38</xdr:row>
      <xdr:rowOff>13825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30352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0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98371</xdr:rowOff>
    </xdr:from>
    <xdr:to>
      <xdr:col>36</xdr:col>
      <xdr:colOff>165100</xdr:colOff>
      <xdr:row>39</xdr:row>
      <xdr:rowOff>28521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19648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0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88298</xdr:rowOff>
    </xdr:from>
    <xdr:to>
      <xdr:col>55</xdr:col>
      <xdr:colOff>0</xdr:colOff>
      <xdr:row>55</xdr:row>
      <xdr:rowOff>70663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8660798"/>
          <a:ext cx="838200" cy="83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70663</xdr:rowOff>
    </xdr:from>
    <xdr:to>
      <xdr:col>50</xdr:col>
      <xdr:colOff>114300</xdr:colOff>
      <xdr:row>56</xdr:row>
      <xdr:rowOff>51574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00413"/>
          <a:ext cx="889000" cy="1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51574</xdr:rowOff>
    </xdr:from>
    <xdr:to>
      <xdr:col>45</xdr:col>
      <xdr:colOff>177800</xdr:colOff>
      <xdr:row>56</xdr:row>
      <xdr:rowOff>109492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52774"/>
          <a:ext cx="889000" cy="5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125902</xdr:rowOff>
    </xdr:from>
    <xdr:to>
      <xdr:col>41</xdr:col>
      <xdr:colOff>50800</xdr:colOff>
      <xdr:row>56</xdr:row>
      <xdr:rowOff>109492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55652"/>
          <a:ext cx="889000" cy="1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37498</xdr:rowOff>
    </xdr:from>
    <xdr:to>
      <xdr:col>55</xdr:col>
      <xdr:colOff>50800</xdr:colOff>
      <xdr:row>50</xdr:row>
      <xdr:rowOff>139098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60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161975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5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19863</xdr:rowOff>
    </xdr:from>
    <xdr:to>
      <xdr:col>50</xdr:col>
      <xdr:colOff>165100</xdr:colOff>
      <xdr:row>55</xdr:row>
      <xdr:rowOff>121463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137990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774</xdr:rowOff>
    </xdr:from>
    <xdr:to>
      <xdr:col>46</xdr:col>
      <xdr:colOff>38100</xdr:colOff>
      <xdr:row>56</xdr:row>
      <xdr:rowOff>102374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118901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58692</xdr:rowOff>
    </xdr:from>
    <xdr:to>
      <xdr:col>41</xdr:col>
      <xdr:colOff>101600</xdr:colOff>
      <xdr:row>56</xdr:row>
      <xdr:rowOff>160292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5369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75102</xdr:rowOff>
    </xdr:from>
    <xdr:to>
      <xdr:col>36</xdr:col>
      <xdr:colOff>165100</xdr:colOff>
      <xdr:row>56</xdr:row>
      <xdr:rowOff>5252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21779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122498</xdr:rowOff>
    </xdr:from>
    <xdr:to>
      <xdr:col>55</xdr:col>
      <xdr:colOff>0</xdr:colOff>
      <xdr:row>78</xdr:row>
      <xdr:rowOff>24391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4148"/>
          <a:ext cx="8382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13551</xdr:rowOff>
    </xdr:from>
    <xdr:to>
      <xdr:col>50</xdr:col>
      <xdr:colOff>114300</xdr:colOff>
      <xdr:row>77</xdr:row>
      <xdr:rowOff>122498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15201"/>
          <a:ext cx="889000" cy="10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13551</xdr:rowOff>
    </xdr:from>
    <xdr:to>
      <xdr:col>45</xdr:col>
      <xdr:colOff>177800</xdr:colOff>
      <xdr:row>77</xdr:row>
      <xdr:rowOff>128670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15201"/>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44889</xdr:rowOff>
    </xdr:from>
    <xdr:to>
      <xdr:col>41</xdr:col>
      <xdr:colOff>50800</xdr:colOff>
      <xdr:row>77</xdr:row>
      <xdr:rowOff>128670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46539"/>
          <a:ext cx="8890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145041</xdr:rowOff>
    </xdr:from>
    <xdr:to>
      <xdr:col>55</xdr:col>
      <xdr:colOff>50800</xdr:colOff>
      <xdr:row>78</xdr:row>
      <xdr:rowOff>75191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123468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71698</xdr:rowOff>
    </xdr:from>
    <xdr:to>
      <xdr:col>50</xdr:col>
      <xdr:colOff>165100</xdr:colOff>
      <xdr:row>78</xdr:row>
      <xdr:rowOff>1848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164425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134201</xdr:rowOff>
    </xdr:from>
    <xdr:to>
      <xdr:col>46</xdr:col>
      <xdr:colOff>38100</xdr:colOff>
      <xdr:row>77</xdr:row>
      <xdr:rowOff>64351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55478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77870</xdr:rowOff>
    </xdr:from>
    <xdr:to>
      <xdr:col>41</xdr:col>
      <xdr:colOff>101600</xdr:colOff>
      <xdr:row>78</xdr:row>
      <xdr:rowOff>8020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170597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165539</xdr:rowOff>
    </xdr:from>
    <xdr:to>
      <xdr:col>36</xdr:col>
      <xdr:colOff>165100</xdr:colOff>
      <xdr:row>77</xdr:row>
      <xdr:rowOff>95689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86816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154575</xdr:rowOff>
    </xdr:from>
    <xdr:to>
      <xdr:col>55</xdr:col>
      <xdr:colOff>0</xdr:colOff>
      <xdr:row>96</xdr:row>
      <xdr:rowOff>123110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42325"/>
          <a:ext cx="838200" cy="13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154575</xdr:rowOff>
    </xdr:from>
    <xdr:to>
      <xdr:col>50</xdr:col>
      <xdr:colOff>114300</xdr:colOff>
      <xdr:row>96</xdr:row>
      <xdr:rowOff>78451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42325"/>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78451</xdr:rowOff>
    </xdr:from>
    <xdr:to>
      <xdr:col>45</xdr:col>
      <xdr:colOff>177800</xdr:colOff>
      <xdr:row>97</xdr:row>
      <xdr:rowOff>25450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37651"/>
          <a:ext cx="889000" cy="1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145726</xdr:rowOff>
    </xdr:from>
    <xdr:to>
      <xdr:col>41</xdr:col>
      <xdr:colOff>50800</xdr:colOff>
      <xdr:row>97</xdr:row>
      <xdr:rowOff>25450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04926"/>
          <a:ext cx="8890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72310</xdr:rowOff>
    </xdr:from>
    <xdr:to>
      <xdr:col>55</xdr:col>
      <xdr:colOff>50800</xdr:colOff>
      <xdr:row>97</xdr:row>
      <xdr:rowOff>2460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50737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103775</xdr:rowOff>
    </xdr:from>
    <xdr:to>
      <xdr:col>50</xdr:col>
      <xdr:colOff>165100</xdr:colOff>
      <xdr:row>96</xdr:row>
      <xdr:rowOff>33925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50452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27651</xdr:rowOff>
    </xdr:from>
    <xdr:to>
      <xdr:col>46</xdr:col>
      <xdr:colOff>38100</xdr:colOff>
      <xdr:row>96</xdr:row>
      <xdr:rowOff>129251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120378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146100</xdr:rowOff>
    </xdr:from>
    <xdr:to>
      <xdr:col>41</xdr:col>
      <xdr:colOff>101600</xdr:colOff>
      <xdr:row>97</xdr:row>
      <xdr:rowOff>76250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67377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94926</xdr:rowOff>
    </xdr:from>
    <xdr:to>
      <xdr:col>36</xdr:col>
      <xdr:colOff>165100</xdr:colOff>
      <xdr:row>97</xdr:row>
      <xdr:rowOff>25076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16203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56566</xdr:rowOff>
    </xdr:from>
    <xdr:to>
      <xdr:col>85</xdr:col>
      <xdr:colOff>127000</xdr:colOff>
      <xdr:row>38</xdr:row>
      <xdr:rowOff>93599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71666"/>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91160</xdr:rowOff>
    </xdr:from>
    <xdr:to>
      <xdr:col>81</xdr:col>
      <xdr:colOff>50800</xdr:colOff>
      <xdr:row>38</xdr:row>
      <xdr:rowOff>93599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06260"/>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90856</xdr:rowOff>
    </xdr:from>
    <xdr:to>
      <xdr:col>76</xdr:col>
      <xdr:colOff>114300</xdr:colOff>
      <xdr:row>38</xdr:row>
      <xdr:rowOff>91160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0595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144463</xdr:rowOff>
    </xdr:from>
    <xdr:to>
      <xdr:col>71</xdr:col>
      <xdr:colOff>177800</xdr:colOff>
      <xdr:row>38</xdr:row>
      <xdr:rowOff>90856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88113"/>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5766</xdr:rowOff>
    </xdr:from>
    <xdr:to>
      <xdr:col>85</xdr:col>
      <xdr:colOff>177800</xdr:colOff>
      <xdr:row>38</xdr:row>
      <xdr:rowOff>107366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155643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42799</xdr:rowOff>
    </xdr:from>
    <xdr:to>
      <xdr:col>81</xdr:col>
      <xdr:colOff>101600</xdr:colOff>
      <xdr:row>38</xdr:row>
      <xdr:rowOff>144399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135526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40360</xdr:rowOff>
    </xdr:from>
    <xdr:to>
      <xdr:col>76</xdr:col>
      <xdr:colOff>165100</xdr:colOff>
      <xdr:row>38</xdr:row>
      <xdr:rowOff>141960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133087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4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40056</xdr:rowOff>
    </xdr:from>
    <xdr:to>
      <xdr:col>72</xdr:col>
      <xdr:colOff>38100</xdr:colOff>
      <xdr:row>38</xdr:row>
      <xdr:rowOff>141656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132783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93663</xdr:rowOff>
    </xdr:from>
    <xdr:to>
      <xdr:col>67</xdr:col>
      <xdr:colOff>101600</xdr:colOff>
      <xdr:row>38</xdr:row>
      <xdr:rowOff>23813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14940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129733</xdr:rowOff>
    </xdr:from>
    <xdr:to>
      <xdr:col>85</xdr:col>
      <xdr:colOff>127000</xdr:colOff>
      <xdr:row>56</xdr:row>
      <xdr:rowOff>19388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59483"/>
          <a:ext cx="8382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19388</xdr:rowOff>
    </xdr:from>
    <xdr:to>
      <xdr:col>81</xdr:col>
      <xdr:colOff>50800</xdr:colOff>
      <xdr:row>57</xdr:row>
      <xdr:rowOff>20120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20588"/>
          <a:ext cx="889000" cy="17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87716</xdr:rowOff>
    </xdr:from>
    <xdr:to>
      <xdr:col>76</xdr:col>
      <xdr:colOff>114300</xdr:colOff>
      <xdr:row>57</xdr:row>
      <xdr:rowOff>20120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88916"/>
          <a:ext cx="889000" cy="10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149896</xdr:rowOff>
    </xdr:from>
    <xdr:to>
      <xdr:col>71</xdr:col>
      <xdr:colOff>177800</xdr:colOff>
      <xdr:row>56</xdr:row>
      <xdr:rowOff>87716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79646"/>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78933</xdr:rowOff>
    </xdr:from>
    <xdr:to>
      <xdr:col>85</xdr:col>
      <xdr:colOff>177800</xdr:colOff>
      <xdr:row>56</xdr:row>
      <xdr:rowOff>9083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0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57360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140038</xdr:rowOff>
    </xdr:from>
    <xdr:to>
      <xdr:col>81</xdr:col>
      <xdr:colOff>101600</xdr:colOff>
      <xdr:row>56</xdr:row>
      <xdr:rowOff>70188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61315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6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140770</xdr:rowOff>
    </xdr:from>
    <xdr:to>
      <xdr:col>76</xdr:col>
      <xdr:colOff>165100</xdr:colOff>
      <xdr:row>57</xdr:row>
      <xdr:rowOff>70920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62047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36916</xdr:rowOff>
    </xdr:from>
    <xdr:to>
      <xdr:col>72</xdr:col>
      <xdr:colOff>38100</xdr:colOff>
      <xdr:row>56</xdr:row>
      <xdr:rowOff>138516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155043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1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99096</xdr:rowOff>
    </xdr:from>
    <xdr:to>
      <xdr:col>67</xdr:col>
      <xdr:colOff>101600</xdr:colOff>
      <xdr:row>56</xdr:row>
      <xdr:rowOff>29246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2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45773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0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142377</xdr:rowOff>
    </xdr:from>
    <xdr:to>
      <xdr:col>85</xdr:col>
      <xdr:colOff>127000</xdr:colOff>
      <xdr:row>79</xdr:row>
      <xdr:rowOff>74989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15477"/>
          <a:ext cx="838200" cy="10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88995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145349</xdr:rowOff>
    </xdr:from>
    <xdr:to>
      <xdr:col>81</xdr:col>
      <xdr:colOff>50800</xdr:colOff>
      <xdr:row>79</xdr:row>
      <xdr:rowOff>74989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8449"/>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145349</xdr:rowOff>
    </xdr:from>
    <xdr:to>
      <xdr:col>76</xdr:col>
      <xdr:colOff>114300</xdr:colOff>
      <xdr:row>79</xdr:row>
      <xdr:rowOff>13137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18449"/>
          <a:ext cx="889000" cy="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13137</xdr:rowOff>
    </xdr:from>
    <xdr:to>
      <xdr:col>71</xdr:col>
      <xdr:colOff>177800</xdr:colOff>
      <xdr:row>79</xdr:row>
      <xdr:rowOff>47346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57687"/>
          <a:ext cx="889000" cy="3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91577</xdr:rowOff>
    </xdr:from>
    <xdr:to>
      <xdr:col>85</xdr:col>
      <xdr:colOff>177800</xdr:colOff>
      <xdr:row>79</xdr:row>
      <xdr:rowOff>21727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114454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24189</xdr:rowOff>
    </xdr:from>
    <xdr:to>
      <xdr:col>81</xdr:col>
      <xdr:colOff>101600</xdr:colOff>
      <xdr:row>79</xdr:row>
      <xdr:rowOff>125789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116916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94549</xdr:rowOff>
    </xdr:from>
    <xdr:to>
      <xdr:col>76</xdr:col>
      <xdr:colOff>165100</xdr:colOff>
      <xdr:row>79</xdr:row>
      <xdr:rowOff>24699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41226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24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133787</xdr:rowOff>
    </xdr:from>
    <xdr:to>
      <xdr:col>72</xdr:col>
      <xdr:colOff>38100</xdr:colOff>
      <xdr:row>79</xdr:row>
      <xdr:rowOff>63937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55064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9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167996</xdr:rowOff>
    </xdr:from>
    <xdr:to>
      <xdr:col>67</xdr:col>
      <xdr:colOff>101600</xdr:colOff>
      <xdr:row>79</xdr:row>
      <xdr:rowOff>98146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89273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3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115109</xdr:rowOff>
    </xdr:from>
    <xdr:to>
      <xdr:col>85</xdr:col>
      <xdr:colOff>127000</xdr:colOff>
      <xdr:row>96</xdr:row>
      <xdr:rowOff>160209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74309"/>
          <a:ext cx="8382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105916</xdr:rowOff>
    </xdr:from>
    <xdr:to>
      <xdr:col>81</xdr:col>
      <xdr:colOff>50800</xdr:colOff>
      <xdr:row>96</xdr:row>
      <xdr:rowOff>115109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56511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105916</xdr:rowOff>
    </xdr:from>
    <xdr:to>
      <xdr:col>76</xdr:col>
      <xdr:colOff>114300</xdr:colOff>
      <xdr:row>96</xdr:row>
      <xdr:rowOff>105966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65116"/>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105966</xdr:rowOff>
    </xdr:from>
    <xdr:to>
      <xdr:col>71</xdr:col>
      <xdr:colOff>177800</xdr:colOff>
      <xdr:row>96</xdr:row>
      <xdr:rowOff>147783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65166"/>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109409</xdr:rowOff>
    </xdr:from>
    <xdr:to>
      <xdr:col>85</xdr:col>
      <xdr:colOff>177800</xdr:colOff>
      <xdr:row>97</xdr:row>
      <xdr:rowOff>39559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87836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64309</xdr:rowOff>
    </xdr:from>
    <xdr:to>
      <xdr:col>81</xdr:col>
      <xdr:colOff>101600</xdr:colOff>
      <xdr:row>96</xdr:row>
      <xdr:rowOff>165909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157036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55116</xdr:rowOff>
    </xdr:from>
    <xdr:to>
      <xdr:col>76</xdr:col>
      <xdr:colOff>165100</xdr:colOff>
      <xdr:row>96</xdr:row>
      <xdr:rowOff>156716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147843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0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55166</xdr:rowOff>
    </xdr:from>
    <xdr:to>
      <xdr:col>72</xdr:col>
      <xdr:colOff>38100</xdr:colOff>
      <xdr:row>96</xdr:row>
      <xdr:rowOff>156766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147893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96983</xdr:rowOff>
    </xdr:from>
    <xdr:to>
      <xdr:col>67</xdr:col>
      <xdr:colOff>101600</xdr:colOff>
      <xdr:row>97</xdr:row>
      <xdr:rowOff>27133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18260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62845</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577945"/>
          <a:ext cx="8890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12045</xdr:rowOff>
    </xdr:from>
    <xdr:to>
      <xdr:col>98</xdr:col>
      <xdr:colOff>38100</xdr:colOff>
      <xdr:row>38</xdr:row>
      <xdr:rowOff>113645</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130172</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630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農林水産業費は、食肉等流通体制整備事業費補助金などの増により、令和５年度に引き続き増加している。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民生費は住民一人当たり２４６，０８７円となっており、過去５年間類似団体平均よりも２万円から３万円程度高い状態が続いている。主な要因としては、障害福祉サービス給付費や私立保育所等運営費などの扶助費の増嵩が続いている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標準財政規模に対する実質収支額の割合については、前年度から</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ポイントの減となった。これは、前年度と比較して実質収支額が</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％の減となったためである。今後も市税徴収率向上に向けた取組による財源の確保と更なる行財政改革による経費削減に努め、健全な財政運営を図る。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並びに公営企業の各会計において、資金不足は生じておらず黒字となっている。公営企業の中には、一般会計からの繰入れに頼っているところもあり、一般会計においても令和７年度で合併特例債の発行期限が終了すること等により財源確保が厳しい状況にあることから、今後も歳入確保に努め、財政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35408518</v>
      </c>
      <c r="BO4" s="436"/>
      <c r="BP4" s="436"/>
      <c r="BQ4" s="436"/>
      <c r="BR4" s="436"/>
      <c r="BS4" s="436"/>
      <c r="BT4" s="436"/>
      <c r="BU4" s="437"/>
      <c r="BV4" s="435">
        <v>33372109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6.6</v>
      </c>
      <c r="CU4" s="576"/>
      <c r="CV4" s="576"/>
      <c r="CW4" s="576"/>
      <c r="CX4" s="576"/>
      <c r="CY4" s="576"/>
      <c r="CZ4" s="576"/>
      <c r="DA4" s="577"/>
      <c r="DB4" s="575">
        <v>7.6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33869792</v>
      </c>
      <c r="BO5" s="407"/>
      <c r="BP5" s="407"/>
      <c r="BQ5" s="407"/>
      <c r="BR5" s="407"/>
      <c r="BS5" s="407"/>
      <c r="BT5" s="407"/>
      <c r="BU5" s="408"/>
      <c r="BV5" s="406">
        <v>31954410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86.4</v>
      </c>
      <c r="CU5" s="404"/>
      <c r="CV5" s="404"/>
      <c r="CW5" s="404"/>
      <c r="CX5" s="404"/>
      <c r="CY5" s="404"/>
      <c r="CZ5" s="404"/>
      <c r="DA5" s="405"/>
      <c r="DB5" s="403">
        <v>89.1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1538726</v>
      </c>
      <c r="BO6" s="407"/>
      <c r="BP6" s="407"/>
      <c r="BQ6" s="407"/>
      <c r="BR6" s="407"/>
      <c r="BS6" s="407"/>
      <c r="BT6" s="407"/>
      <c r="BU6" s="408"/>
      <c r="BV6" s="406">
        <v>1417699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86.6</v>
      </c>
      <c r="CU6" s="550"/>
      <c r="CV6" s="550"/>
      <c r="CW6" s="550"/>
      <c r="CX6" s="550"/>
      <c r="CY6" s="550"/>
      <c r="CZ6" s="550"/>
      <c r="DA6" s="551"/>
      <c r="DB6" s="549">
        <v>89.6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416644</v>
      </c>
      <c r="BO7" s="407"/>
      <c r="BP7" s="407"/>
      <c r="BQ7" s="407"/>
      <c r="BR7" s="407"/>
      <c r="BS7" s="407"/>
      <c r="BT7" s="407"/>
      <c r="BU7" s="408"/>
      <c r="BV7" s="406">
        <v>167995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16888474</v>
      </c>
      <c r="CU7" s="407"/>
      <c r="CV7" s="407"/>
      <c r="CW7" s="407"/>
      <c r="CX7" s="407"/>
      <c r="CY7" s="407"/>
      <c r="CZ7" s="407"/>
      <c r="DA7" s="408"/>
      <c r="DB7" s="406">
        <v>16427201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1122082</v>
      </c>
      <c r="BO8" s="407"/>
      <c r="BP8" s="407"/>
      <c r="BQ8" s="407"/>
      <c r="BR8" s="407"/>
      <c r="BS8" s="407"/>
      <c r="BT8" s="407"/>
      <c r="BU8" s="408"/>
      <c r="BV8" s="406">
        <v>1249704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0.43</v>
      </c>
      <c r="CU8" s="510"/>
      <c r="CV8" s="510"/>
      <c r="CW8" s="510"/>
      <c r="CX8" s="510"/>
      <c r="CY8" s="510"/>
      <c r="CZ8" s="510"/>
      <c r="DA8" s="511"/>
      <c r="DB8" s="509">
        <v>0.42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51994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-127622</v>
      </c>
      <c r="BO9" s="407"/>
      <c r="BP9" s="407"/>
      <c r="BQ9" s="407"/>
      <c r="BR9" s="407"/>
      <c r="BS9" s="407"/>
      <c r="BT9" s="407"/>
      <c r="BU9" s="408"/>
      <c r="BV9" s="406">
        <v>-194219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v>
      </c>
      <c r="CU9" s="404"/>
      <c r="CV9" s="404"/>
      <c r="CW9" s="404"/>
      <c r="CX9" s="404"/>
      <c r="CY9" s="404"/>
      <c r="CZ9" s="404"/>
      <c r="DA9" s="405"/>
      <c r="DB9" s="403">
        <v>11.1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53758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7000</v>
      </c>
      <c r="BO10" s="407"/>
      <c r="BP10" s="407"/>
      <c r="BQ10" s="407"/>
      <c r="BR10" s="407"/>
      <c r="BS10" s="407"/>
      <c r="BT10" s="407"/>
      <c r="BU10" s="408"/>
      <c r="BV10" s="406">
        <v>786300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51405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400000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50156</v>
      </c>
      <c r="S13" s="494"/>
      <c r="T13" s="494"/>
      <c r="U13" s="494"/>
      <c r="V13" s="495"/>
      <c r="W13" s="496" t="s">
        <v>131</v>
      </c>
      <c r="X13" s="392"/>
      <c r="Y13" s="392"/>
      <c r="Z13" s="392"/>
      <c r="AA13" s="392"/>
      <c r="AB13" s="393"/>
      <c r="AC13" s="359">
        <v>2886</v>
      </c>
      <c r="AD13" s="360"/>
      <c r="AE13" s="360"/>
      <c r="AF13" s="360"/>
      <c r="AG13" s="361"/>
      <c r="AH13" s="359">
        <v>3530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-120622</v>
      </c>
      <c r="BO13" s="407"/>
      <c r="BP13" s="407"/>
      <c r="BQ13" s="407"/>
      <c r="BR13" s="407"/>
      <c r="BS13" s="407"/>
      <c r="BT13" s="407"/>
      <c r="BU13" s="408"/>
      <c r="BV13" s="406">
        <v>192081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7.5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51783</v>
      </c>
      <c r="S14" s="494"/>
      <c r="T14" s="494"/>
      <c r="U14" s="494"/>
      <c r="V14" s="495"/>
      <c r="W14" s="497"/>
      <c r="X14" s="395"/>
      <c r="Y14" s="395"/>
      <c r="Z14" s="395"/>
      <c r="AA14" s="395"/>
      <c r="AB14" s="396"/>
      <c r="AC14" s="486">
        <v>11.7</v>
      </c>
      <c r="AD14" s="487"/>
      <c r="AE14" s="487"/>
      <c r="AF14" s="487"/>
      <c r="AG14" s="488"/>
      <c r="AH14" s="486">
        <v>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50766</v>
      </c>
      <c r="S15" s="494"/>
      <c r="T15" s="494"/>
      <c r="U15" s="494"/>
      <c r="V15" s="495"/>
      <c r="W15" s="496" t="s">
        <v>137</v>
      </c>
      <c r="X15" s="392"/>
      <c r="Y15" s="392"/>
      <c r="Z15" s="392"/>
      <c r="AA15" s="392"/>
      <c r="AB15" s="393"/>
      <c r="AC15" s="359">
        <v>6462</v>
      </c>
      <c r="AD15" s="360"/>
      <c r="AE15" s="360"/>
      <c r="AF15" s="360"/>
      <c r="AG15" s="361"/>
      <c r="AH15" s="359">
        <v>6326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6416418</v>
      </c>
      <c r="BO15" s="436"/>
      <c r="BP15" s="436"/>
      <c r="BQ15" s="436"/>
      <c r="BR15" s="436"/>
      <c r="BS15" s="436"/>
      <c r="BT15" s="436"/>
      <c r="BU15" s="437"/>
      <c r="BV15" s="435">
        <v>6340060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26.2</v>
      </c>
      <c r="AD16" s="487"/>
      <c r="AE16" s="487"/>
      <c r="AF16" s="487"/>
      <c r="AG16" s="488"/>
      <c r="AH16" s="486">
        <v>25.1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15166702</v>
      </c>
      <c r="BO16" s="407"/>
      <c r="BP16" s="407"/>
      <c r="BQ16" s="407"/>
      <c r="BR16" s="407"/>
      <c r="BS16" s="407"/>
      <c r="BT16" s="407"/>
      <c r="BU16" s="408"/>
      <c r="BV16" s="406">
        <v>14704402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15317</v>
      </c>
      <c r="AD17" s="360"/>
      <c r="AE17" s="360"/>
      <c r="AF17" s="360"/>
      <c r="AG17" s="361"/>
      <c r="AH17" s="359">
        <v>15358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8075889</v>
      </c>
      <c r="BO17" s="407"/>
      <c r="BP17" s="407"/>
      <c r="BQ17" s="407"/>
      <c r="BR17" s="407"/>
      <c r="BS17" s="407"/>
      <c r="BT17" s="407"/>
      <c r="BU17" s="408"/>
      <c r="BV17" s="406">
        <v>7968659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329.98</v>
      </c>
      <c r="M18" s="459"/>
      <c r="N18" s="459"/>
      <c r="O18" s="459"/>
      <c r="P18" s="459"/>
      <c r="Q18" s="459"/>
      <c r="R18" s="460"/>
      <c r="S18" s="460"/>
      <c r="T18" s="460"/>
      <c r="U18" s="460"/>
      <c r="V18" s="461"/>
      <c r="W18" s="477"/>
      <c r="X18" s="478"/>
      <c r="Y18" s="478"/>
      <c r="Z18" s="478"/>
      <c r="AA18" s="478"/>
      <c r="AB18" s="502"/>
      <c r="AC18" s="376">
        <v>62.1</v>
      </c>
      <c r="AD18" s="377"/>
      <c r="AE18" s="377"/>
      <c r="AF18" s="377"/>
      <c r="AG18" s="462"/>
      <c r="AH18" s="376">
        <v>60.9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14737829</v>
      </c>
      <c r="BO18" s="407"/>
      <c r="BP18" s="407"/>
      <c r="BQ18" s="407"/>
      <c r="BR18" s="407"/>
      <c r="BS18" s="407"/>
      <c r="BT18" s="407"/>
      <c r="BU18" s="408"/>
      <c r="BV18" s="406">
        <v>14833573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21068170</v>
      </c>
      <c r="BO19" s="407"/>
      <c r="BP19" s="407"/>
      <c r="BQ19" s="407"/>
      <c r="BR19" s="407"/>
      <c r="BS19" s="407"/>
      <c r="BT19" s="407"/>
      <c r="BU19" s="408"/>
      <c r="BV19" s="406">
        <v>22143137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22796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20379635</v>
      </c>
      <c r="BO22" s="436"/>
      <c r="BP22" s="436"/>
      <c r="BQ22" s="436"/>
      <c r="BR22" s="436"/>
      <c r="BS22" s="436"/>
      <c r="BT22" s="436"/>
      <c r="BU22" s="437"/>
      <c r="BV22" s="435">
        <v>21404393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9808540</v>
      </c>
      <c r="BO23" s="407"/>
      <c r="BP23" s="407"/>
      <c r="BQ23" s="407"/>
      <c r="BR23" s="407"/>
      <c r="BS23" s="407"/>
      <c r="BT23" s="407"/>
      <c r="BU23" s="408"/>
      <c r="BV23" s="406">
        <v>9987032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8640</v>
      </c>
      <c r="R24" s="360"/>
      <c r="S24" s="360"/>
      <c r="T24" s="360"/>
      <c r="U24" s="360"/>
      <c r="V24" s="361"/>
      <c r="W24" s="449"/>
      <c r="X24" s="386"/>
      <c r="Y24" s="387"/>
      <c r="Z24" s="362" t="s">
        <v>162</v>
      </c>
      <c r="AA24" s="363"/>
      <c r="AB24" s="363"/>
      <c r="AC24" s="363"/>
      <c r="AD24" s="363"/>
      <c r="AE24" s="363"/>
      <c r="AF24" s="363"/>
      <c r="AG24" s="364"/>
      <c r="AH24" s="359">
        <v>503</v>
      </c>
      <c r="AI24" s="360"/>
      <c r="AJ24" s="360"/>
      <c r="AK24" s="360"/>
      <c r="AL24" s="361"/>
      <c r="AM24" s="359">
        <v>1598534</v>
      </c>
      <c r="AN24" s="360"/>
      <c r="AO24" s="360"/>
      <c r="AP24" s="360"/>
      <c r="AQ24" s="360"/>
      <c r="AR24" s="361"/>
      <c r="AS24" s="359">
        <v>3178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14323970</v>
      </c>
      <c r="BO24" s="407"/>
      <c r="BP24" s="407"/>
      <c r="BQ24" s="407"/>
      <c r="BR24" s="407"/>
      <c r="BS24" s="407"/>
      <c r="BT24" s="407"/>
      <c r="BU24" s="408"/>
      <c r="BV24" s="406">
        <v>14630175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6520</v>
      </c>
      <c r="R25" s="360"/>
      <c r="S25" s="360"/>
      <c r="T25" s="360"/>
      <c r="U25" s="360"/>
      <c r="V25" s="361"/>
      <c r="W25" s="449"/>
      <c r="X25" s="386"/>
      <c r="Y25" s="387"/>
      <c r="Z25" s="362" t="s">
        <v>165</v>
      </c>
      <c r="AA25" s="363"/>
      <c r="AB25" s="363"/>
      <c r="AC25" s="363"/>
      <c r="AD25" s="363"/>
      <c r="AE25" s="363"/>
      <c r="AF25" s="363"/>
      <c r="AG25" s="364"/>
      <c r="AH25" s="359">
        <v>72</v>
      </c>
      <c r="AI25" s="360"/>
      <c r="AJ25" s="360"/>
      <c r="AK25" s="360"/>
      <c r="AL25" s="361"/>
      <c r="AM25" s="359">
        <v>211680</v>
      </c>
      <c r="AN25" s="360"/>
      <c r="AO25" s="360"/>
      <c r="AP25" s="360"/>
      <c r="AQ25" s="360"/>
      <c r="AR25" s="361"/>
      <c r="AS25" s="359">
        <v>2940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2574166</v>
      </c>
      <c r="BO25" s="436"/>
      <c r="BP25" s="436"/>
      <c r="BQ25" s="436"/>
      <c r="BR25" s="436"/>
      <c r="BS25" s="436"/>
      <c r="BT25" s="436"/>
      <c r="BU25" s="437"/>
      <c r="BV25" s="435">
        <v>3178495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6270</v>
      </c>
      <c r="R26" s="360"/>
      <c r="S26" s="360"/>
      <c r="T26" s="360"/>
      <c r="U26" s="360"/>
      <c r="V26" s="361"/>
      <c r="W26" s="449"/>
      <c r="X26" s="386"/>
      <c r="Y26" s="387"/>
      <c r="Z26" s="362" t="s">
        <v>168</v>
      </c>
      <c r="AA26" s="417"/>
      <c r="AB26" s="417"/>
      <c r="AC26" s="417"/>
      <c r="AD26" s="417"/>
      <c r="AE26" s="417"/>
      <c r="AF26" s="417"/>
      <c r="AG26" s="418"/>
      <c r="AH26" s="359">
        <v>23</v>
      </c>
      <c r="AI26" s="360"/>
      <c r="AJ26" s="360"/>
      <c r="AK26" s="360"/>
      <c r="AL26" s="361"/>
      <c r="AM26" s="359">
        <v>77004</v>
      </c>
      <c r="AN26" s="360"/>
      <c r="AO26" s="360"/>
      <c r="AP26" s="360"/>
      <c r="AQ26" s="360"/>
      <c r="AR26" s="361"/>
      <c r="AS26" s="359">
        <v>3348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4090</v>
      </c>
      <c r="R27" s="360"/>
      <c r="S27" s="360"/>
      <c r="T27" s="360"/>
      <c r="U27" s="360"/>
      <c r="V27" s="361"/>
      <c r="W27" s="449"/>
      <c r="X27" s="386"/>
      <c r="Y27" s="387"/>
      <c r="Z27" s="362" t="s">
        <v>171</v>
      </c>
      <c r="AA27" s="363"/>
      <c r="AB27" s="363"/>
      <c r="AC27" s="363"/>
      <c r="AD27" s="363"/>
      <c r="AE27" s="363"/>
      <c r="AF27" s="363"/>
      <c r="AG27" s="364"/>
      <c r="AH27" s="359">
        <v>53</v>
      </c>
      <c r="AI27" s="360"/>
      <c r="AJ27" s="360"/>
      <c r="AK27" s="360"/>
      <c r="AL27" s="361"/>
      <c r="AM27" s="359">
        <v>207843</v>
      </c>
      <c r="AN27" s="360"/>
      <c r="AO27" s="360"/>
      <c r="AP27" s="360"/>
      <c r="AQ27" s="360"/>
      <c r="AR27" s="361"/>
      <c r="AS27" s="359">
        <v>3922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650000</v>
      </c>
      <c r="BO27" s="441"/>
      <c r="BP27" s="441"/>
      <c r="BQ27" s="441"/>
      <c r="BR27" s="441"/>
      <c r="BS27" s="441"/>
      <c r="BT27" s="441"/>
      <c r="BU27" s="442"/>
      <c r="BV27" s="440">
        <v>650000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3260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8041000</v>
      </c>
      <c r="BO28" s="436"/>
      <c r="BP28" s="436"/>
      <c r="BQ28" s="436"/>
      <c r="BR28" s="436"/>
      <c r="BS28" s="436"/>
      <c r="BT28" s="436"/>
      <c r="BU28" s="437"/>
      <c r="BV28" s="435">
        <v>8034000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3030</v>
      </c>
      <c r="R29" s="360"/>
      <c r="S29" s="360"/>
      <c r="T29" s="360"/>
      <c r="U29" s="360"/>
      <c r="V29" s="361"/>
      <c r="W29" s="450"/>
      <c r="X29" s="451"/>
      <c r="Y29" s="452"/>
      <c r="Z29" s="362" t="s">
        <v>177</v>
      </c>
      <c r="AA29" s="363"/>
      <c r="AB29" s="363"/>
      <c r="AC29" s="363"/>
      <c r="AD29" s="363"/>
      <c r="AE29" s="363"/>
      <c r="AF29" s="363"/>
      <c r="AG29" s="364"/>
      <c r="AH29" s="359">
        <v>556</v>
      </c>
      <c r="AI29" s="360"/>
      <c r="AJ29" s="360"/>
      <c r="AK29" s="360"/>
      <c r="AL29" s="361"/>
      <c r="AM29" s="359">
        <v>1806377</v>
      </c>
      <c r="AN29" s="360"/>
      <c r="AO29" s="360"/>
      <c r="AP29" s="360"/>
      <c r="AQ29" s="360"/>
      <c r="AR29" s="361"/>
      <c r="AS29" s="359">
        <v>3249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3273300</v>
      </c>
      <c r="BO29" s="407"/>
      <c r="BP29" s="407"/>
      <c r="BQ29" s="407"/>
      <c r="BR29" s="407"/>
      <c r="BS29" s="407"/>
      <c r="BT29" s="407"/>
      <c r="BU29" s="408"/>
      <c r="BV29" s="406">
        <v>3037500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7818481</v>
      </c>
      <c r="BO30" s="441"/>
      <c r="BP30" s="441"/>
      <c r="BQ30" s="441"/>
      <c r="BR30" s="441"/>
      <c r="BS30" s="441"/>
      <c r="BT30" s="441"/>
      <c r="BU30" s="442"/>
      <c r="BV30" s="440">
        <v>7312696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IF('各会計、関係団体の財政状況及び健全化判断比率'!B37="","",'各会計、関係団体の財政状況及び健全化判断比率'!B37)</f>
        <v>地方卸売市場特別会計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北薩広域行政事務組合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株式会社いずみみらい</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鹿児島県市町村総合事務組合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下水道事業会計（公共下水道事業）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鹿児島県後期高齢者医療広域連合（一般会計）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交通災害共済特別会計</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下水道事業会計（特定環境保全公共下水道事業）</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鹿児島県後期高齢者医療広域連合（特別会計）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10</v>
      </c>
      <c r="AN38" s="354"/>
      <c r="AO38" s="355" t="str">
        <f>IF('各会計、関係団体の財政状況及び健全化判断比率'!B36="","",'各会計、関係団体の財政状況及び健全化判断比率'!B36)</f>
        <v>下水道事業会計（農業集落排水事業）</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Kajy3o0FatkLTZgkebOrB/EbuXDQASl4yaGlY7aVmAGie/WmT+x5Y7hpzUAKHsbSAjZ0ZEtt0U8V6TJVPDNsQ==" saltValue="ORHWx5qHxvLH8yL3rlHW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538</v>
      </c>
      <c r="D34" s="1136"/>
      <c r="E34" s="1137"/>
      <c r="F34" s="32">
        <v>6.7</v>
      </c>
      <c r="G34" s="33">
        <v>6.81</v>
      </c>
      <c r="H34" s="33">
        <v>7.12</v>
      </c>
      <c r="I34" s="33">
        <v>7.25</v>
      </c>
      <c r="J34" s="34">
        <v>7.66</v>
      </c>
      <c r="K34" s="22"/>
      <c r="L34" s="22"/>
      <c r="M34" s="22"/>
      <c r="N34" s="22"/>
      <c r="O34" s="22"/>
      <c r="P34" s="22"/>
    </row>
    <row r="35" spans="1:16" ht="39" customHeight="1" x14ac:dyDescent="0.2">
      <c r="A35" s="22"/>
      <c r="B35" s="35"/>
      <c r="C35" s="1132" t="s">
        <v>539</v>
      </c>
      <c r="D35" s="1132"/>
      <c r="E35" s="1133"/>
      <c r="F35" s="36">
        <v>6.25</v>
      </c>
      <c r="G35" s="37">
        <v>10.38</v>
      </c>
      <c r="H35" s="37">
        <v>15.07</v>
      </c>
      <c r="I35" s="37">
        <v>9.33</v>
      </c>
      <c r="J35" s="38">
        <v>6.95</v>
      </c>
      <c r="K35" s="22"/>
      <c r="L35" s="22"/>
      <c r="M35" s="22"/>
      <c r="N35" s="22"/>
      <c r="O35" s="22"/>
      <c r="P35" s="22"/>
    </row>
    <row r="36" spans="1:16" ht="39" customHeight="1" x14ac:dyDescent="0.2">
      <c r="A36" s="22"/>
      <c r="B36" s="35"/>
      <c r="C36" s="1132" t="s">
        <v>540</v>
      </c>
      <c r="D36" s="1132"/>
      <c r="E36" s="1133"/>
      <c r="F36" s="36">
        <v>4.99</v>
      </c>
      <c r="G36" s="37">
        <v>8.2200000000000006</v>
      </c>
      <c r="H36" s="37">
        <v>8.85</v>
      </c>
      <c r="I36" s="37">
        <v>7.6</v>
      </c>
      <c r="J36" s="38">
        <v>6.64</v>
      </c>
      <c r="K36" s="22"/>
      <c r="L36" s="22"/>
      <c r="M36" s="22"/>
      <c r="N36" s="22"/>
      <c r="O36" s="22"/>
      <c r="P36" s="22"/>
    </row>
    <row r="37" spans="1:16" ht="39" customHeight="1" x14ac:dyDescent="0.2">
      <c r="A37" s="22"/>
      <c r="B37" s="35"/>
      <c r="C37" s="1132" t="s">
        <v>541</v>
      </c>
      <c r="D37" s="1132"/>
      <c r="E37" s="1133"/>
      <c r="F37" s="36">
        <v>0.74</v>
      </c>
      <c r="G37" s="37">
        <v>1.1499999999999999</v>
      </c>
      <c r="H37" s="37">
        <v>1.43</v>
      </c>
      <c r="I37" s="37">
        <v>1.45</v>
      </c>
      <c r="J37" s="38">
        <v>1.4</v>
      </c>
      <c r="K37" s="22"/>
      <c r="L37" s="22"/>
      <c r="M37" s="22"/>
      <c r="N37" s="22"/>
      <c r="O37" s="22"/>
      <c r="P37" s="22"/>
    </row>
    <row r="38" spans="1:16" ht="39" customHeight="1" x14ac:dyDescent="0.2">
      <c r="A38" s="22"/>
      <c r="B38" s="35"/>
      <c r="C38" s="1132" t="s">
        <v>542</v>
      </c>
      <c r="D38" s="1132"/>
      <c r="E38" s="1133"/>
      <c r="F38" s="36">
        <v>0.92</v>
      </c>
      <c r="G38" s="37">
        <v>0.87</v>
      </c>
      <c r="H38" s="37">
        <v>0.81</v>
      </c>
      <c r="I38" s="37">
        <v>0.88</v>
      </c>
      <c r="J38" s="38">
        <v>0.83</v>
      </c>
      <c r="K38" s="22"/>
      <c r="L38" s="22"/>
      <c r="M38" s="22"/>
      <c r="N38" s="22"/>
      <c r="O38" s="22"/>
      <c r="P38" s="22"/>
    </row>
    <row r="39" spans="1:16" ht="39" customHeight="1" x14ac:dyDescent="0.2">
      <c r="A39" s="22"/>
      <c r="B39" s="35"/>
      <c r="C39" s="1132" t="s">
        <v>543</v>
      </c>
      <c r="D39" s="1132"/>
      <c r="E39" s="1133"/>
      <c r="F39" s="36">
        <v>0.05</v>
      </c>
      <c r="G39" s="37">
        <v>1.04</v>
      </c>
      <c r="H39" s="37">
        <v>0.82</v>
      </c>
      <c r="I39" s="37">
        <v>0.77</v>
      </c>
      <c r="J39" s="38">
        <v>0.49</v>
      </c>
      <c r="K39" s="22"/>
      <c r="L39" s="22"/>
      <c r="M39" s="22"/>
      <c r="N39" s="22"/>
      <c r="O39" s="22"/>
      <c r="P39" s="22"/>
    </row>
    <row r="40" spans="1:16" ht="39" customHeight="1" x14ac:dyDescent="0.2">
      <c r="A40" s="22"/>
      <c r="B40" s="35"/>
      <c r="C40" s="1132" t="s">
        <v>544</v>
      </c>
      <c r="D40" s="1132"/>
      <c r="E40" s="1133"/>
      <c r="F40" s="36">
        <v>0.37</v>
      </c>
      <c r="G40" s="37">
        <v>0.45</v>
      </c>
      <c r="H40" s="37">
        <v>0.44</v>
      </c>
      <c r="I40" s="37">
        <v>0.51</v>
      </c>
      <c r="J40" s="38">
        <v>0.35</v>
      </c>
      <c r="K40" s="22"/>
      <c r="L40" s="22"/>
      <c r="M40" s="22"/>
      <c r="N40" s="22"/>
      <c r="O40" s="22"/>
      <c r="P40" s="22"/>
    </row>
    <row r="41" spans="1:16" ht="39" customHeight="1" x14ac:dyDescent="0.2">
      <c r="A41" s="22"/>
      <c r="B41" s="35"/>
      <c r="C41" s="1132" t="s">
        <v>545</v>
      </c>
      <c r="D41" s="1132"/>
      <c r="E41" s="1133"/>
      <c r="F41" s="36">
        <v>0.24</v>
      </c>
      <c r="G41" s="37">
        <v>0.14000000000000001</v>
      </c>
      <c r="H41" s="37">
        <v>0.11</v>
      </c>
      <c r="I41" s="37">
        <v>0.2</v>
      </c>
      <c r="J41" s="38">
        <v>0.28000000000000003</v>
      </c>
      <c r="K41" s="22"/>
      <c r="L41" s="22"/>
      <c r="M41" s="22"/>
      <c r="N41" s="22"/>
      <c r="O41" s="22"/>
      <c r="P41" s="22"/>
    </row>
    <row r="42" spans="1:16" ht="39" customHeight="1" x14ac:dyDescent="0.2">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547</v>
      </c>
      <c r="D43" s="1134"/>
      <c r="E43" s="1135"/>
      <c r="F43" s="41">
        <v>0.08</v>
      </c>
      <c r="G43" s="42">
        <v>7.0000000000000007E-2</v>
      </c>
      <c r="H43" s="42">
        <v>0.03</v>
      </c>
      <c r="I43" s="42">
        <v>0.01</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7h19FgebcX4uenQ9dDq37Fu03iuFk8V8ncq7cTf4Av/StqCAYVP8hW+7/n1nuldfPvp/GmsEBa4nlb85JAUrA==" saltValue="HXUkStRsl9c1Fu2CsJ9r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2575</v>
      </c>
      <c r="L45" s="58">
        <v>2688</v>
      </c>
      <c r="M45" s="58">
        <v>2665</v>
      </c>
      <c r="N45" s="58">
        <v>2615</v>
      </c>
      <c r="O45" s="59">
        <v>2454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1045</v>
      </c>
      <c r="L48" s="62">
        <v>1045</v>
      </c>
      <c r="M48" s="62">
        <v>1048</v>
      </c>
      <c r="N48" s="62">
        <v>985</v>
      </c>
      <c r="O48" s="63">
        <v>855</v>
      </c>
      <c r="P48" s="46"/>
      <c r="Q48" s="46"/>
      <c r="R48" s="46"/>
      <c r="S48" s="46"/>
      <c r="T48" s="46"/>
      <c r="U48" s="46"/>
    </row>
    <row r="49" spans="1:21" ht="30.75" customHeight="1" x14ac:dyDescent="0.2">
      <c r="A49" s="46"/>
      <c r="B49" s="1163"/>
      <c r="C49" s="1164"/>
      <c r="D49" s="60"/>
      <c r="E49" s="1140" t="s">
        <v>14</v>
      </c>
      <c r="F49" s="1140"/>
      <c r="G49" s="1140"/>
      <c r="H49" s="1140"/>
      <c r="I49" s="1140"/>
      <c r="J49" s="1141"/>
      <c r="K49" s="61">
        <v>41</v>
      </c>
      <c r="L49" s="62">
        <v>37</v>
      </c>
      <c r="M49" s="62">
        <v>30</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v>38</v>
      </c>
      <c r="L50" s="62">
        <v>29</v>
      </c>
      <c r="M50" s="62">
        <v>24</v>
      </c>
      <c r="N50" s="62">
        <v>23</v>
      </c>
      <c r="O50" s="63">
        <v>24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2663</v>
      </c>
      <c r="L52" s="62">
        <v>2723</v>
      </c>
      <c r="M52" s="62">
        <v>2718</v>
      </c>
      <c r="N52" s="62">
        <v>2574</v>
      </c>
      <c r="O52" s="63">
        <v>2467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1036</v>
      </c>
      <c r="L53" s="67">
        <v>1076</v>
      </c>
      <c r="M53" s="67">
        <v>1049</v>
      </c>
      <c r="N53" s="67">
        <v>1049</v>
      </c>
      <c r="O53" s="68">
        <v>866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yKY7DdxbD3a/8qhuySR6pqpxDZlreaH1pQXwGRIw6dNaLmKRIu9gD2ReYf3xT6xKjgCdyMuxKQvn1mFPdniOA==" saltValue="odyo/4kAIDmDnOqSWgWn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24704</v>
      </c>
      <c r="J41" s="331">
        <v>23897</v>
      </c>
      <c r="K41" s="331">
        <v>22614</v>
      </c>
      <c r="L41" s="331">
        <v>21404</v>
      </c>
      <c r="M41" s="332">
        <v>20380</v>
      </c>
    </row>
    <row r="42" spans="2:13" ht="27.75" customHeight="1" x14ac:dyDescent="0.2">
      <c r="B42" s="1171"/>
      <c r="C42" s="1172"/>
      <c r="D42" s="104"/>
      <c r="E42" s="1175" t="s">
        <v>32</v>
      </c>
      <c r="F42" s="1175"/>
      <c r="G42" s="1175"/>
      <c r="H42" s="1176"/>
      <c r="I42" s="333" t="s">
        <v>491</v>
      </c>
      <c r="J42" s="334" t="s">
        <v>491</v>
      </c>
      <c r="K42" s="334" t="s">
        <v>491</v>
      </c>
      <c r="L42" s="334" t="s">
        <v>491</v>
      </c>
      <c r="M42" s="335" t="s">
        <v>491</v>
      </c>
    </row>
    <row r="43" spans="2:13" ht="27.75" customHeight="1" x14ac:dyDescent="0.2">
      <c r="B43" s="1171"/>
      <c r="C43" s="1172"/>
      <c r="D43" s="104"/>
      <c r="E43" s="1175" t="s">
        <v>33</v>
      </c>
      <c r="F43" s="1175"/>
      <c r="G43" s="1175"/>
      <c r="H43" s="1176"/>
      <c r="I43" s="333">
        <v>10987</v>
      </c>
      <c r="J43" s="334">
        <v>9976</v>
      </c>
      <c r="K43" s="334">
        <v>9131</v>
      </c>
      <c r="L43" s="334">
        <v>8468</v>
      </c>
      <c r="M43" s="335">
        <v>7715</v>
      </c>
    </row>
    <row r="44" spans="2:13" ht="27.75" customHeight="1" x14ac:dyDescent="0.2">
      <c r="B44" s="1171"/>
      <c r="C44" s="1172"/>
      <c r="D44" s="104"/>
      <c r="E44" s="1175" t="s">
        <v>34</v>
      </c>
      <c r="F44" s="1175"/>
      <c r="G44" s="1175"/>
      <c r="H44" s="1176"/>
      <c r="I44" s="333">
        <v>95</v>
      </c>
      <c r="J44" s="334">
        <v>44</v>
      </c>
      <c r="K44" s="334">
        <v>1</v>
      </c>
      <c r="L44" s="334">
        <v>26</v>
      </c>
      <c r="M44" s="335">
        <v>92</v>
      </c>
    </row>
    <row r="45" spans="2:13" ht="27.75" customHeight="1" x14ac:dyDescent="0.2">
      <c r="B45" s="1171"/>
      <c r="C45" s="1172"/>
      <c r="D45" s="104"/>
      <c r="E45" s="1175" t="s">
        <v>35</v>
      </c>
      <c r="F45" s="1175"/>
      <c r="G45" s="1175"/>
      <c r="H45" s="1176"/>
      <c r="I45" s="333">
        <v>4814</v>
      </c>
      <c r="J45" s="334">
        <v>4656</v>
      </c>
      <c r="K45" s="334">
        <v>4505</v>
      </c>
      <c r="L45" s="334">
        <v>4433</v>
      </c>
      <c r="M45" s="335">
        <v>4556</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15367</v>
      </c>
      <c r="J50" s="334">
        <v>15849</v>
      </c>
      <c r="K50" s="334">
        <v>16353</v>
      </c>
      <c r="L50" s="334">
        <v>17672</v>
      </c>
      <c r="M50" s="335">
        <v>18644</v>
      </c>
    </row>
    <row r="51" spans="2:13" ht="27.75" customHeight="1" x14ac:dyDescent="0.2">
      <c r="B51" s="1171"/>
      <c r="C51" s="1172"/>
      <c r="D51" s="104"/>
      <c r="E51" s="1175" t="s">
        <v>42</v>
      </c>
      <c r="F51" s="1175"/>
      <c r="G51" s="1175"/>
      <c r="H51" s="1176"/>
      <c r="I51" s="333">
        <v>1278</v>
      </c>
      <c r="J51" s="334">
        <v>1186</v>
      </c>
      <c r="K51" s="334">
        <v>1143</v>
      </c>
      <c r="L51" s="334">
        <v>1075</v>
      </c>
      <c r="M51" s="335">
        <v>990</v>
      </c>
    </row>
    <row r="52" spans="2:13" ht="27.75" customHeight="1" x14ac:dyDescent="0.2">
      <c r="B52" s="1173"/>
      <c r="C52" s="1174"/>
      <c r="D52" s="104"/>
      <c r="E52" s="1175" t="s">
        <v>43</v>
      </c>
      <c r="F52" s="1175"/>
      <c r="G52" s="1175"/>
      <c r="H52" s="1176"/>
      <c r="I52" s="333">
        <v>26584</v>
      </c>
      <c r="J52" s="334">
        <v>25686</v>
      </c>
      <c r="K52" s="334">
        <v>24256</v>
      </c>
      <c r="L52" s="334">
        <v>22788</v>
      </c>
      <c r="M52" s="335">
        <v>21506</v>
      </c>
    </row>
    <row r="53" spans="2:13" ht="27.75" customHeight="1" thickBot="1" x14ac:dyDescent="0.25">
      <c r="B53" s="1177" t="s">
        <v>19</v>
      </c>
      <c r="C53" s="1178"/>
      <c r="D53" s="108"/>
      <c r="E53" s="1179" t="s">
        <v>44</v>
      </c>
      <c r="F53" s="1179"/>
      <c r="G53" s="1179"/>
      <c r="H53" s="1180"/>
      <c r="I53" s="336">
        <v>-2628</v>
      </c>
      <c r="J53" s="337">
        <v>-4148</v>
      </c>
      <c r="K53" s="337">
        <v>-5500</v>
      </c>
      <c r="L53" s="337">
        <v>-7205</v>
      </c>
      <c r="M53" s="338">
        <v>-8398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PitgAmtgE5NhWM6HqC14dMdI/wS4MjuGDyJEhf4ru06Zxd2W5W06rH42BHlznHnpIsEMEaSrnApSClPO+ztg==" saltValue="ojQPwW/4Kl0dJMXdZExT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7648</v>
      </c>
      <c r="G55" s="339">
        <v>8034</v>
      </c>
      <c r="H55" s="340">
        <v>8041</v>
      </c>
    </row>
    <row r="56" spans="2:8" ht="52.5" customHeight="1" x14ac:dyDescent="0.2">
      <c r="B56" s="120"/>
      <c r="C56" s="1198" t="s">
        <v>47</v>
      </c>
      <c r="D56" s="1198"/>
      <c r="E56" s="1199"/>
      <c r="F56" s="341">
        <v>2973</v>
      </c>
      <c r="G56" s="341">
        <v>3038</v>
      </c>
      <c r="H56" s="342">
        <v>3273</v>
      </c>
    </row>
    <row r="57" spans="2:8" ht="53.25" customHeight="1" x14ac:dyDescent="0.2">
      <c r="B57" s="120"/>
      <c r="C57" s="1200" t="s">
        <v>48</v>
      </c>
      <c r="D57" s="1200"/>
      <c r="E57" s="1201"/>
      <c r="F57" s="343">
        <v>6622</v>
      </c>
      <c r="G57" s="343">
        <v>7313</v>
      </c>
      <c r="H57" s="344">
        <v>7818</v>
      </c>
    </row>
    <row r="58" spans="2:8" ht="45.75" customHeight="1" x14ac:dyDescent="0.2">
      <c r="B58" s="121"/>
      <c r="C58" s="1188" t="s">
        <v>555</v>
      </c>
      <c r="D58" s="1189"/>
      <c r="E58" s="1190"/>
      <c r="F58" s="345">
        <v>1893</v>
      </c>
      <c r="G58" s="345">
        <v>2424</v>
      </c>
      <c r="H58" s="346">
        <v>2705</v>
      </c>
    </row>
    <row r="59" spans="2:8" ht="45.75" customHeight="1" x14ac:dyDescent="0.2">
      <c r="B59" s="121"/>
      <c r="C59" s="1188" t="s">
        <v>556</v>
      </c>
      <c r="D59" s="1189"/>
      <c r="E59" s="1190"/>
      <c r="F59" s="345">
        <v>2572</v>
      </c>
      <c r="G59" s="345">
        <v>2556</v>
      </c>
      <c r="H59" s="346">
        <v>2537</v>
      </c>
    </row>
    <row r="60" spans="2:8" ht="45.75" customHeight="1" x14ac:dyDescent="0.2">
      <c r="B60" s="121"/>
      <c r="C60" s="1188" t="s">
        <v>557</v>
      </c>
      <c r="D60" s="1189"/>
      <c r="E60" s="1190"/>
      <c r="F60" s="345">
        <v>741</v>
      </c>
      <c r="G60" s="345">
        <v>741</v>
      </c>
      <c r="H60" s="346">
        <v>742</v>
      </c>
    </row>
    <row r="61" spans="2:8" ht="45.75" customHeight="1" x14ac:dyDescent="0.2">
      <c r="B61" s="121"/>
      <c r="C61" s="1188" t="s">
        <v>558</v>
      </c>
      <c r="D61" s="1189"/>
      <c r="E61" s="1190"/>
      <c r="F61" s="345">
        <v>430</v>
      </c>
      <c r="G61" s="345">
        <v>554</v>
      </c>
      <c r="H61" s="346">
        <v>699</v>
      </c>
    </row>
    <row r="62" spans="2:8" ht="45.75" customHeight="1" thickBot="1" x14ac:dyDescent="0.25">
      <c r="B62" s="122"/>
      <c r="C62" s="1191" t="s">
        <v>559</v>
      </c>
      <c r="D62" s="1192"/>
      <c r="E62" s="1193"/>
      <c r="F62" s="347">
        <v>600</v>
      </c>
      <c r="G62" s="347">
        <v>600</v>
      </c>
      <c r="H62" s="348">
        <v>600</v>
      </c>
    </row>
    <row r="63" spans="2:8" ht="52.5" customHeight="1" thickBot="1" x14ac:dyDescent="0.25">
      <c r="B63" s="123"/>
      <c r="C63" s="1194" t="s">
        <v>49</v>
      </c>
      <c r="D63" s="1194"/>
      <c r="E63" s="1195"/>
      <c r="F63" s="349">
        <v>17243</v>
      </c>
      <c r="G63" s="349">
        <v>18384</v>
      </c>
      <c r="H63" s="350">
        <v>19133</v>
      </c>
    </row>
    <row r="64" spans="2:8" ht="13" x14ac:dyDescent="0.2"/>
  </sheetData>
  <sheetProtection algorithmName="SHA-512" hashValue="126OwRfaY2nFaaOK+MRzaZv/YSj45lo1haZE+zSKxocovQ92lF3jjbRXPhV54QW06AjBa2u6d26Fok1IilGb+w==" saltValue="u/qKQuZsLXaMXuQXvZY7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99020</v>
      </c>
      <c r="E3" s="142"/>
      <c r="F3" s="143">
        <v>70329</v>
      </c>
      <c r="G3" s="144"/>
      <c r="H3" s="145"/>
    </row>
    <row r="4" spans="1:8" x14ac:dyDescent="0.2">
      <c r="A4" s="146"/>
      <c r="B4" s="147"/>
      <c r="C4" s="148"/>
      <c r="D4" s="149">
        <v>56093</v>
      </c>
      <c r="E4" s="150"/>
      <c r="F4" s="151">
        <v>39403</v>
      </c>
      <c r="G4" s="152"/>
      <c r="H4" s="153"/>
    </row>
    <row r="5" spans="1:8" x14ac:dyDescent="0.2">
      <c r="A5" s="134" t="s">
        <v>524</v>
      </c>
      <c r="B5" s="139"/>
      <c r="C5" s="140"/>
      <c r="D5" s="141">
        <v>75977</v>
      </c>
      <c r="E5" s="142"/>
      <c r="F5" s="143">
        <v>71871</v>
      </c>
      <c r="G5" s="144"/>
      <c r="H5" s="145"/>
    </row>
    <row r="6" spans="1:8" x14ac:dyDescent="0.2">
      <c r="A6" s="146"/>
      <c r="B6" s="147"/>
      <c r="C6" s="148"/>
      <c r="D6" s="149">
        <v>47365</v>
      </c>
      <c r="E6" s="150"/>
      <c r="F6" s="151">
        <v>38232</v>
      </c>
      <c r="G6" s="152"/>
      <c r="H6" s="153"/>
    </row>
    <row r="7" spans="1:8" x14ac:dyDescent="0.2">
      <c r="A7" s="134" t="s">
        <v>525</v>
      </c>
      <c r="B7" s="139"/>
      <c r="C7" s="140"/>
      <c r="D7" s="141">
        <v>63954</v>
      </c>
      <c r="E7" s="142"/>
      <c r="F7" s="143">
        <v>71807</v>
      </c>
      <c r="G7" s="144"/>
      <c r="H7" s="145"/>
    </row>
    <row r="8" spans="1:8" x14ac:dyDescent="0.2">
      <c r="A8" s="146"/>
      <c r="B8" s="147"/>
      <c r="C8" s="148"/>
      <c r="D8" s="149">
        <v>28602</v>
      </c>
      <c r="E8" s="150"/>
      <c r="F8" s="151">
        <v>37333</v>
      </c>
      <c r="G8" s="152"/>
      <c r="H8" s="153"/>
    </row>
    <row r="9" spans="1:8" x14ac:dyDescent="0.2">
      <c r="A9" s="134" t="s">
        <v>526</v>
      </c>
      <c r="B9" s="139"/>
      <c r="C9" s="140"/>
      <c r="D9" s="141">
        <v>80719</v>
      </c>
      <c r="E9" s="142"/>
      <c r="F9" s="143">
        <v>80821</v>
      </c>
      <c r="G9" s="144"/>
      <c r="H9" s="145"/>
    </row>
    <row r="10" spans="1:8" x14ac:dyDescent="0.2">
      <c r="A10" s="146"/>
      <c r="B10" s="147"/>
      <c r="C10" s="148"/>
      <c r="D10" s="149">
        <v>37790</v>
      </c>
      <c r="E10" s="150"/>
      <c r="F10" s="151">
        <v>49586</v>
      </c>
      <c r="G10" s="152"/>
      <c r="H10" s="153"/>
    </row>
    <row r="11" spans="1:8" x14ac:dyDescent="0.2">
      <c r="A11" s="134" t="s">
        <v>527</v>
      </c>
      <c r="B11" s="139"/>
      <c r="C11" s="140"/>
      <c r="D11" s="141">
        <v>126314</v>
      </c>
      <c r="E11" s="142"/>
      <c r="F11" s="143">
        <v>79840</v>
      </c>
      <c r="G11" s="144"/>
      <c r="H11" s="145"/>
    </row>
    <row r="12" spans="1:8" x14ac:dyDescent="0.2">
      <c r="A12" s="146"/>
      <c r="B12" s="147"/>
      <c r="C12" s="154"/>
      <c r="D12" s="149">
        <v>31393</v>
      </c>
      <c r="E12" s="150"/>
      <c r="F12" s="151">
        <v>45238</v>
      </c>
      <c r="G12" s="152"/>
      <c r="H12" s="153"/>
    </row>
    <row r="13" spans="1:8" x14ac:dyDescent="0.2">
      <c r="A13" s="134"/>
      <c r="B13" s="139"/>
      <c r="C13" s="140"/>
      <c r="D13" s="141">
        <v>89197</v>
      </c>
      <c r="E13" s="142"/>
      <c r="F13" s="143">
        <v>74934</v>
      </c>
      <c r="G13" s="155"/>
      <c r="H13" s="145"/>
    </row>
    <row r="14" spans="1:8" x14ac:dyDescent="0.2">
      <c r="A14" s="146"/>
      <c r="B14" s="147"/>
      <c r="C14" s="148"/>
      <c r="D14" s="149">
        <v>40249</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4.99</v>
      </c>
      <c r="C19" s="156">
        <f>ROUND(VALUE(SUBSTITUTE(実質収支比率等に係る経年分析!G$48,"▲","-")),2)</f>
        <v>8.23</v>
      </c>
      <c r="D19" s="156">
        <f>ROUND(VALUE(SUBSTITUTE(実質収支比率等に係る経年分析!H$48,"▲","-")),2)</f>
        <v>8.86</v>
      </c>
      <c r="E19" s="156">
        <f>ROUND(VALUE(SUBSTITUTE(実質収支比率等に係る経年分析!I$48,"▲","-")),2)</f>
        <v>7.61</v>
      </c>
      <c r="F19" s="156">
        <f>ROUND(VALUE(SUBSTITUTE(実質収支比率等に係る経年分析!J$48,"▲","-")),2)</f>
        <v>6.64</v>
      </c>
    </row>
    <row r="20" spans="1:11" x14ac:dyDescent="0.2">
      <c r="A20" s="156" t="s">
        <v>53</v>
      </c>
      <c r="B20" s="156">
        <f>ROUND(VALUE(SUBSTITUTE(実質収支比率等に係る経年分析!F$47,"▲","-")),2)</f>
        <v>49</v>
      </c>
      <c r="C20" s="156">
        <f>ROUND(VALUE(SUBSTITUTE(実質収支比率等に係る経年分析!G$47,"▲","-")),2)</f>
        <v>47.23</v>
      </c>
      <c r="D20" s="156">
        <f>ROUND(VALUE(SUBSTITUTE(実質収支比率等に係る経年分析!H$47,"▲","-")),2)</f>
        <v>46.91</v>
      </c>
      <c r="E20" s="156">
        <f>ROUND(VALUE(SUBSTITUTE(実質収支比率等に係る経年分析!I$47,"▲","-")),2)</f>
        <v>48.91</v>
      </c>
      <c r="F20" s="156">
        <f>ROUND(VALUE(SUBSTITUTE(実質収支比率等に係る経年分析!J$47,"▲","-")),2)</f>
        <v>47.61</v>
      </c>
    </row>
    <row r="21" spans="1:11" x14ac:dyDescent="0.2">
      <c r="A21" s="156" t="s">
        <v>54</v>
      </c>
      <c r="B21" s="156">
        <f>IF(ISNUMBER(VALUE(SUBSTITUTE(実質収支比率等に係る経年分析!F$49,"▲","-"))),ROUND(VALUE(SUBSTITUTE(実質収支比率等に係る経年分析!F$49,"▲","-")),2),NA())</f>
        <v>-1.96</v>
      </c>
      <c r="C21" s="156">
        <f>IF(ISNUMBER(VALUE(SUBSTITUTE(実質収支比率等に係る経年分析!G$49,"▲","-"))),ROUND(VALUE(SUBSTITUTE(実質収支比率等に係る経年分析!G$49,"▲","-")),2),NA())</f>
        <v>3.43</v>
      </c>
      <c r="D21" s="156">
        <f>IF(ISNUMBER(VALUE(SUBSTITUTE(実質収支比率等に係る経年分析!H$49,"▲","-"))),ROUND(VALUE(SUBSTITUTE(実質収支比率等に係る経年分析!H$49,"▲","-")),2),NA())</f>
        <v>-0.75</v>
      </c>
      <c r="E21" s="156">
        <f>IF(ISNUMBER(VALUE(SUBSTITUTE(実質収支比率等に係る経年分析!I$49,"▲","-"))),ROUND(VALUE(SUBSTITUTE(実質収支比率等に係る経年分析!I$49,"▲","-")),2),NA())</f>
        <v>1.17</v>
      </c>
      <c r="F21" s="156">
        <f>IF(ISNUMBER(VALUE(SUBSTITUTE(実質収支比率等に係る経年分析!J$49,"▲","-"))),ROUND(VALUE(SUBSTITUTE(実質収支比率等に係る経年分析!J$49,"▲","-")),2),NA())</f>
        <v>-0.71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下水道事業会計（農業集落排水事業）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0.28000000000000003</v>
      </c>
    </row>
    <row r="30" spans="1:11" x14ac:dyDescent="0.2">
      <c r="A30" s="157" t="str">
        <f>IF(連結実質赤字比率に係る赤字・黒字の構成分析!C$40="",NA(),連結実質赤字比率に係る赤字・黒字の構成分析!C$40)</f>
        <v>下水道事業会計（特定環境保全公共下水道事業）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0.35</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0.49</v>
      </c>
    </row>
    <row r="32" spans="1:11" x14ac:dyDescent="0.2">
      <c r="A32" s="157" t="str">
        <f>IF(連結実質赤字比率に係る赤字・黒字の構成分析!C$38="",NA(),連結実質赤字比率に係る赤字・黒字の構成分析!C$38)</f>
        <v>下水道事業会計（公共下水道事業）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1.1499999999999999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8.2200000000000006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6.64</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2663</v>
      </c>
      <c r="E42" s="158"/>
      <c r="F42" s="158"/>
      <c r="G42" s="158">
        <f>'実質公債費比率（分子）の構造'!L$52</f>
        <v>2723</v>
      </c>
      <c r="H42" s="158"/>
      <c r="I42" s="158"/>
      <c r="J42" s="158">
        <f>'実質公債費比率（分子）の構造'!M$52</f>
        <v>2718</v>
      </c>
      <c r="K42" s="158"/>
      <c r="L42" s="158"/>
      <c r="M42" s="158">
        <f>'実質公債費比率（分子）の構造'!N$52</f>
        <v>2574</v>
      </c>
      <c r="N42" s="158"/>
      <c r="O42" s="158"/>
      <c r="P42" s="158">
        <f>'実質公債費比率（分子）の構造'!O$52</f>
        <v>2467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38</v>
      </c>
      <c r="C44" s="158"/>
      <c r="D44" s="158"/>
      <c r="E44" s="158">
        <f>'実質公債費比率（分子）の構造'!L$50</f>
        <v>29</v>
      </c>
      <c r="F44" s="158"/>
      <c r="G44" s="158"/>
      <c r="H44" s="158">
        <f>'実質公債費比率（分子）の構造'!M$50</f>
        <v>24</v>
      </c>
      <c r="I44" s="158"/>
      <c r="J44" s="158"/>
      <c r="K44" s="158">
        <f>'実質公債費比率（分子）の構造'!N$50</f>
        <v>23</v>
      </c>
      <c r="L44" s="158"/>
      <c r="M44" s="158"/>
      <c r="N44" s="158">
        <f>'実質公債費比率（分子）の構造'!O$50</f>
        <v>24</v>
      </c>
      <c r="O44" s="158"/>
      <c r="P44" s="158"/>
    </row>
    <row r="45" spans="1:16" x14ac:dyDescent="0.2">
      <c r="A45" s="158" t="s">
        <v>63</v>
      </c>
      <c r="B45" s="158">
        <f>'実質公債費比率（分子）の構造'!K$49</f>
        <v>41</v>
      </c>
      <c r="C45" s="158"/>
      <c r="D45" s="158"/>
      <c r="E45" s="158">
        <f>'実質公債費比率（分子）の構造'!L$49</f>
        <v>37</v>
      </c>
      <c r="F45" s="158"/>
      <c r="G45" s="158"/>
      <c r="H45" s="158">
        <f>'実質公債費比率（分子）の構造'!M$49</f>
        <v>30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1045</v>
      </c>
      <c r="C46" s="158"/>
      <c r="D46" s="158"/>
      <c r="E46" s="158">
        <f>'実質公債費比率（分子）の構造'!L$48</f>
        <v>1045</v>
      </c>
      <c r="F46" s="158"/>
      <c r="G46" s="158"/>
      <c r="H46" s="158">
        <f>'実質公債費比率（分子）の構造'!M$48</f>
        <v>1048</v>
      </c>
      <c r="I46" s="158"/>
      <c r="J46" s="158"/>
      <c r="K46" s="158">
        <f>'実質公債費比率（分子）の構造'!N$48</f>
        <v>985</v>
      </c>
      <c r="L46" s="158"/>
      <c r="M46" s="158"/>
      <c r="N46" s="158">
        <f>'実質公債費比率（分子）の構造'!O$48</f>
        <v>855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2575</v>
      </c>
      <c r="C49" s="158"/>
      <c r="D49" s="158"/>
      <c r="E49" s="158">
        <f>'実質公債費比率（分子）の構造'!L$45</f>
        <v>2688</v>
      </c>
      <c r="F49" s="158"/>
      <c r="G49" s="158"/>
      <c r="H49" s="158">
        <f>'実質公債費比率（分子）の構造'!M$45</f>
        <v>2665</v>
      </c>
      <c r="I49" s="158"/>
      <c r="J49" s="158"/>
      <c r="K49" s="158">
        <f>'実質公債費比率（分子）の構造'!N$45</f>
        <v>2615</v>
      </c>
      <c r="L49" s="158"/>
      <c r="M49" s="158"/>
      <c r="N49" s="158">
        <f>'実質公債費比率（分子）の構造'!O$45</f>
        <v>2454</v>
      </c>
      <c r="O49" s="158"/>
      <c r="P49" s="158"/>
    </row>
    <row r="50" spans="1:16" x14ac:dyDescent="0.2">
      <c r="A50" s="158" t="s">
        <v>67</v>
      </c>
      <c r="B50" s="158" t="e">
        <f>NA()</f>
        <v>#N/A</v>
      </c>
      <c r="C50" s="158">
        <f>IF(ISNUMBER('実質公債費比率（分子）の構造'!K$53),'実質公債費比率（分子）の構造'!K$53,NA())</f>
        <v>1036</v>
      </c>
      <c r="D50" s="158" t="e">
        <f>NA()</f>
        <v>#N/A</v>
      </c>
      <c r="E50" s="158" t="e">
        <f>NA()</f>
        <v>#N/A</v>
      </c>
      <c r="F50" s="158">
        <f>IF(ISNUMBER('実質公債費比率（分子）の構造'!L$53),'実質公債費比率（分子）の構造'!L$53,NA())</f>
        <v>1076</v>
      </c>
      <c r="G50" s="158" t="e">
        <f>NA()</f>
        <v>#N/A</v>
      </c>
      <c r="H50" s="158" t="e">
        <f>NA()</f>
        <v>#N/A</v>
      </c>
      <c r="I50" s="158">
        <f>IF(ISNUMBER('実質公債費比率（分子）の構造'!M$53),'実質公債費比率（分子）の構造'!M$53,NA())</f>
        <v>1049</v>
      </c>
      <c r="J50" s="158" t="e">
        <f>NA()</f>
        <v>#N/A</v>
      </c>
      <c r="K50" s="158" t="e">
        <f>NA()</f>
        <v>#N/A</v>
      </c>
      <c r="L50" s="158">
        <f>IF(ISNUMBER('実質公債費比率（分子）の構造'!N$53),'実質公債費比率（分子）の構造'!N$53,NA())</f>
        <v>1049</v>
      </c>
      <c r="M50" s="158" t="e">
        <f>NA()</f>
        <v>#N/A</v>
      </c>
      <c r="N50" s="158" t="e">
        <f>NA()</f>
        <v>#N/A</v>
      </c>
      <c r="O50" s="158">
        <f>IF(ISNUMBER('実質公債費比率（分子）の構造'!O$53),'実質公債費比率（分子）の構造'!O$53,NA())</f>
        <v>866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26584</v>
      </c>
      <c r="E56" s="157"/>
      <c r="F56" s="157"/>
      <c r="G56" s="157">
        <f>'将来負担比率（分子）の構造'!J$52</f>
        <v>25686</v>
      </c>
      <c r="H56" s="157"/>
      <c r="I56" s="157"/>
      <c r="J56" s="157">
        <f>'将来負担比率（分子）の構造'!K$52</f>
        <v>24256</v>
      </c>
      <c r="K56" s="157"/>
      <c r="L56" s="157"/>
      <c r="M56" s="157">
        <f>'将来負担比率（分子）の構造'!L$52</f>
        <v>22788</v>
      </c>
      <c r="N56" s="157"/>
      <c r="O56" s="157"/>
      <c r="P56" s="157">
        <f>'将来負担比率（分子）の構造'!M$52</f>
        <v>21506</v>
      </c>
    </row>
    <row r="57" spans="1:16" x14ac:dyDescent="0.2">
      <c r="A57" s="157" t="s">
        <v>42</v>
      </c>
      <c r="B57" s="157"/>
      <c r="C57" s="157"/>
      <c r="D57" s="157">
        <f>'将来負担比率（分子）の構造'!I$51</f>
        <v>1278</v>
      </c>
      <c r="E57" s="157"/>
      <c r="F57" s="157"/>
      <c r="G57" s="157">
        <f>'将来負担比率（分子）の構造'!J$51</f>
        <v>1186</v>
      </c>
      <c r="H57" s="157"/>
      <c r="I57" s="157"/>
      <c r="J57" s="157">
        <f>'将来負担比率（分子）の構造'!K$51</f>
        <v>1143</v>
      </c>
      <c r="K57" s="157"/>
      <c r="L57" s="157"/>
      <c r="M57" s="157">
        <f>'将来負担比率（分子）の構造'!L$51</f>
        <v>1075</v>
      </c>
      <c r="N57" s="157"/>
      <c r="O57" s="157"/>
      <c r="P57" s="157">
        <f>'将来負担比率（分子）の構造'!M$51</f>
        <v>990</v>
      </c>
    </row>
    <row r="58" spans="1:16" x14ac:dyDescent="0.2">
      <c r="A58" s="157" t="s">
        <v>41</v>
      </c>
      <c r="B58" s="157"/>
      <c r="C58" s="157"/>
      <c r="D58" s="157">
        <f>'将来負担比率（分子）の構造'!I$50</f>
        <v>15367</v>
      </c>
      <c r="E58" s="157"/>
      <c r="F58" s="157"/>
      <c r="G58" s="157">
        <f>'将来負担比率（分子）の構造'!J$50</f>
        <v>15849</v>
      </c>
      <c r="H58" s="157"/>
      <c r="I58" s="157"/>
      <c r="J58" s="157">
        <f>'将来負担比率（分子）の構造'!K$50</f>
        <v>16353</v>
      </c>
      <c r="K58" s="157"/>
      <c r="L58" s="157"/>
      <c r="M58" s="157">
        <f>'将来負担比率（分子）の構造'!L$50</f>
        <v>17672</v>
      </c>
      <c r="N58" s="157"/>
      <c r="O58" s="157"/>
      <c r="P58" s="157">
        <f>'将来負担比率（分子）の構造'!M$50</f>
        <v>18644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4814</v>
      </c>
      <c r="C62" s="157"/>
      <c r="D62" s="157"/>
      <c r="E62" s="157">
        <f>'将来負担比率（分子）の構造'!J$45</f>
        <v>4656</v>
      </c>
      <c r="F62" s="157"/>
      <c r="G62" s="157"/>
      <c r="H62" s="157">
        <f>'将来負担比率（分子）の構造'!K$45</f>
        <v>4505</v>
      </c>
      <c r="I62" s="157"/>
      <c r="J62" s="157"/>
      <c r="K62" s="157">
        <f>'将来負担比率（分子）の構造'!L$45</f>
        <v>4433</v>
      </c>
      <c r="L62" s="157"/>
      <c r="M62" s="157"/>
      <c r="N62" s="157">
        <f>'将来負担比率（分子）の構造'!M$45</f>
        <v>4556</v>
      </c>
      <c r="O62" s="157"/>
      <c r="P62" s="157"/>
    </row>
    <row r="63" spans="1:16" x14ac:dyDescent="0.2">
      <c r="A63" s="157" t="s">
        <v>34</v>
      </c>
      <c r="B63" s="157">
        <f>'将来負担比率（分子）の構造'!I$44</f>
        <v>95</v>
      </c>
      <c r="C63" s="157"/>
      <c r="D63" s="157"/>
      <c r="E63" s="157">
        <f>'将来負担比率（分子）の構造'!J$44</f>
        <v>44</v>
      </c>
      <c r="F63" s="157"/>
      <c r="G63" s="157"/>
      <c r="H63" s="157">
        <f>'将来負担比率（分子）の構造'!K$44</f>
        <v>1</v>
      </c>
      <c r="I63" s="157"/>
      <c r="J63" s="157"/>
      <c r="K63" s="157">
        <f>'将来負担比率（分子）の構造'!L$44</f>
        <v>26</v>
      </c>
      <c r="L63" s="157"/>
      <c r="M63" s="157"/>
      <c r="N63" s="157">
        <f>'将来負担比率（分子）の構造'!M$44</f>
        <v>92</v>
      </c>
      <c r="O63" s="157"/>
      <c r="P63" s="157"/>
    </row>
    <row r="64" spans="1:16" x14ac:dyDescent="0.2">
      <c r="A64" s="157" t="s">
        <v>33</v>
      </c>
      <c r="B64" s="157">
        <f>'将来負担比率（分子）の構造'!I$43</f>
        <v>10987</v>
      </c>
      <c r="C64" s="157"/>
      <c r="D64" s="157"/>
      <c r="E64" s="157">
        <f>'将来負担比率（分子）の構造'!J$43</f>
        <v>9976</v>
      </c>
      <c r="F64" s="157"/>
      <c r="G64" s="157"/>
      <c r="H64" s="157">
        <f>'将来負担比率（分子）の構造'!K$43</f>
        <v>9131</v>
      </c>
      <c r="I64" s="157"/>
      <c r="J64" s="157"/>
      <c r="K64" s="157">
        <f>'将来負担比率（分子）の構造'!L$43</f>
        <v>8468</v>
      </c>
      <c r="L64" s="157"/>
      <c r="M64" s="157"/>
      <c r="N64" s="157">
        <f>'将来負担比率（分子）の構造'!M$43</f>
        <v>7715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24704</v>
      </c>
      <c r="C66" s="157"/>
      <c r="D66" s="157"/>
      <c r="E66" s="157">
        <f>'将来負担比率（分子）の構造'!J$41</f>
        <v>23897</v>
      </c>
      <c r="F66" s="157"/>
      <c r="G66" s="157"/>
      <c r="H66" s="157">
        <f>'将来負担比率（分子）の構造'!K$41</f>
        <v>22614</v>
      </c>
      <c r="I66" s="157"/>
      <c r="J66" s="157"/>
      <c r="K66" s="157">
        <f>'将来負担比率（分子）の構造'!L$41</f>
        <v>21404</v>
      </c>
      <c r="L66" s="157"/>
      <c r="M66" s="157"/>
      <c r="N66" s="157">
        <f>'将来負担比率（分子）の構造'!M$41</f>
        <v>20380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7648</v>
      </c>
      <c r="C72" s="161">
        <f>基金残高に係る経年分析!G55</f>
        <v>8034</v>
      </c>
      <c r="D72" s="161">
        <f>基金残高に係る経年分析!H55</f>
        <v>8041</v>
      </c>
    </row>
    <row r="73" spans="1:16" x14ac:dyDescent="0.2">
      <c r="A73" s="160" t="s">
        <v>74</v>
      </c>
      <c r="B73" s="161">
        <f>基金残高に係る経年分析!F56</f>
        <v>2973</v>
      </c>
      <c r="C73" s="161">
        <f>基金残高に係る経年分析!G56</f>
        <v>3038</v>
      </c>
      <c r="D73" s="161">
        <f>基金残高に係る経年分析!H56</f>
        <v>3273</v>
      </c>
    </row>
    <row r="74" spans="1:16" x14ac:dyDescent="0.2">
      <c r="A74" s="160" t="s">
        <v>75</v>
      </c>
      <c r="B74" s="161">
        <f>基金残高に係る経年分析!F57</f>
        <v>6622</v>
      </c>
      <c r="C74" s="161">
        <f>基金残高に係る経年分析!G57</f>
        <v>7313</v>
      </c>
      <c r="D74" s="161">
        <f>基金残高に係る経年分析!H57</f>
        <v>7818</v>
      </c>
    </row>
  </sheetData>
  <sheetProtection algorithmName="SHA-512" hashValue="XnGDu94TuuSEmDtJ2uAlUK9m15zmSpxv13GH4kX+VXGqvlkEIUV+StD3aSAmL+e5Te/P/PSn7FY1/intNrvtMw==" saltValue="EqBarKXG0shnTQ1UwP/M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6061862</v>
      </c>
      <c r="S5" s="664"/>
      <c r="T5" s="664"/>
      <c r="U5" s="664"/>
      <c r="V5" s="664"/>
      <c r="W5" s="664"/>
      <c r="X5" s="664"/>
      <c r="Y5" s="689"/>
      <c r="Z5" s="702">
        <v>17.100000000000001</v>
      </c>
      <c r="AA5" s="702"/>
      <c r="AB5" s="702"/>
      <c r="AC5" s="702"/>
      <c r="AD5" s="703">
        <v>6061862</v>
      </c>
      <c r="AE5" s="703"/>
      <c r="AF5" s="703"/>
      <c r="AG5" s="703"/>
      <c r="AH5" s="703"/>
      <c r="AI5" s="703"/>
      <c r="AJ5" s="703"/>
      <c r="AK5" s="703"/>
      <c r="AL5" s="690">
        <v>35.6</v>
      </c>
      <c r="AM5" s="672"/>
      <c r="AN5" s="672"/>
      <c r="AO5" s="691"/>
      <c r="AP5" s="666" t="s">
        <v>216</v>
      </c>
      <c r="AQ5" s="667"/>
      <c r="AR5" s="667"/>
      <c r="AS5" s="667"/>
      <c r="AT5" s="667"/>
      <c r="AU5" s="667"/>
      <c r="AV5" s="667"/>
      <c r="AW5" s="667"/>
      <c r="AX5" s="667"/>
      <c r="AY5" s="667"/>
      <c r="AZ5" s="667"/>
      <c r="BA5" s="667"/>
      <c r="BB5" s="667"/>
      <c r="BC5" s="667"/>
      <c r="BD5" s="667"/>
      <c r="BE5" s="667"/>
      <c r="BF5" s="668"/>
      <c r="BG5" s="608">
        <v>6061664</v>
      </c>
      <c r="BH5" s="609"/>
      <c r="BI5" s="609"/>
      <c r="BJ5" s="609"/>
      <c r="BK5" s="609"/>
      <c r="BL5" s="609"/>
      <c r="BM5" s="609"/>
      <c r="BN5" s="610"/>
      <c r="BO5" s="646">
        <v>100</v>
      </c>
      <c r="BP5" s="646"/>
      <c r="BQ5" s="646"/>
      <c r="BR5" s="646"/>
      <c r="BS5" s="647">
        <v>65573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310667</v>
      </c>
      <c r="S6" s="609"/>
      <c r="T6" s="609"/>
      <c r="U6" s="609"/>
      <c r="V6" s="609"/>
      <c r="W6" s="609"/>
      <c r="X6" s="609"/>
      <c r="Y6" s="610"/>
      <c r="Z6" s="646">
        <v>0.9</v>
      </c>
      <c r="AA6" s="646"/>
      <c r="AB6" s="646"/>
      <c r="AC6" s="646"/>
      <c r="AD6" s="647">
        <v>310667</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6061664</v>
      </c>
      <c r="BH6" s="609"/>
      <c r="BI6" s="609"/>
      <c r="BJ6" s="609"/>
      <c r="BK6" s="609"/>
      <c r="BL6" s="609"/>
      <c r="BM6" s="609"/>
      <c r="BN6" s="610"/>
      <c r="BO6" s="646">
        <v>100</v>
      </c>
      <c r="BP6" s="646"/>
      <c r="BQ6" s="646"/>
      <c r="BR6" s="646"/>
      <c r="BS6" s="647">
        <v>65573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173066</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173066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2133</v>
      </c>
      <c r="S7" s="609"/>
      <c r="T7" s="609"/>
      <c r="U7" s="609"/>
      <c r="V7" s="609"/>
      <c r="W7" s="609"/>
      <c r="X7" s="609"/>
      <c r="Y7" s="610"/>
      <c r="Z7" s="646">
        <v>0</v>
      </c>
      <c r="AA7" s="646"/>
      <c r="AB7" s="646"/>
      <c r="AC7" s="646"/>
      <c r="AD7" s="647">
        <v>2133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2159567</v>
      </c>
      <c r="BH7" s="609"/>
      <c r="BI7" s="609"/>
      <c r="BJ7" s="609"/>
      <c r="BK7" s="609"/>
      <c r="BL7" s="609"/>
      <c r="BM7" s="609"/>
      <c r="BN7" s="610"/>
      <c r="BO7" s="646">
        <v>35.6</v>
      </c>
      <c r="BP7" s="646"/>
      <c r="BQ7" s="646"/>
      <c r="BR7" s="646"/>
      <c r="BS7" s="647">
        <v>65573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4042313</v>
      </c>
      <c r="CS7" s="609"/>
      <c r="CT7" s="609"/>
      <c r="CU7" s="609"/>
      <c r="CV7" s="609"/>
      <c r="CW7" s="609"/>
      <c r="CX7" s="609"/>
      <c r="CY7" s="610"/>
      <c r="CZ7" s="646">
        <v>11.9</v>
      </c>
      <c r="DA7" s="646"/>
      <c r="DB7" s="646"/>
      <c r="DC7" s="646"/>
      <c r="DD7" s="614">
        <v>18211</v>
      </c>
      <c r="DE7" s="609"/>
      <c r="DF7" s="609"/>
      <c r="DG7" s="609"/>
      <c r="DH7" s="609"/>
      <c r="DI7" s="609"/>
      <c r="DJ7" s="609"/>
      <c r="DK7" s="609"/>
      <c r="DL7" s="609"/>
      <c r="DM7" s="609"/>
      <c r="DN7" s="609"/>
      <c r="DO7" s="609"/>
      <c r="DP7" s="610"/>
      <c r="DQ7" s="614">
        <v>3104648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24419</v>
      </c>
      <c r="S8" s="609"/>
      <c r="T8" s="609"/>
      <c r="U8" s="609"/>
      <c r="V8" s="609"/>
      <c r="W8" s="609"/>
      <c r="X8" s="609"/>
      <c r="Y8" s="610"/>
      <c r="Z8" s="646">
        <v>0.1</v>
      </c>
      <c r="AA8" s="646"/>
      <c r="AB8" s="646"/>
      <c r="AC8" s="646"/>
      <c r="AD8" s="647">
        <v>24419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73342</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12650111</v>
      </c>
      <c r="CS8" s="609"/>
      <c r="CT8" s="609"/>
      <c r="CU8" s="609"/>
      <c r="CV8" s="609"/>
      <c r="CW8" s="609"/>
      <c r="CX8" s="609"/>
      <c r="CY8" s="610"/>
      <c r="CZ8" s="646">
        <v>37.299999999999997</v>
      </c>
      <c r="DA8" s="646"/>
      <c r="DB8" s="646"/>
      <c r="DC8" s="646"/>
      <c r="DD8" s="614">
        <v>295629</v>
      </c>
      <c r="DE8" s="609"/>
      <c r="DF8" s="609"/>
      <c r="DG8" s="609"/>
      <c r="DH8" s="609"/>
      <c r="DI8" s="609"/>
      <c r="DJ8" s="609"/>
      <c r="DK8" s="609"/>
      <c r="DL8" s="609"/>
      <c r="DM8" s="609"/>
      <c r="DN8" s="609"/>
      <c r="DO8" s="609"/>
      <c r="DP8" s="610"/>
      <c r="DQ8" s="614">
        <v>6136614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34090</v>
      </c>
      <c r="S9" s="609"/>
      <c r="T9" s="609"/>
      <c r="U9" s="609"/>
      <c r="V9" s="609"/>
      <c r="W9" s="609"/>
      <c r="X9" s="609"/>
      <c r="Y9" s="610"/>
      <c r="Z9" s="646">
        <v>0.1</v>
      </c>
      <c r="AA9" s="646"/>
      <c r="AB9" s="646"/>
      <c r="AC9" s="646"/>
      <c r="AD9" s="647">
        <v>34090</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1715497</v>
      </c>
      <c r="BH9" s="609"/>
      <c r="BI9" s="609"/>
      <c r="BJ9" s="609"/>
      <c r="BK9" s="609"/>
      <c r="BL9" s="609"/>
      <c r="BM9" s="609"/>
      <c r="BN9" s="610"/>
      <c r="BO9" s="646">
        <v>28.3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2183972</v>
      </c>
      <c r="CS9" s="609"/>
      <c r="CT9" s="609"/>
      <c r="CU9" s="609"/>
      <c r="CV9" s="609"/>
      <c r="CW9" s="609"/>
      <c r="CX9" s="609"/>
      <c r="CY9" s="610"/>
      <c r="CZ9" s="646">
        <v>6.4</v>
      </c>
      <c r="DA9" s="646"/>
      <c r="DB9" s="646"/>
      <c r="DC9" s="646"/>
      <c r="DD9" s="614">
        <v>19721</v>
      </c>
      <c r="DE9" s="609"/>
      <c r="DF9" s="609"/>
      <c r="DG9" s="609"/>
      <c r="DH9" s="609"/>
      <c r="DI9" s="609"/>
      <c r="DJ9" s="609"/>
      <c r="DK9" s="609"/>
      <c r="DL9" s="609"/>
      <c r="DM9" s="609"/>
      <c r="DN9" s="609"/>
      <c r="DO9" s="609"/>
      <c r="DP9" s="610"/>
      <c r="DQ9" s="614">
        <v>2022660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141114</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20079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20042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1317675</v>
      </c>
      <c r="S11" s="609"/>
      <c r="T11" s="609"/>
      <c r="U11" s="609"/>
      <c r="V11" s="609"/>
      <c r="W11" s="609"/>
      <c r="X11" s="609"/>
      <c r="Y11" s="610"/>
      <c r="Z11" s="611">
        <v>3.7</v>
      </c>
      <c r="AA11" s="612"/>
      <c r="AB11" s="612"/>
      <c r="AC11" s="613"/>
      <c r="AD11" s="614">
        <v>1317675</v>
      </c>
      <c r="AE11" s="609"/>
      <c r="AF11" s="609"/>
      <c r="AG11" s="609"/>
      <c r="AH11" s="609"/>
      <c r="AI11" s="609"/>
      <c r="AJ11" s="609"/>
      <c r="AK11" s="610"/>
      <c r="AL11" s="611">
        <v>7.7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229614</v>
      </c>
      <c r="BH11" s="609"/>
      <c r="BI11" s="609"/>
      <c r="BJ11" s="609"/>
      <c r="BK11" s="609"/>
      <c r="BL11" s="609"/>
      <c r="BM11" s="609"/>
      <c r="BN11" s="610"/>
      <c r="BO11" s="646">
        <v>3.8</v>
      </c>
      <c r="BP11" s="646"/>
      <c r="BQ11" s="646"/>
      <c r="BR11" s="646"/>
      <c r="BS11" s="647">
        <v>65573</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4891085</v>
      </c>
      <c r="CS11" s="609"/>
      <c r="CT11" s="609"/>
      <c r="CU11" s="609"/>
      <c r="CV11" s="609"/>
      <c r="CW11" s="609"/>
      <c r="CX11" s="609"/>
      <c r="CY11" s="610"/>
      <c r="CZ11" s="646">
        <v>14.4</v>
      </c>
      <c r="DA11" s="646"/>
      <c r="DB11" s="646"/>
      <c r="DC11" s="646"/>
      <c r="DD11" s="614">
        <v>3852436</v>
      </c>
      <c r="DE11" s="609"/>
      <c r="DF11" s="609"/>
      <c r="DG11" s="609"/>
      <c r="DH11" s="609"/>
      <c r="DI11" s="609"/>
      <c r="DJ11" s="609"/>
      <c r="DK11" s="609"/>
      <c r="DL11" s="609"/>
      <c r="DM11" s="609"/>
      <c r="DN11" s="609"/>
      <c r="DO11" s="609"/>
      <c r="DP11" s="610"/>
      <c r="DQ11" s="614">
        <v>866214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7346</v>
      </c>
      <c r="S12" s="609"/>
      <c r="T12" s="609"/>
      <c r="U12" s="609"/>
      <c r="V12" s="609"/>
      <c r="W12" s="609"/>
      <c r="X12" s="609"/>
      <c r="Y12" s="610"/>
      <c r="Z12" s="646">
        <v>0</v>
      </c>
      <c r="AA12" s="646"/>
      <c r="AB12" s="646"/>
      <c r="AC12" s="646"/>
      <c r="AD12" s="647">
        <v>7346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3252838</v>
      </c>
      <c r="BH12" s="609"/>
      <c r="BI12" s="609"/>
      <c r="BJ12" s="609"/>
      <c r="BK12" s="609"/>
      <c r="BL12" s="609"/>
      <c r="BM12" s="609"/>
      <c r="BN12" s="610"/>
      <c r="BO12" s="646">
        <v>53.7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516756</v>
      </c>
      <c r="CS12" s="609"/>
      <c r="CT12" s="609"/>
      <c r="CU12" s="609"/>
      <c r="CV12" s="609"/>
      <c r="CW12" s="609"/>
      <c r="CX12" s="609"/>
      <c r="CY12" s="610"/>
      <c r="CZ12" s="646">
        <v>1.5</v>
      </c>
      <c r="DA12" s="646"/>
      <c r="DB12" s="646"/>
      <c r="DC12" s="646"/>
      <c r="DD12" s="614">
        <v>69282</v>
      </c>
      <c r="DE12" s="609"/>
      <c r="DF12" s="609"/>
      <c r="DG12" s="609"/>
      <c r="DH12" s="609"/>
      <c r="DI12" s="609"/>
      <c r="DJ12" s="609"/>
      <c r="DK12" s="609"/>
      <c r="DL12" s="609"/>
      <c r="DM12" s="609"/>
      <c r="DN12" s="609"/>
      <c r="DO12" s="609"/>
      <c r="DP12" s="610"/>
      <c r="DQ12" s="614">
        <v>394858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3215982</v>
      </c>
      <c r="BH13" s="609"/>
      <c r="BI13" s="609"/>
      <c r="BJ13" s="609"/>
      <c r="BK13" s="609"/>
      <c r="BL13" s="609"/>
      <c r="BM13" s="609"/>
      <c r="BN13" s="610"/>
      <c r="BO13" s="646">
        <v>53.1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2571061</v>
      </c>
      <c r="CS13" s="609"/>
      <c r="CT13" s="609"/>
      <c r="CU13" s="609"/>
      <c r="CV13" s="609"/>
      <c r="CW13" s="609"/>
      <c r="CX13" s="609"/>
      <c r="CY13" s="610"/>
      <c r="CZ13" s="646">
        <v>7.6</v>
      </c>
      <c r="DA13" s="646"/>
      <c r="DB13" s="646"/>
      <c r="DC13" s="646"/>
      <c r="DD13" s="614">
        <v>1489722</v>
      </c>
      <c r="DE13" s="609"/>
      <c r="DF13" s="609"/>
      <c r="DG13" s="609"/>
      <c r="DH13" s="609"/>
      <c r="DI13" s="609"/>
      <c r="DJ13" s="609"/>
      <c r="DK13" s="609"/>
      <c r="DL13" s="609"/>
      <c r="DM13" s="609"/>
      <c r="DN13" s="609"/>
      <c r="DO13" s="609"/>
      <c r="DP13" s="610"/>
      <c r="DQ13" s="614">
        <v>1317219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246530</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729045</v>
      </c>
      <c r="CS14" s="609"/>
      <c r="CT14" s="609"/>
      <c r="CU14" s="609"/>
      <c r="CV14" s="609"/>
      <c r="CW14" s="609"/>
      <c r="CX14" s="609"/>
      <c r="CY14" s="610"/>
      <c r="CZ14" s="646">
        <v>2.2000000000000002</v>
      </c>
      <c r="DA14" s="646"/>
      <c r="DB14" s="646"/>
      <c r="DC14" s="646"/>
      <c r="DD14" s="614">
        <v>35104</v>
      </c>
      <c r="DE14" s="609"/>
      <c r="DF14" s="609"/>
      <c r="DG14" s="609"/>
      <c r="DH14" s="609"/>
      <c r="DI14" s="609"/>
      <c r="DJ14" s="609"/>
      <c r="DK14" s="609"/>
      <c r="DL14" s="609"/>
      <c r="DM14" s="609"/>
      <c r="DN14" s="609"/>
      <c r="DO14" s="609"/>
      <c r="DP14" s="610"/>
      <c r="DQ14" s="614">
        <v>667339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21872</v>
      </c>
      <c r="S15" s="609"/>
      <c r="T15" s="609"/>
      <c r="U15" s="609"/>
      <c r="V15" s="609"/>
      <c r="W15" s="609"/>
      <c r="X15" s="609"/>
      <c r="Y15" s="610"/>
      <c r="Z15" s="646">
        <v>0.1</v>
      </c>
      <c r="AA15" s="646"/>
      <c r="AB15" s="646"/>
      <c r="AC15" s="646"/>
      <c r="AD15" s="647">
        <v>21872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402729</v>
      </c>
      <c r="BH15" s="609"/>
      <c r="BI15" s="609"/>
      <c r="BJ15" s="609"/>
      <c r="BK15" s="609"/>
      <c r="BL15" s="609"/>
      <c r="BM15" s="609"/>
      <c r="BN15" s="610"/>
      <c r="BO15" s="646">
        <v>6.6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3235246</v>
      </c>
      <c r="CS15" s="609"/>
      <c r="CT15" s="609"/>
      <c r="CU15" s="609"/>
      <c r="CV15" s="609"/>
      <c r="CW15" s="609"/>
      <c r="CX15" s="609"/>
      <c r="CY15" s="610"/>
      <c r="CZ15" s="646">
        <v>9.6</v>
      </c>
      <c r="DA15" s="646"/>
      <c r="DB15" s="646"/>
      <c r="DC15" s="646"/>
      <c r="DD15" s="614">
        <v>713065</v>
      </c>
      <c r="DE15" s="609"/>
      <c r="DF15" s="609"/>
      <c r="DG15" s="609"/>
      <c r="DH15" s="609"/>
      <c r="DI15" s="609"/>
      <c r="DJ15" s="609"/>
      <c r="DK15" s="609"/>
      <c r="DL15" s="609"/>
      <c r="DM15" s="609"/>
      <c r="DN15" s="609"/>
      <c r="DO15" s="609"/>
      <c r="DP15" s="610"/>
      <c r="DQ15" s="614">
        <v>2393831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88930</v>
      </c>
      <c r="S16" s="609"/>
      <c r="T16" s="609"/>
      <c r="U16" s="609"/>
      <c r="V16" s="609"/>
      <c r="W16" s="609"/>
      <c r="X16" s="609"/>
      <c r="Y16" s="610"/>
      <c r="Z16" s="646">
        <v>0.3</v>
      </c>
      <c r="AA16" s="646"/>
      <c r="AB16" s="646"/>
      <c r="AC16" s="646"/>
      <c r="AD16" s="647">
        <v>88930</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402796</v>
      </c>
      <c r="CS16" s="609"/>
      <c r="CT16" s="609"/>
      <c r="CU16" s="609"/>
      <c r="CV16" s="609"/>
      <c r="CW16" s="609"/>
      <c r="CX16" s="609"/>
      <c r="CY16" s="610"/>
      <c r="CZ16" s="646">
        <v>1.2</v>
      </c>
      <c r="DA16" s="646"/>
      <c r="DB16" s="646"/>
      <c r="DC16" s="646"/>
      <c r="DD16" s="614" t="s">
        <v>122</v>
      </c>
      <c r="DE16" s="609"/>
      <c r="DF16" s="609"/>
      <c r="DG16" s="609"/>
      <c r="DH16" s="609"/>
      <c r="DI16" s="609"/>
      <c r="DJ16" s="609"/>
      <c r="DK16" s="609"/>
      <c r="DL16" s="609"/>
      <c r="DM16" s="609"/>
      <c r="DN16" s="609"/>
      <c r="DO16" s="609"/>
      <c r="DP16" s="610"/>
      <c r="DQ16" s="614">
        <v>114289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243628</v>
      </c>
      <c r="S17" s="609"/>
      <c r="T17" s="609"/>
      <c r="U17" s="609"/>
      <c r="V17" s="609"/>
      <c r="W17" s="609"/>
      <c r="X17" s="609"/>
      <c r="Y17" s="610"/>
      <c r="Z17" s="646">
        <v>0.7</v>
      </c>
      <c r="AA17" s="646"/>
      <c r="AB17" s="646"/>
      <c r="AC17" s="646"/>
      <c r="AD17" s="647">
        <v>243628</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2454262</v>
      </c>
      <c r="CS17" s="609"/>
      <c r="CT17" s="609"/>
      <c r="CU17" s="609"/>
      <c r="CV17" s="609"/>
      <c r="CW17" s="609"/>
      <c r="CX17" s="609"/>
      <c r="CY17" s="610"/>
      <c r="CZ17" s="646">
        <v>7.2</v>
      </c>
      <c r="DA17" s="646"/>
      <c r="DB17" s="646"/>
      <c r="DC17" s="646"/>
      <c r="DD17" s="614" t="s">
        <v>122</v>
      </c>
      <c r="DE17" s="609"/>
      <c r="DF17" s="609"/>
      <c r="DG17" s="609"/>
      <c r="DH17" s="609"/>
      <c r="DI17" s="609"/>
      <c r="DJ17" s="609"/>
      <c r="DK17" s="609"/>
      <c r="DL17" s="609"/>
      <c r="DM17" s="609"/>
      <c r="DN17" s="609"/>
      <c r="DO17" s="609"/>
      <c r="DP17" s="610"/>
      <c r="DQ17" s="614">
        <v>2318664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41801</v>
      </c>
      <c r="S18" s="609"/>
      <c r="T18" s="609"/>
      <c r="U18" s="609"/>
      <c r="V18" s="609"/>
      <c r="W18" s="609"/>
      <c r="X18" s="609"/>
      <c r="Y18" s="610"/>
      <c r="Z18" s="646">
        <v>0.1</v>
      </c>
      <c r="AA18" s="646"/>
      <c r="AB18" s="646"/>
      <c r="AC18" s="646"/>
      <c r="AD18" s="647">
        <v>41801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199025</v>
      </c>
      <c r="S19" s="609"/>
      <c r="T19" s="609"/>
      <c r="U19" s="609"/>
      <c r="V19" s="609"/>
      <c r="W19" s="609"/>
      <c r="X19" s="609"/>
      <c r="Y19" s="610"/>
      <c r="Z19" s="646">
        <v>0.6</v>
      </c>
      <c r="AA19" s="646"/>
      <c r="AB19" s="646"/>
      <c r="AC19" s="646"/>
      <c r="AD19" s="647">
        <v>199025</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198</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2802</v>
      </c>
      <c r="S20" s="609"/>
      <c r="T20" s="609"/>
      <c r="U20" s="609"/>
      <c r="V20" s="609"/>
      <c r="W20" s="609"/>
      <c r="X20" s="609"/>
      <c r="Y20" s="610"/>
      <c r="Z20" s="646">
        <v>0</v>
      </c>
      <c r="AA20" s="646"/>
      <c r="AB20" s="646"/>
      <c r="AC20" s="646"/>
      <c r="AD20" s="647">
        <v>2802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198</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33869792</v>
      </c>
      <c r="CS20" s="609"/>
      <c r="CT20" s="609"/>
      <c r="CU20" s="609"/>
      <c r="CV20" s="609"/>
      <c r="CW20" s="609"/>
      <c r="CX20" s="609"/>
      <c r="CY20" s="610"/>
      <c r="CZ20" s="646">
        <v>100</v>
      </c>
      <c r="DA20" s="646"/>
      <c r="DB20" s="646"/>
      <c r="DC20" s="646"/>
      <c r="DD20" s="614">
        <v>6493170</v>
      </c>
      <c r="DE20" s="609"/>
      <c r="DF20" s="609"/>
      <c r="DG20" s="609"/>
      <c r="DH20" s="609"/>
      <c r="DI20" s="609"/>
      <c r="DJ20" s="609"/>
      <c r="DK20" s="609"/>
      <c r="DL20" s="609"/>
      <c r="DM20" s="609"/>
      <c r="DN20" s="609"/>
      <c r="DO20" s="609"/>
      <c r="DP20" s="610"/>
      <c r="DQ20" s="614">
        <v>19529444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10003143</v>
      </c>
      <c r="S21" s="609"/>
      <c r="T21" s="609"/>
      <c r="U21" s="609"/>
      <c r="V21" s="609"/>
      <c r="W21" s="609"/>
      <c r="X21" s="609"/>
      <c r="Y21" s="610"/>
      <c r="Z21" s="646">
        <v>28.3</v>
      </c>
      <c r="AA21" s="646"/>
      <c r="AB21" s="646"/>
      <c r="AC21" s="646"/>
      <c r="AD21" s="647">
        <v>8764780</v>
      </c>
      <c r="AE21" s="647"/>
      <c r="AF21" s="647"/>
      <c r="AG21" s="647"/>
      <c r="AH21" s="647"/>
      <c r="AI21" s="647"/>
      <c r="AJ21" s="647"/>
      <c r="AK21" s="647"/>
      <c r="AL21" s="611">
        <v>51.5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198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8764780</v>
      </c>
      <c r="S22" s="609"/>
      <c r="T22" s="609"/>
      <c r="U22" s="609"/>
      <c r="V22" s="609"/>
      <c r="W22" s="609"/>
      <c r="X22" s="609"/>
      <c r="Y22" s="610"/>
      <c r="Z22" s="646">
        <v>24.8</v>
      </c>
      <c r="AA22" s="646"/>
      <c r="AB22" s="646"/>
      <c r="AC22" s="646"/>
      <c r="AD22" s="647">
        <v>8764780</v>
      </c>
      <c r="AE22" s="647"/>
      <c r="AF22" s="647"/>
      <c r="AG22" s="647"/>
      <c r="AH22" s="647"/>
      <c r="AI22" s="647"/>
      <c r="AJ22" s="647"/>
      <c r="AK22" s="647"/>
      <c r="AL22" s="611">
        <v>51.5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1238363</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16420515</v>
      </c>
      <c r="CS24" s="664"/>
      <c r="CT24" s="664"/>
      <c r="CU24" s="664"/>
      <c r="CV24" s="664"/>
      <c r="CW24" s="664"/>
      <c r="CX24" s="664"/>
      <c r="CY24" s="689"/>
      <c r="CZ24" s="690">
        <v>48.5</v>
      </c>
      <c r="DA24" s="672"/>
      <c r="DB24" s="672"/>
      <c r="DC24" s="692"/>
      <c r="DD24" s="688">
        <v>10431620</v>
      </c>
      <c r="DE24" s="664"/>
      <c r="DF24" s="664"/>
      <c r="DG24" s="664"/>
      <c r="DH24" s="664"/>
      <c r="DI24" s="664"/>
      <c r="DJ24" s="664"/>
      <c r="DK24" s="689"/>
      <c r="DL24" s="688">
        <v>9320662</v>
      </c>
      <c r="DM24" s="664"/>
      <c r="DN24" s="664"/>
      <c r="DO24" s="664"/>
      <c r="DP24" s="664"/>
      <c r="DQ24" s="664"/>
      <c r="DR24" s="664"/>
      <c r="DS24" s="664"/>
      <c r="DT24" s="664"/>
      <c r="DU24" s="664"/>
      <c r="DV24" s="689"/>
      <c r="DW24" s="690">
        <v>54.6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18115765</v>
      </c>
      <c r="S25" s="609"/>
      <c r="T25" s="609"/>
      <c r="U25" s="609"/>
      <c r="V25" s="609"/>
      <c r="W25" s="609"/>
      <c r="X25" s="609"/>
      <c r="Y25" s="610"/>
      <c r="Z25" s="646">
        <v>51.2</v>
      </c>
      <c r="AA25" s="646"/>
      <c r="AB25" s="646"/>
      <c r="AC25" s="646"/>
      <c r="AD25" s="647">
        <v>16877402</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5312636</v>
      </c>
      <c r="CS25" s="621"/>
      <c r="CT25" s="621"/>
      <c r="CU25" s="621"/>
      <c r="CV25" s="621"/>
      <c r="CW25" s="621"/>
      <c r="CX25" s="621"/>
      <c r="CY25" s="622"/>
      <c r="CZ25" s="611">
        <v>15.7</v>
      </c>
      <c r="DA25" s="623"/>
      <c r="DB25" s="623"/>
      <c r="DC25" s="624"/>
      <c r="DD25" s="614">
        <v>5023312</v>
      </c>
      <c r="DE25" s="621"/>
      <c r="DF25" s="621"/>
      <c r="DG25" s="621"/>
      <c r="DH25" s="621"/>
      <c r="DI25" s="621"/>
      <c r="DJ25" s="621"/>
      <c r="DK25" s="622"/>
      <c r="DL25" s="614">
        <v>4842249</v>
      </c>
      <c r="DM25" s="621"/>
      <c r="DN25" s="621"/>
      <c r="DO25" s="621"/>
      <c r="DP25" s="621"/>
      <c r="DQ25" s="621"/>
      <c r="DR25" s="621"/>
      <c r="DS25" s="621"/>
      <c r="DT25" s="621"/>
      <c r="DU25" s="621"/>
      <c r="DV25" s="622"/>
      <c r="DW25" s="611">
        <v>28.4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3262</v>
      </c>
      <c r="S26" s="609"/>
      <c r="T26" s="609"/>
      <c r="U26" s="609"/>
      <c r="V26" s="609"/>
      <c r="W26" s="609"/>
      <c r="X26" s="609"/>
      <c r="Y26" s="610"/>
      <c r="Z26" s="646">
        <v>0</v>
      </c>
      <c r="AA26" s="646"/>
      <c r="AB26" s="646"/>
      <c r="AC26" s="646"/>
      <c r="AD26" s="647">
        <v>3262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3558178</v>
      </c>
      <c r="CS26" s="609"/>
      <c r="CT26" s="609"/>
      <c r="CU26" s="609"/>
      <c r="CV26" s="609"/>
      <c r="CW26" s="609"/>
      <c r="CX26" s="609"/>
      <c r="CY26" s="610"/>
      <c r="CZ26" s="611">
        <v>10.5</v>
      </c>
      <c r="DA26" s="623"/>
      <c r="DB26" s="623"/>
      <c r="DC26" s="624"/>
      <c r="DD26" s="614">
        <v>3361916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114821</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6061862</v>
      </c>
      <c r="BH27" s="609"/>
      <c r="BI27" s="609"/>
      <c r="BJ27" s="609"/>
      <c r="BK27" s="609"/>
      <c r="BL27" s="609"/>
      <c r="BM27" s="609"/>
      <c r="BN27" s="610"/>
      <c r="BO27" s="646">
        <v>100</v>
      </c>
      <c r="BP27" s="646"/>
      <c r="BQ27" s="646"/>
      <c r="BR27" s="646"/>
      <c r="BS27" s="647">
        <v>65573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8653617</v>
      </c>
      <c r="CS27" s="621"/>
      <c r="CT27" s="621"/>
      <c r="CU27" s="621"/>
      <c r="CV27" s="621"/>
      <c r="CW27" s="621"/>
      <c r="CX27" s="621"/>
      <c r="CY27" s="622"/>
      <c r="CZ27" s="611">
        <v>25.5</v>
      </c>
      <c r="DA27" s="623"/>
      <c r="DB27" s="623"/>
      <c r="DC27" s="624"/>
      <c r="DD27" s="614">
        <v>3089644</v>
      </c>
      <c r="DE27" s="621"/>
      <c r="DF27" s="621"/>
      <c r="DG27" s="621"/>
      <c r="DH27" s="621"/>
      <c r="DI27" s="621"/>
      <c r="DJ27" s="621"/>
      <c r="DK27" s="622"/>
      <c r="DL27" s="614">
        <v>2159749</v>
      </c>
      <c r="DM27" s="621"/>
      <c r="DN27" s="621"/>
      <c r="DO27" s="621"/>
      <c r="DP27" s="621"/>
      <c r="DQ27" s="621"/>
      <c r="DR27" s="621"/>
      <c r="DS27" s="621"/>
      <c r="DT27" s="621"/>
      <c r="DU27" s="621"/>
      <c r="DV27" s="622"/>
      <c r="DW27" s="611">
        <v>12.7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367984</v>
      </c>
      <c r="S28" s="609"/>
      <c r="T28" s="609"/>
      <c r="U28" s="609"/>
      <c r="V28" s="609"/>
      <c r="W28" s="609"/>
      <c r="X28" s="609"/>
      <c r="Y28" s="610"/>
      <c r="Z28" s="646">
        <v>1</v>
      </c>
      <c r="AA28" s="646"/>
      <c r="AB28" s="646"/>
      <c r="AC28" s="646"/>
      <c r="AD28" s="647">
        <v>49949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2454262</v>
      </c>
      <c r="CS28" s="609"/>
      <c r="CT28" s="609"/>
      <c r="CU28" s="609"/>
      <c r="CV28" s="609"/>
      <c r="CW28" s="609"/>
      <c r="CX28" s="609"/>
      <c r="CY28" s="610"/>
      <c r="CZ28" s="611">
        <v>7.2</v>
      </c>
      <c r="DA28" s="623"/>
      <c r="DB28" s="623"/>
      <c r="DC28" s="624"/>
      <c r="DD28" s="614">
        <v>2318664</v>
      </c>
      <c r="DE28" s="609"/>
      <c r="DF28" s="609"/>
      <c r="DG28" s="609"/>
      <c r="DH28" s="609"/>
      <c r="DI28" s="609"/>
      <c r="DJ28" s="609"/>
      <c r="DK28" s="610"/>
      <c r="DL28" s="614">
        <v>2318664</v>
      </c>
      <c r="DM28" s="609"/>
      <c r="DN28" s="609"/>
      <c r="DO28" s="609"/>
      <c r="DP28" s="609"/>
      <c r="DQ28" s="609"/>
      <c r="DR28" s="609"/>
      <c r="DS28" s="609"/>
      <c r="DT28" s="609"/>
      <c r="DU28" s="609"/>
      <c r="DV28" s="610"/>
      <c r="DW28" s="611">
        <v>13.6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28283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2454262</v>
      </c>
      <c r="CS29" s="621"/>
      <c r="CT29" s="621"/>
      <c r="CU29" s="621"/>
      <c r="CV29" s="621"/>
      <c r="CW29" s="621"/>
      <c r="CX29" s="621"/>
      <c r="CY29" s="622"/>
      <c r="CZ29" s="611">
        <v>7.2</v>
      </c>
      <c r="DA29" s="623"/>
      <c r="DB29" s="623"/>
      <c r="DC29" s="624"/>
      <c r="DD29" s="614">
        <v>2318664</v>
      </c>
      <c r="DE29" s="621"/>
      <c r="DF29" s="621"/>
      <c r="DG29" s="621"/>
      <c r="DH29" s="621"/>
      <c r="DI29" s="621"/>
      <c r="DJ29" s="621"/>
      <c r="DK29" s="622"/>
      <c r="DL29" s="614">
        <v>2318664</v>
      </c>
      <c r="DM29" s="621"/>
      <c r="DN29" s="621"/>
      <c r="DO29" s="621"/>
      <c r="DP29" s="621"/>
      <c r="DQ29" s="621"/>
      <c r="DR29" s="621"/>
      <c r="DS29" s="621"/>
      <c r="DT29" s="621"/>
      <c r="DU29" s="621"/>
      <c r="DV29" s="622"/>
      <c r="DW29" s="611">
        <v>13.6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6112185</v>
      </c>
      <c r="S30" s="609"/>
      <c r="T30" s="609"/>
      <c r="U30" s="609"/>
      <c r="V30" s="609"/>
      <c r="W30" s="609"/>
      <c r="X30" s="609"/>
      <c r="Y30" s="610"/>
      <c r="Z30" s="646">
        <v>17.3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2373958</v>
      </c>
      <c r="CS30" s="609"/>
      <c r="CT30" s="609"/>
      <c r="CU30" s="609"/>
      <c r="CV30" s="609"/>
      <c r="CW30" s="609"/>
      <c r="CX30" s="609"/>
      <c r="CY30" s="610"/>
      <c r="CZ30" s="611">
        <v>7</v>
      </c>
      <c r="DA30" s="623"/>
      <c r="DB30" s="623"/>
      <c r="DC30" s="624"/>
      <c r="DD30" s="614">
        <v>2248225</v>
      </c>
      <c r="DE30" s="609"/>
      <c r="DF30" s="609"/>
      <c r="DG30" s="609"/>
      <c r="DH30" s="609"/>
      <c r="DI30" s="609"/>
      <c r="DJ30" s="609"/>
      <c r="DK30" s="610"/>
      <c r="DL30" s="614">
        <v>2248225</v>
      </c>
      <c r="DM30" s="609"/>
      <c r="DN30" s="609"/>
      <c r="DO30" s="609"/>
      <c r="DP30" s="609"/>
      <c r="DQ30" s="609"/>
      <c r="DR30" s="609"/>
      <c r="DS30" s="609"/>
      <c r="DT30" s="609"/>
      <c r="DU30" s="609"/>
      <c r="DV30" s="610"/>
      <c r="DW30" s="611">
        <v>13.2</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96.6</v>
      </c>
      <c r="BN31" s="671"/>
      <c r="BO31" s="671"/>
      <c r="BP31" s="671"/>
      <c r="BQ31" s="673"/>
      <c r="BR31" s="670">
        <v>99.2</v>
      </c>
      <c r="BS31" s="671"/>
      <c r="BT31" s="671"/>
      <c r="BU31" s="671"/>
      <c r="BV31" s="671"/>
      <c r="BW31" s="671"/>
      <c r="BX31" s="672">
        <v>96.7</v>
      </c>
      <c r="BY31" s="671"/>
      <c r="BZ31" s="671"/>
      <c r="CA31" s="671"/>
      <c r="CB31" s="673"/>
      <c r="CD31" s="629"/>
      <c r="CE31" s="630"/>
      <c r="CF31" s="605" t="s">
        <v>300</v>
      </c>
      <c r="CG31" s="606"/>
      <c r="CH31" s="606"/>
      <c r="CI31" s="606"/>
      <c r="CJ31" s="606"/>
      <c r="CK31" s="606"/>
      <c r="CL31" s="606"/>
      <c r="CM31" s="606"/>
      <c r="CN31" s="606"/>
      <c r="CO31" s="606"/>
      <c r="CP31" s="606"/>
      <c r="CQ31" s="607"/>
      <c r="CR31" s="608">
        <v>80304</v>
      </c>
      <c r="CS31" s="621"/>
      <c r="CT31" s="621"/>
      <c r="CU31" s="621"/>
      <c r="CV31" s="621"/>
      <c r="CW31" s="621"/>
      <c r="CX31" s="621"/>
      <c r="CY31" s="622"/>
      <c r="CZ31" s="611">
        <v>0.2</v>
      </c>
      <c r="DA31" s="623"/>
      <c r="DB31" s="623"/>
      <c r="DC31" s="624"/>
      <c r="DD31" s="614">
        <v>70439</v>
      </c>
      <c r="DE31" s="621"/>
      <c r="DF31" s="621"/>
      <c r="DG31" s="621"/>
      <c r="DH31" s="621"/>
      <c r="DI31" s="621"/>
      <c r="DJ31" s="621"/>
      <c r="DK31" s="622"/>
      <c r="DL31" s="614">
        <v>70439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6058355</v>
      </c>
      <c r="S32" s="609"/>
      <c r="T32" s="609"/>
      <c r="U32" s="609"/>
      <c r="V32" s="609"/>
      <c r="W32" s="609"/>
      <c r="X32" s="609"/>
      <c r="Y32" s="610"/>
      <c r="Z32" s="646">
        <v>17.100000000000001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96.6</v>
      </c>
      <c r="BN32" s="621"/>
      <c r="BO32" s="621"/>
      <c r="BP32" s="621"/>
      <c r="BQ32" s="644"/>
      <c r="BR32" s="679">
        <v>99</v>
      </c>
      <c r="BS32" s="621"/>
      <c r="BT32" s="621"/>
      <c r="BU32" s="621"/>
      <c r="BV32" s="621"/>
      <c r="BW32" s="621"/>
      <c r="BX32" s="612">
        <v>96.9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191298</v>
      </c>
      <c r="S33" s="609"/>
      <c r="T33" s="609"/>
      <c r="U33" s="609"/>
      <c r="V33" s="609"/>
      <c r="W33" s="609"/>
      <c r="X33" s="609"/>
      <c r="Y33" s="610"/>
      <c r="Z33" s="646">
        <v>0.5</v>
      </c>
      <c r="AA33" s="646"/>
      <c r="AB33" s="646"/>
      <c r="AC33" s="646"/>
      <c r="AD33" s="647">
        <v>85004</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96.2</v>
      </c>
      <c r="BN33" s="593"/>
      <c r="BO33" s="593"/>
      <c r="BP33" s="593"/>
      <c r="BQ33" s="656"/>
      <c r="BR33" s="669">
        <v>99.3</v>
      </c>
      <c r="BS33" s="593"/>
      <c r="BT33" s="593"/>
      <c r="BU33" s="593"/>
      <c r="BV33" s="593"/>
      <c r="BW33" s="593"/>
      <c r="BX33" s="639">
        <v>96.3</v>
      </c>
      <c r="BY33" s="593"/>
      <c r="BZ33" s="593"/>
      <c r="CA33" s="593"/>
      <c r="CB33" s="656"/>
      <c r="CD33" s="605" t="s">
        <v>307</v>
      </c>
      <c r="CE33" s="606"/>
      <c r="CF33" s="606"/>
      <c r="CG33" s="606"/>
      <c r="CH33" s="606"/>
      <c r="CI33" s="606"/>
      <c r="CJ33" s="606"/>
      <c r="CK33" s="606"/>
      <c r="CL33" s="606"/>
      <c r="CM33" s="606"/>
      <c r="CN33" s="606"/>
      <c r="CO33" s="606"/>
      <c r="CP33" s="606"/>
      <c r="CQ33" s="607"/>
      <c r="CR33" s="608">
        <v>10553311</v>
      </c>
      <c r="CS33" s="621"/>
      <c r="CT33" s="621"/>
      <c r="CU33" s="621"/>
      <c r="CV33" s="621"/>
      <c r="CW33" s="621"/>
      <c r="CX33" s="621"/>
      <c r="CY33" s="622"/>
      <c r="CZ33" s="611">
        <v>31.2</v>
      </c>
      <c r="DA33" s="623"/>
      <c r="DB33" s="623"/>
      <c r="DC33" s="624"/>
      <c r="DD33" s="614">
        <v>8205879</v>
      </c>
      <c r="DE33" s="621"/>
      <c r="DF33" s="621"/>
      <c r="DG33" s="621"/>
      <c r="DH33" s="621"/>
      <c r="DI33" s="621"/>
      <c r="DJ33" s="621"/>
      <c r="DK33" s="622"/>
      <c r="DL33" s="614">
        <v>5417167</v>
      </c>
      <c r="DM33" s="621"/>
      <c r="DN33" s="621"/>
      <c r="DO33" s="621"/>
      <c r="DP33" s="621"/>
      <c r="DQ33" s="621"/>
      <c r="DR33" s="621"/>
      <c r="DS33" s="621"/>
      <c r="DT33" s="621"/>
      <c r="DU33" s="621"/>
      <c r="DV33" s="622"/>
      <c r="DW33" s="611">
        <v>31.8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597321</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2747830</v>
      </c>
      <c r="CS34" s="609"/>
      <c r="CT34" s="609"/>
      <c r="CU34" s="609"/>
      <c r="CV34" s="609"/>
      <c r="CW34" s="609"/>
      <c r="CX34" s="609"/>
      <c r="CY34" s="610"/>
      <c r="CZ34" s="611">
        <v>8.1</v>
      </c>
      <c r="DA34" s="623"/>
      <c r="DB34" s="623"/>
      <c r="DC34" s="624"/>
      <c r="DD34" s="614">
        <v>1956268</v>
      </c>
      <c r="DE34" s="609"/>
      <c r="DF34" s="609"/>
      <c r="DG34" s="609"/>
      <c r="DH34" s="609"/>
      <c r="DI34" s="609"/>
      <c r="DJ34" s="609"/>
      <c r="DK34" s="610"/>
      <c r="DL34" s="614">
        <v>1656137</v>
      </c>
      <c r="DM34" s="609"/>
      <c r="DN34" s="609"/>
      <c r="DO34" s="609"/>
      <c r="DP34" s="609"/>
      <c r="DQ34" s="609"/>
      <c r="DR34" s="609"/>
      <c r="DS34" s="609"/>
      <c r="DT34" s="609"/>
      <c r="DU34" s="609"/>
      <c r="DV34" s="610"/>
      <c r="DW34" s="611">
        <v>9.6999999999999993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684323</v>
      </c>
      <c r="S35" s="609"/>
      <c r="T35" s="609"/>
      <c r="U35" s="609"/>
      <c r="V35" s="609"/>
      <c r="W35" s="609"/>
      <c r="X35" s="609"/>
      <c r="Y35" s="610"/>
      <c r="Z35" s="646">
        <v>1.9</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245731</v>
      </c>
      <c r="CS35" s="621"/>
      <c r="CT35" s="621"/>
      <c r="CU35" s="621"/>
      <c r="CV35" s="621"/>
      <c r="CW35" s="621"/>
      <c r="CX35" s="621"/>
      <c r="CY35" s="622"/>
      <c r="CZ35" s="611">
        <v>0.7</v>
      </c>
      <c r="DA35" s="623"/>
      <c r="DB35" s="623"/>
      <c r="DC35" s="624"/>
      <c r="DD35" s="614">
        <v>166278</v>
      </c>
      <c r="DE35" s="621"/>
      <c r="DF35" s="621"/>
      <c r="DG35" s="621"/>
      <c r="DH35" s="621"/>
      <c r="DI35" s="621"/>
      <c r="DJ35" s="621"/>
      <c r="DK35" s="622"/>
      <c r="DL35" s="614">
        <v>166182</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1417699</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4167760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83210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3361026</v>
      </c>
      <c r="CS36" s="609"/>
      <c r="CT36" s="609"/>
      <c r="CU36" s="609"/>
      <c r="CV36" s="609"/>
      <c r="CW36" s="609"/>
      <c r="CX36" s="609"/>
      <c r="CY36" s="610"/>
      <c r="CZ36" s="611">
        <v>9.9</v>
      </c>
      <c r="DA36" s="623"/>
      <c r="DB36" s="623"/>
      <c r="DC36" s="624"/>
      <c r="DD36" s="614">
        <v>2757185</v>
      </c>
      <c r="DE36" s="609"/>
      <c r="DF36" s="609"/>
      <c r="DG36" s="609"/>
      <c r="DH36" s="609"/>
      <c r="DI36" s="609"/>
      <c r="DJ36" s="609"/>
      <c r="DK36" s="610"/>
      <c r="DL36" s="614">
        <v>1497901</v>
      </c>
      <c r="DM36" s="609"/>
      <c r="DN36" s="609"/>
      <c r="DO36" s="609"/>
      <c r="DP36" s="609"/>
      <c r="DQ36" s="609"/>
      <c r="DR36" s="609"/>
      <c r="DS36" s="609"/>
      <c r="DT36" s="609"/>
      <c r="DU36" s="609"/>
      <c r="DV36" s="610"/>
      <c r="DW36" s="611">
        <v>8.8000000000000007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368022</v>
      </c>
      <c r="S37" s="609"/>
      <c r="T37" s="609"/>
      <c r="U37" s="609"/>
      <c r="V37" s="609"/>
      <c r="W37" s="609"/>
      <c r="X37" s="609"/>
      <c r="Y37" s="610"/>
      <c r="Z37" s="646">
        <v>1</v>
      </c>
      <c r="AA37" s="646"/>
      <c r="AB37" s="646"/>
      <c r="AC37" s="646"/>
      <c r="AD37" s="647">
        <v>2159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882832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-28939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513325</v>
      </c>
      <c r="CS37" s="621"/>
      <c r="CT37" s="621"/>
      <c r="CU37" s="621"/>
      <c r="CV37" s="621"/>
      <c r="CW37" s="621"/>
      <c r="CX37" s="621"/>
      <c r="CY37" s="622"/>
      <c r="CZ37" s="611">
        <v>1.5</v>
      </c>
      <c r="DA37" s="623"/>
      <c r="DB37" s="623"/>
      <c r="DC37" s="624"/>
      <c r="DD37" s="614">
        <v>513325</v>
      </c>
      <c r="DE37" s="621"/>
      <c r="DF37" s="621"/>
      <c r="DG37" s="621"/>
      <c r="DH37" s="621"/>
      <c r="DI37" s="621"/>
      <c r="DJ37" s="621"/>
      <c r="DK37" s="622"/>
      <c r="DL37" s="614">
        <v>222087</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1349200</v>
      </c>
      <c r="S38" s="609"/>
      <c r="T38" s="609"/>
      <c r="U38" s="609"/>
      <c r="V38" s="609"/>
      <c r="W38" s="609"/>
      <c r="X38" s="609"/>
      <c r="Y38" s="610"/>
      <c r="Z38" s="646">
        <v>3.8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566585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7370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2684837</v>
      </c>
      <c r="CS38" s="609"/>
      <c r="CT38" s="609"/>
      <c r="CU38" s="609"/>
      <c r="CV38" s="609"/>
      <c r="CW38" s="609"/>
      <c r="CX38" s="609"/>
      <c r="CY38" s="610"/>
      <c r="CZ38" s="611">
        <v>7.9</v>
      </c>
      <c r="DA38" s="623"/>
      <c r="DB38" s="623"/>
      <c r="DC38" s="624"/>
      <c r="DD38" s="614">
        <v>2129028</v>
      </c>
      <c r="DE38" s="609"/>
      <c r="DF38" s="609"/>
      <c r="DG38" s="609"/>
      <c r="DH38" s="609"/>
      <c r="DI38" s="609"/>
      <c r="DJ38" s="609"/>
      <c r="DK38" s="610"/>
      <c r="DL38" s="614">
        <v>2010235</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30680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10994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1427175</v>
      </c>
      <c r="CS39" s="621"/>
      <c r="CT39" s="621"/>
      <c r="CU39" s="621"/>
      <c r="CV39" s="621"/>
      <c r="CW39" s="621"/>
      <c r="CX39" s="621"/>
      <c r="CY39" s="622"/>
      <c r="CZ39" s="611">
        <v>4.2</v>
      </c>
      <c r="DA39" s="623"/>
      <c r="DB39" s="623"/>
      <c r="DC39" s="624"/>
      <c r="DD39" s="614">
        <v>1110408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40000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2826</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86712</v>
      </c>
      <c r="CS40" s="609"/>
      <c r="CT40" s="609"/>
      <c r="CU40" s="609"/>
      <c r="CV40" s="609"/>
      <c r="CW40" s="609"/>
      <c r="CX40" s="609"/>
      <c r="CY40" s="610"/>
      <c r="CZ40" s="611">
        <v>0.3</v>
      </c>
      <c r="DA40" s="623"/>
      <c r="DB40" s="623"/>
      <c r="DC40" s="624"/>
      <c r="DD40" s="614">
        <v>86712</v>
      </c>
      <c r="DE40" s="609"/>
      <c r="DF40" s="609"/>
      <c r="DG40" s="609"/>
      <c r="DH40" s="609"/>
      <c r="DI40" s="609"/>
      <c r="DJ40" s="609"/>
      <c r="DK40" s="610"/>
      <c r="DL40" s="614">
        <v>86712</v>
      </c>
      <c r="DM40" s="609"/>
      <c r="DN40" s="609"/>
      <c r="DO40" s="609"/>
      <c r="DP40" s="609"/>
      <c r="DQ40" s="609"/>
      <c r="DR40" s="609"/>
      <c r="DS40" s="609"/>
      <c r="DT40" s="609"/>
      <c r="DU40" s="609"/>
      <c r="DV40" s="610"/>
      <c r="DW40" s="611">
        <v>0.5</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35408518</v>
      </c>
      <c r="S41" s="633"/>
      <c r="T41" s="633"/>
      <c r="U41" s="633"/>
      <c r="V41" s="633"/>
      <c r="W41" s="633"/>
      <c r="X41" s="633"/>
      <c r="Y41" s="636"/>
      <c r="Z41" s="637">
        <v>100</v>
      </c>
      <c r="AA41" s="637"/>
      <c r="AB41" s="637"/>
      <c r="AC41" s="637"/>
      <c r="AD41" s="638">
        <v>17017776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634439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2050398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6895966</v>
      </c>
      <c r="CS42" s="621"/>
      <c r="CT42" s="621"/>
      <c r="CU42" s="621"/>
      <c r="CV42" s="621"/>
      <c r="CW42" s="621"/>
      <c r="CX42" s="621"/>
      <c r="CY42" s="622"/>
      <c r="CZ42" s="611">
        <v>20.399999999999999</v>
      </c>
      <c r="DA42" s="623"/>
      <c r="DB42" s="623"/>
      <c r="DC42" s="624"/>
      <c r="DD42" s="614">
        <v>891945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338426</v>
      </c>
      <c r="CS43" s="621"/>
      <c r="CT43" s="621"/>
      <c r="CU43" s="621"/>
      <c r="CV43" s="621"/>
      <c r="CW43" s="621"/>
      <c r="CX43" s="621"/>
      <c r="CY43" s="622"/>
      <c r="CZ43" s="611">
        <v>1</v>
      </c>
      <c r="DA43" s="623"/>
      <c r="DB43" s="623"/>
      <c r="DC43" s="624"/>
      <c r="DD43" s="614">
        <v>338426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6493170</v>
      </c>
      <c r="CS44" s="609"/>
      <c r="CT44" s="609"/>
      <c r="CU44" s="609"/>
      <c r="CV44" s="609"/>
      <c r="CW44" s="609"/>
      <c r="CX44" s="609"/>
      <c r="CY44" s="610"/>
      <c r="CZ44" s="611">
        <v>19.2</v>
      </c>
      <c r="DA44" s="612"/>
      <c r="DB44" s="612"/>
      <c r="DC44" s="613"/>
      <c r="DD44" s="614">
        <v>777656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4766678</v>
      </c>
      <c r="CS45" s="621"/>
      <c r="CT45" s="621"/>
      <c r="CU45" s="621"/>
      <c r="CV45" s="621"/>
      <c r="CW45" s="621"/>
      <c r="CX45" s="621"/>
      <c r="CY45" s="622"/>
      <c r="CZ45" s="611">
        <v>14.1</v>
      </c>
      <c r="DA45" s="623"/>
      <c r="DB45" s="623"/>
      <c r="DC45" s="624"/>
      <c r="DD45" s="614">
        <v>135020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1613748</v>
      </c>
      <c r="CS46" s="609"/>
      <c r="CT46" s="609"/>
      <c r="CU46" s="609"/>
      <c r="CV46" s="609"/>
      <c r="CW46" s="609"/>
      <c r="CX46" s="609"/>
      <c r="CY46" s="610"/>
      <c r="CZ46" s="611">
        <v>4.8</v>
      </c>
      <c r="DA46" s="612"/>
      <c r="DB46" s="612"/>
      <c r="DC46" s="613"/>
      <c r="DD46" s="614">
        <v>606105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402796</v>
      </c>
      <c r="CS47" s="621"/>
      <c r="CT47" s="621"/>
      <c r="CU47" s="621"/>
      <c r="CV47" s="621"/>
      <c r="CW47" s="621"/>
      <c r="CX47" s="621"/>
      <c r="CY47" s="622"/>
      <c r="CZ47" s="611">
        <v>1.2</v>
      </c>
      <c r="DA47" s="623"/>
      <c r="DB47" s="623"/>
      <c r="DC47" s="624"/>
      <c r="DD47" s="614">
        <v>114289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33869792</v>
      </c>
      <c r="CS49" s="593"/>
      <c r="CT49" s="593"/>
      <c r="CU49" s="593"/>
      <c r="CV49" s="593"/>
      <c r="CW49" s="593"/>
      <c r="CX49" s="593"/>
      <c r="CY49" s="594"/>
      <c r="CZ49" s="595">
        <v>100</v>
      </c>
      <c r="DA49" s="596"/>
      <c r="DB49" s="596"/>
      <c r="DC49" s="597"/>
      <c r="DD49" s="598">
        <v>19529444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xw8aibrYH7sVhE89jl52dwknNlCB1zbLDi8Gv/Bt/mGqCPgSat/E9d0dgxQCkzpJTzX7Ze5kDI2LwPz4CbcwA==" saltValue="9i9ptp3VQBsfEIF7IBT7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35469</v>
      </c>
      <c r="R7" s="1090"/>
      <c r="S7" s="1090"/>
      <c r="T7" s="1090"/>
      <c r="U7" s="1090"/>
      <c r="V7" s="1090">
        <v>33930</v>
      </c>
      <c r="W7" s="1090"/>
      <c r="X7" s="1090"/>
      <c r="Y7" s="1090"/>
      <c r="Z7" s="1090"/>
      <c r="AA7" s="1090">
        <v>1539</v>
      </c>
      <c r="AB7" s="1090"/>
      <c r="AC7" s="1090"/>
      <c r="AD7" s="1090"/>
      <c r="AE7" s="1091"/>
      <c r="AF7" s="1092">
        <v>1122</v>
      </c>
      <c r="AG7" s="1093"/>
      <c r="AH7" s="1093"/>
      <c r="AI7" s="1093"/>
      <c r="AJ7" s="1094"/>
      <c r="AK7" s="1095">
        <v>684</v>
      </c>
      <c r="AL7" s="1096"/>
      <c r="AM7" s="1096"/>
      <c r="AN7" s="1096"/>
      <c r="AO7" s="1096"/>
      <c r="AP7" s="1096">
        <v>20380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553</v>
      </c>
      <c r="BT7" s="1087"/>
      <c r="BU7" s="1087"/>
      <c r="BV7" s="1087"/>
      <c r="BW7" s="1087"/>
      <c r="BX7" s="1087"/>
      <c r="BY7" s="1087"/>
      <c r="BZ7" s="1087"/>
      <c r="CA7" s="1087"/>
      <c r="CB7" s="1087"/>
      <c r="CC7" s="1087"/>
      <c r="CD7" s="1087"/>
      <c r="CE7" s="1087"/>
      <c r="CF7" s="1087"/>
      <c r="CG7" s="1099"/>
      <c r="CH7" s="1083">
        <v>44</v>
      </c>
      <c r="CI7" s="1084"/>
      <c r="CJ7" s="1084"/>
      <c r="CK7" s="1084"/>
      <c r="CL7" s="1085"/>
      <c r="CM7" s="1083">
        <v>60</v>
      </c>
      <c r="CN7" s="1084"/>
      <c r="CO7" s="1084"/>
      <c r="CP7" s="1084"/>
      <c r="CQ7" s="1085"/>
      <c r="CR7" s="1083">
        <v>5</v>
      </c>
      <c r="CS7" s="1084"/>
      <c r="CT7" s="1084"/>
      <c r="CU7" s="1084"/>
      <c r="CV7" s="1085"/>
      <c r="CW7" s="1083" t="s">
        <v>554</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35409</v>
      </c>
      <c r="R23" s="1048"/>
      <c r="S23" s="1048"/>
      <c r="T23" s="1048"/>
      <c r="U23" s="1048"/>
      <c r="V23" s="1048">
        <v>33870</v>
      </c>
      <c r="W23" s="1048"/>
      <c r="X23" s="1048"/>
      <c r="Y23" s="1048"/>
      <c r="Z23" s="1048"/>
      <c r="AA23" s="1048">
        <v>1539</v>
      </c>
      <c r="AB23" s="1048"/>
      <c r="AC23" s="1048"/>
      <c r="AD23" s="1048"/>
      <c r="AE23" s="1055"/>
      <c r="AF23" s="1056">
        <v>1122</v>
      </c>
      <c r="AG23" s="1048"/>
      <c r="AH23" s="1048"/>
      <c r="AI23" s="1048"/>
      <c r="AJ23" s="1057"/>
      <c r="AK23" s="1058"/>
      <c r="AL23" s="1059"/>
      <c r="AM23" s="1059"/>
      <c r="AN23" s="1059"/>
      <c r="AO23" s="1059"/>
      <c r="AP23" s="1048">
        <v>20380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7194</v>
      </c>
      <c r="R28" s="1038"/>
      <c r="S28" s="1038"/>
      <c r="T28" s="1038"/>
      <c r="U28" s="1038"/>
      <c r="V28" s="1038">
        <v>7110</v>
      </c>
      <c r="W28" s="1038"/>
      <c r="X28" s="1038"/>
      <c r="Y28" s="1038"/>
      <c r="Z28" s="1038"/>
      <c r="AA28" s="1038">
        <v>83</v>
      </c>
      <c r="AB28" s="1038"/>
      <c r="AC28" s="1038"/>
      <c r="AD28" s="1038"/>
      <c r="AE28" s="1039"/>
      <c r="AF28" s="1040">
        <v>83</v>
      </c>
      <c r="AG28" s="1038"/>
      <c r="AH28" s="1038"/>
      <c r="AI28" s="1038"/>
      <c r="AJ28" s="1041"/>
      <c r="AK28" s="1029">
        <v>634</v>
      </c>
      <c r="AL28" s="1030"/>
      <c r="AM28" s="1030"/>
      <c r="AN28" s="1030"/>
      <c r="AO28" s="1030"/>
      <c r="AP28" s="1030" t="s">
        <v>554</v>
      </c>
      <c r="AQ28" s="1030"/>
      <c r="AR28" s="1030"/>
      <c r="AS28" s="1030"/>
      <c r="AT28" s="1030"/>
      <c r="AU28" s="1030" t="s">
        <v>554</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6391</v>
      </c>
      <c r="R29" s="1026"/>
      <c r="S29" s="1026"/>
      <c r="T29" s="1026"/>
      <c r="U29" s="1026"/>
      <c r="V29" s="1026">
        <v>6153</v>
      </c>
      <c r="W29" s="1026"/>
      <c r="X29" s="1026"/>
      <c r="Y29" s="1026"/>
      <c r="Z29" s="1026"/>
      <c r="AA29" s="1026">
        <v>237</v>
      </c>
      <c r="AB29" s="1026"/>
      <c r="AC29" s="1026"/>
      <c r="AD29" s="1026"/>
      <c r="AE29" s="1027"/>
      <c r="AF29" s="1022">
        <v>237</v>
      </c>
      <c r="AG29" s="1023"/>
      <c r="AH29" s="1023"/>
      <c r="AI29" s="1023"/>
      <c r="AJ29" s="1024"/>
      <c r="AK29" s="967">
        <v>993</v>
      </c>
      <c r="AL29" s="958"/>
      <c r="AM29" s="958"/>
      <c r="AN29" s="958"/>
      <c r="AO29" s="958"/>
      <c r="AP29" s="958" t="s">
        <v>554</v>
      </c>
      <c r="AQ29" s="958"/>
      <c r="AR29" s="958"/>
      <c r="AS29" s="958"/>
      <c r="AT29" s="958"/>
      <c r="AU29" s="958" t="s">
        <v>554</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947</v>
      </c>
      <c r="R30" s="1026"/>
      <c r="S30" s="1026"/>
      <c r="T30" s="1026"/>
      <c r="U30" s="1026"/>
      <c r="V30" s="1026">
        <v>945</v>
      </c>
      <c r="W30" s="1026"/>
      <c r="X30" s="1026"/>
      <c r="Y30" s="1026"/>
      <c r="Z30" s="1026"/>
      <c r="AA30" s="1026">
        <v>2</v>
      </c>
      <c r="AB30" s="1026"/>
      <c r="AC30" s="1026"/>
      <c r="AD30" s="1026"/>
      <c r="AE30" s="1027"/>
      <c r="AF30" s="1022">
        <v>2</v>
      </c>
      <c r="AG30" s="1023"/>
      <c r="AH30" s="1023"/>
      <c r="AI30" s="1023"/>
      <c r="AJ30" s="1024"/>
      <c r="AK30" s="967">
        <v>291</v>
      </c>
      <c r="AL30" s="958"/>
      <c r="AM30" s="958"/>
      <c r="AN30" s="958"/>
      <c r="AO30" s="958"/>
      <c r="AP30" s="958" t="s">
        <v>554</v>
      </c>
      <c r="AQ30" s="958"/>
      <c r="AR30" s="958"/>
      <c r="AS30" s="958"/>
      <c r="AT30" s="958"/>
      <c r="AU30" s="958" t="s">
        <v>554</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6</v>
      </c>
      <c r="R31" s="1026"/>
      <c r="S31" s="1026"/>
      <c r="T31" s="1026"/>
      <c r="U31" s="1026"/>
      <c r="V31" s="1026">
        <v>5</v>
      </c>
      <c r="W31" s="1026"/>
      <c r="X31" s="1026"/>
      <c r="Y31" s="1026"/>
      <c r="Z31" s="1026"/>
      <c r="AA31" s="1026">
        <v>1</v>
      </c>
      <c r="AB31" s="1026"/>
      <c r="AC31" s="1026"/>
      <c r="AD31" s="1026"/>
      <c r="AE31" s="1027"/>
      <c r="AF31" s="1022">
        <v>1</v>
      </c>
      <c r="AG31" s="1023"/>
      <c r="AH31" s="1023"/>
      <c r="AI31" s="1023"/>
      <c r="AJ31" s="1024"/>
      <c r="AK31" s="967" t="s">
        <v>554</v>
      </c>
      <c r="AL31" s="958"/>
      <c r="AM31" s="958"/>
      <c r="AN31" s="958"/>
      <c r="AO31" s="958"/>
      <c r="AP31" s="958" t="s">
        <v>554</v>
      </c>
      <c r="AQ31" s="958"/>
      <c r="AR31" s="958"/>
      <c r="AS31" s="958"/>
      <c r="AT31" s="958"/>
      <c r="AU31" s="958" t="s">
        <v>554</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798</v>
      </c>
      <c r="R32" s="1026"/>
      <c r="S32" s="1026"/>
      <c r="T32" s="1026"/>
      <c r="U32" s="1026"/>
      <c r="V32" s="1026">
        <v>664</v>
      </c>
      <c r="W32" s="1026"/>
      <c r="X32" s="1026"/>
      <c r="Y32" s="1026"/>
      <c r="Z32" s="1026"/>
      <c r="AA32" s="1026">
        <v>134</v>
      </c>
      <c r="AB32" s="1026"/>
      <c r="AC32" s="1026"/>
      <c r="AD32" s="1026"/>
      <c r="AE32" s="1027"/>
      <c r="AF32" s="1022">
        <v>1294</v>
      </c>
      <c r="AG32" s="1023"/>
      <c r="AH32" s="1023"/>
      <c r="AI32" s="1023"/>
      <c r="AJ32" s="1024"/>
      <c r="AK32" s="967">
        <v>34</v>
      </c>
      <c r="AL32" s="958"/>
      <c r="AM32" s="958"/>
      <c r="AN32" s="958"/>
      <c r="AO32" s="958"/>
      <c r="AP32" s="958">
        <v>3077</v>
      </c>
      <c r="AQ32" s="958"/>
      <c r="AR32" s="958"/>
      <c r="AS32" s="958"/>
      <c r="AT32" s="958"/>
      <c r="AU32" s="958">
        <v>311</v>
      </c>
      <c r="AV32" s="958"/>
      <c r="AW32" s="958"/>
      <c r="AX32" s="958"/>
      <c r="AY32" s="958"/>
      <c r="AZ32" s="1028" t="s">
        <v>554</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5299</v>
      </c>
      <c r="R33" s="1026"/>
      <c r="S33" s="1026"/>
      <c r="T33" s="1026"/>
      <c r="U33" s="1026"/>
      <c r="V33" s="1026">
        <v>5701</v>
      </c>
      <c r="W33" s="1026"/>
      <c r="X33" s="1026"/>
      <c r="Y33" s="1026"/>
      <c r="Z33" s="1026"/>
      <c r="AA33" s="1026">
        <v>-402</v>
      </c>
      <c r="AB33" s="1026"/>
      <c r="AC33" s="1026"/>
      <c r="AD33" s="1026"/>
      <c r="AE33" s="1027"/>
      <c r="AF33" s="1022">
        <v>1175</v>
      </c>
      <c r="AG33" s="1023"/>
      <c r="AH33" s="1023"/>
      <c r="AI33" s="1023"/>
      <c r="AJ33" s="1024"/>
      <c r="AK33" s="967">
        <v>567</v>
      </c>
      <c r="AL33" s="958"/>
      <c r="AM33" s="958"/>
      <c r="AN33" s="958"/>
      <c r="AO33" s="958"/>
      <c r="AP33" s="958">
        <v>1305</v>
      </c>
      <c r="AQ33" s="958"/>
      <c r="AR33" s="958"/>
      <c r="AS33" s="958"/>
      <c r="AT33" s="958"/>
      <c r="AU33" s="958">
        <v>800</v>
      </c>
      <c r="AV33" s="958"/>
      <c r="AW33" s="958"/>
      <c r="AX33" s="958"/>
      <c r="AY33" s="958"/>
      <c r="AZ33" s="1028" t="s">
        <v>554</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1006</v>
      </c>
      <c r="R34" s="1026"/>
      <c r="S34" s="1026"/>
      <c r="T34" s="1026"/>
      <c r="U34" s="1026"/>
      <c r="V34" s="1026">
        <v>940</v>
      </c>
      <c r="W34" s="1026"/>
      <c r="X34" s="1026"/>
      <c r="Y34" s="1026"/>
      <c r="Z34" s="1026"/>
      <c r="AA34" s="1026">
        <v>66</v>
      </c>
      <c r="AB34" s="1026"/>
      <c r="AC34" s="1026"/>
      <c r="AD34" s="1026"/>
      <c r="AE34" s="1027"/>
      <c r="AF34" s="1022">
        <v>142</v>
      </c>
      <c r="AG34" s="1023"/>
      <c r="AH34" s="1023"/>
      <c r="AI34" s="1023"/>
      <c r="AJ34" s="1024"/>
      <c r="AK34" s="967">
        <v>529</v>
      </c>
      <c r="AL34" s="958"/>
      <c r="AM34" s="958"/>
      <c r="AN34" s="958"/>
      <c r="AO34" s="958"/>
      <c r="AP34" s="958">
        <v>4396</v>
      </c>
      <c r="AQ34" s="958"/>
      <c r="AR34" s="958"/>
      <c r="AS34" s="958"/>
      <c r="AT34" s="958"/>
      <c r="AU34" s="958">
        <v>2739</v>
      </c>
      <c r="AV34" s="958"/>
      <c r="AW34" s="958"/>
      <c r="AX34" s="958"/>
      <c r="AY34" s="958"/>
      <c r="AZ34" s="1028" t="s">
        <v>554</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v>386</v>
      </c>
      <c r="R35" s="1026"/>
      <c r="S35" s="1026"/>
      <c r="T35" s="1026"/>
      <c r="U35" s="1026"/>
      <c r="V35" s="1026">
        <v>353</v>
      </c>
      <c r="W35" s="1026"/>
      <c r="X35" s="1026"/>
      <c r="Y35" s="1026"/>
      <c r="Z35" s="1026"/>
      <c r="AA35" s="1026">
        <v>33</v>
      </c>
      <c r="AB35" s="1026"/>
      <c r="AC35" s="1026"/>
      <c r="AD35" s="1026"/>
      <c r="AE35" s="1027"/>
      <c r="AF35" s="1022">
        <v>60</v>
      </c>
      <c r="AG35" s="1023"/>
      <c r="AH35" s="1023"/>
      <c r="AI35" s="1023"/>
      <c r="AJ35" s="1024"/>
      <c r="AK35" s="967">
        <v>199</v>
      </c>
      <c r="AL35" s="958"/>
      <c r="AM35" s="958"/>
      <c r="AN35" s="958"/>
      <c r="AO35" s="958"/>
      <c r="AP35" s="958">
        <v>3406</v>
      </c>
      <c r="AQ35" s="958"/>
      <c r="AR35" s="958"/>
      <c r="AS35" s="958"/>
      <c r="AT35" s="958"/>
      <c r="AU35" s="958">
        <v>3035</v>
      </c>
      <c r="AV35" s="958"/>
      <c r="AW35" s="958"/>
      <c r="AX35" s="958"/>
      <c r="AY35" s="958"/>
      <c r="AZ35" s="1028" t="s">
        <v>554</v>
      </c>
      <c r="BA35" s="1028"/>
      <c r="BB35" s="1028"/>
      <c r="BC35" s="1028"/>
      <c r="BD35" s="1028"/>
      <c r="BE35" s="959" t="s">
        <v>393</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397</v>
      </c>
      <c r="C36" s="1018"/>
      <c r="D36" s="1018"/>
      <c r="E36" s="1018"/>
      <c r="F36" s="1018"/>
      <c r="G36" s="1018"/>
      <c r="H36" s="1018"/>
      <c r="I36" s="1018"/>
      <c r="J36" s="1018"/>
      <c r="K36" s="1018"/>
      <c r="L36" s="1018"/>
      <c r="M36" s="1018"/>
      <c r="N36" s="1018"/>
      <c r="O36" s="1018"/>
      <c r="P36" s="1019"/>
      <c r="Q36" s="1025">
        <v>182</v>
      </c>
      <c r="R36" s="1026"/>
      <c r="S36" s="1026"/>
      <c r="T36" s="1026"/>
      <c r="U36" s="1026"/>
      <c r="V36" s="1026">
        <v>194</v>
      </c>
      <c r="W36" s="1026"/>
      <c r="X36" s="1026"/>
      <c r="Y36" s="1026"/>
      <c r="Z36" s="1026"/>
      <c r="AA36" s="1026">
        <v>-12</v>
      </c>
      <c r="AB36" s="1026"/>
      <c r="AC36" s="1026"/>
      <c r="AD36" s="1026"/>
      <c r="AE36" s="1027"/>
      <c r="AF36" s="1022">
        <v>48</v>
      </c>
      <c r="AG36" s="1023"/>
      <c r="AH36" s="1023"/>
      <c r="AI36" s="1023"/>
      <c r="AJ36" s="1024"/>
      <c r="AK36" s="967">
        <v>155</v>
      </c>
      <c r="AL36" s="958"/>
      <c r="AM36" s="958"/>
      <c r="AN36" s="958"/>
      <c r="AO36" s="958"/>
      <c r="AP36" s="958">
        <v>935</v>
      </c>
      <c r="AQ36" s="958"/>
      <c r="AR36" s="958"/>
      <c r="AS36" s="958"/>
      <c r="AT36" s="958"/>
      <c r="AU36" s="958">
        <v>831</v>
      </c>
      <c r="AV36" s="958"/>
      <c r="AW36" s="958"/>
      <c r="AX36" s="958"/>
      <c r="AY36" s="958"/>
      <c r="AZ36" s="1028" t="s">
        <v>554</v>
      </c>
      <c r="BA36" s="1028"/>
      <c r="BB36" s="1028"/>
      <c r="BC36" s="1028"/>
      <c r="BD36" s="1028"/>
      <c r="BE36" s="959" t="s">
        <v>393</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398</v>
      </c>
      <c r="C37" s="1018"/>
      <c r="D37" s="1018"/>
      <c r="E37" s="1018"/>
      <c r="F37" s="1018"/>
      <c r="G37" s="1018"/>
      <c r="H37" s="1018"/>
      <c r="I37" s="1018"/>
      <c r="J37" s="1018"/>
      <c r="K37" s="1018"/>
      <c r="L37" s="1018"/>
      <c r="M37" s="1018"/>
      <c r="N37" s="1018"/>
      <c r="O37" s="1018"/>
      <c r="P37" s="1019"/>
      <c r="Q37" s="1025">
        <v>7</v>
      </c>
      <c r="R37" s="1026"/>
      <c r="S37" s="1026"/>
      <c r="T37" s="1026"/>
      <c r="U37" s="1026"/>
      <c r="V37" s="1026">
        <v>7</v>
      </c>
      <c r="W37" s="1026"/>
      <c r="X37" s="1026"/>
      <c r="Y37" s="1026"/>
      <c r="Z37" s="1026"/>
      <c r="AA37" s="1026">
        <v>0</v>
      </c>
      <c r="AB37" s="1026"/>
      <c r="AC37" s="1026"/>
      <c r="AD37" s="1026"/>
      <c r="AE37" s="1027"/>
      <c r="AF37" s="1022">
        <v>0</v>
      </c>
      <c r="AG37" s="1023"/>
      <c r="AH37" s="1023"/>
      <c r="AI37" s="1023"/>
      <c r="AJ37" s="1024"/>
      <c r="AK37" s="967" t="s">
        <v>554</v>
      </c>
      <c r="AL37" s="958"/>
      <c r="AM37" s="958"/>
      <c r="AN37" s="958"/>
      <c r="AO37" s="958"/>
      <c r="AP37" s="958" t="s">
        <v>554</v>
      </c>
      <c r="AQ37" s="958"/>
      <c r="AR37" s="958"/>
      <c r="AS37" s="958"/>
      <c r="AT37" s="958"/>
      <c r="AU37" s="958" t="s">
        <v>554</v>
      </c>
      <c r="AV37" s="958"/>
      <c r="AW37" s="958"/>
      <c r="AX37" s="958"/>
      <c r="AY37" s="958"/>
      <c r="AZ37" s="1028" t="s">
        <v>554</v>
      </c>
      <c r="BA37" s="1028"/>
      <c r="BB37" s="1028"/>
      <c r="BC37" s="1028"/>
      <c r="BD37" s="1028"/>
      <c r="BE37" s="959" t="s">
        <v>399</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3043</v>
      </c>
      <c r="AG63" s="946"/>
      <c r="AH63" s="946"/>
      <c r="AI63" s="946"/>
      <c r="AJ63" s="1009"/>
      <c r="AK63" s="1010"/>
      <c r="AL63" s="950"/>
      <c r="AM63" s="950"/>
      <c r="AN63" s="950"/>
      <c r="AO63" s="950"/>
      <c r="AP63" s="946">
        <v>13119</v>
      </c>
      <c r="AQ63" s="946"/>
      <c r="AR63" s="946"/>
      <c r="AS63" s="946"/>
      <c r="AT63" s="946"/>
      <c r="AU63" s="946">
        <v>7716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404</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560</v>
      </c>
      <c r="C68" s="973"/>
      <c r="D68" s="973"/>
      <c r="E68" s="973"/>
      <c r="F68" s="973"/>
      <c r="G68" s="973"/>
      <c r="H68" s="973"/>
      <c r="I68" s="973"/>
      <c r="J68" s="973"/>
      <c r="K68" s="973"/>
      <c r="L68" s="973"/>
      <c r="M68" s="973"/>
      <c r="N68" s="973"/>
      <c r="O68" s="973"/>
      <c r="P68" s="974"/>
      <c r="Q68" s="975">
        <v>1135</v>
      </c>
      <c r="R68" s="969"/>
      <c r="S68" s="969"/>
      <c r="T68" s="969"/>
      <c r="U68" s="969"/>
      <c r="V68" s="969">
        <v>1095</v>
      </c>
      <c r="W68" s="969"/>
      <c r="X68" s="969"/>
      <c r="Y68" s="969"/>
      <c r="Z68" s="969"/>
      <c r="AA68" s="969">
        <v>40</v>
      </c>
      <c r="AB68" s="969"/>
      <c r="AC68" s="969"/>
      <c r="AD68" s="969"/>
      <c r="AE68" s="969"/>
      <c r="AF68" s="969">
        <v>36</v>
      </c>
      <c r="AG68" s="969"/>
      <c r="AH68" s="969"/>
      <c r="AI68" s="969"/>
      <c r="AJ68" s="969"/>
      <c r="AK68" s="969">
        <v>39</v>
      </c>
      <c r="AL68" s="969"/>
      <c r="AM68" s="969"/>
      <c r="AN68" s="969"/>
      <c r="AO68" s="969"/>
      <c r="AP68" s="969">
        <v>151</v>
      </c>
      <c r="AQ68" s="969"/>
      <c r="AR68" s="969"/>
      <c r="AS68" s="969"/>
      <c r="AT68" s="969"/>
      <c r="AU68" s="969" t="s">
        <v>554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561</v>
      </c>
      <c r="C69" s="962"/>
      <c r="D69" s="962"/>
      <c r="E69" s="962"/>
      <c r="F69" s="962"/>
      <c r="G69" s="962"/>
      <c r="H69" s="962"/>
      <c r="I69" s="962"/>
      <c r="J69" s="962"/>
      <c r="K69" s="962"/>
      <c r="L69" s="962"/>
      <c r="M69" s="962"/>
      <c r="N69" s="962"/>
      <c r="O69" s="962"/>
      <c r="P69" s="963"/>
      <c r="Q69" s="964">
        <v>10742</v>
      </c>
      <c r="R69" s="958"/>
      <c r="S69" s="958"/>
      <c r="T69" s="958"/>
      <c r="U69" s="958"/>
      <c r="V69" s="958">
        <v>10165</v>
      </c>
      <c r="W69" s="958"/>
      <c r="X69" s="958"/>
      <c r="Y69" s="958"/>
      <c r="Z69" s="958"/>
      <c r="AA69" s="958">
        <v>577</v>
      </c>
      <c r="AB69" s="958"/>
      <c r="AC69" s="958"/>
      <c r="AD69" s="958"/>
      <c r="AE69" s="958"/>
      <c r="AF69" s="958">
        <v>577</v>
      </c>
      <c r="AG69" s="958"/>
      <c r="AH69" s="958"/>
      <c r="AI69" s="958"/>
      <c r="AJ69" s="958"/>
      <c r="AK69" s="958">
        <v>565</v>
      </c>
      <c r="AL69" s="958"/>
      <c r="AM69" s="958"/>
      <c r="AN69" s="958"/>
      <c r="AO69" s="958"/>
      <c r="AP69" s="958" t="s">
        <v>554</v>
      </c>
      <c r="AQ69" s="958"/>
      <c r="AR69" s="958"/>
      <c r="AS69" s="958"/>
      <c r="AT69" s="958"/>
      <c r="AU69" s="958" t="s">
        <v>554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562</v>
      </c>
      <c r="C70" s="962"/>
      <c r="D70" s="962"/>
      <c r="E70" s="962"/>
      <c r="F70" s="962"/>
      <c r="G70" s="962"/>
      <c r="H70" s="962"/>
      <c r="I70" s="962"/>
      <c r="J70" s="962"/>
      <c r="K70" s="962"/>
      <c r="L70" s="962"/>
      <c r="M70" s="962"/>
      <c r="N70" s="962"/>
      <c r="O70" s="962"/>
      <c r="P70" s="963"/>
      <c r="Q70" s="964">
        <v>100</v>
      </c>
      <c r="R70" s="958"/>
      <c r="S70" s="958"/>
      <c r="T70" s="958"/>
      <c r="U70" s="958"/>
      <c r="V70" s="958">
        <v>91</v>
      </c>
      <c r="W70" s="958"/>
      <c r="X70" s="958"/>
      <c r="Y70" s="958"/>
      <c r="Z70" s="958"/>
      <c r="AA70" s="958">
        <v>9</v>
      </c>
      <c r="AB70" s="958"/>
      <c r="AC70" s="958"/>
      <c r="AD70" s="958"/>
      <c r="AE70" s="958"/>
      <c r="AF70" s="958">
        <v>9</v>
      </c>
      <c r="AG70" s="958"/>
      <c r="AH70" s="958"/>
      <c r="AI70" s="958"/>
      <c r="AJ70" s="958"/>
      <c r="AK70" s="958">
        <v>17</v>
      </c>
      <c r="AL70" s="958"/>
      <c r="AM70" s="958"/>
      <c r="AN70" s="958"/>
      <c r="AO70" s="958"/>
      <c r="AP70" s="958" t="s">
        <v>554</v>
      </c>
      <c r="AQ70" s="958"/>
      <c r="AR70" s="958"/>
      <c r="AS70" s="958"/>
      <c r="AT70" s="958"/>
      <c r="AU70" s="958" t="s">
        <v>554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563</v>
      </c>
      <c r="C71" s="962"/>
      <c r="D71" s="962"/>
      <c r="E71" s="962"/>
      <c r="F71" s="962"/>
      <c r="G71" s="962"/>
      <c r="H71" s="962"/>
      <c r="I71" s="962"/>
      <c r="J71" s="962"/>
      <c r="K71" s="962"/>
      <c r="L71" s="962"/>
      <c r="M71" s="962"/>
      <c r="N71" s="962"/>
      <c r="O71" s="962"/>
      <c r="P71" s="963"/>
      <c r="Q71" s="964">
        <v>303344</v>
      </c>
      <c r="R71" s="958"/>
      <c r="S71" s="958"/>
      <c r="T71" s="958"/>
      <c r="U71" s="958"/>
      <c r="V71" s="958">
        <v>298534</v>
      </c>
      <c r="W71" s="958"/>
      <c r="X71" s="958"/>
      <c r="Y71" s="958"/>
      <c r="Z71" s="958"/>
      <c r="AA71" s="958">
        <v>4810</v>
      </c>
      <c r="AB71" s="958"/>
      <c r="AC71" s="958"/>
      <c r="AD71" s="958"/>
      <c r="AE71" s="958"/>
      <c r="AF71" s="958">
        <v>4810</v>
      </c>
      <c r="AG71" s="958"/>
      <c r="AH71" s="958"/>
      <c r="AI71" s="958"/>
      <c r="AJ71" s="958"/>
      <c r="AK71" s="958">
        <v>2401</v>
      </c>
      <c r="AL71" s="958"/>
      <c r="AM71" s="958"/>
      <c r="AN71" s="958"/>
      <c r="AO71" s="958"/>
      <c r="AP71" s="958" t="s">
        <v>554</v>
      </c>
      <c r="AQ71" s="958"/>
      <c r="AR71" s="958"/>
      <c r="AS71" s="958"/>
      <c r="AT71" s="958"/>
      <c r="AU71" s="958" t="s">
        <v>554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5432</v>
      </c>
      <c r="AG88" s="946"/>
      <c r="AH88" s="946"/>
      <c r="AI88" s="946"/>
      <c r="AJ88" s="946"/>
      <c r="AK88" s="950"/>
      <c r="AL88" s="950"/>
      <c r="AM88" s="950"/>
      <c r="AN88" s="950"/>
      <c r="AO88" s="950"/>
      <c r="AP88" s="946">
        <v>151</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2665337</v>
      </c>
      <c r="AB110" s="876"/>
      <c r="AC110" s="876"/>
      <c r="AD110" s="876"/>
      <c r="AE110" s="877"/>
      <c r="AF110" s="878">
        <v>2615351</v>
      </c>
      <c r="AG110" s="876"/>
      <c r="AH110" s="876"/>
      <c r="AI110" s="876"/>
      <c r="AJ110" s="877"/>
      <c r="AK110" s="878">
        <v>2454262</v>
      </c>
      <c r="AL110" s="876"/>
      <c r="AM110" s="876"/>
      <c r="AN110" s="876"/>
      <c r="AO110" s="877"/>
      <c r="AP110" s="879">
        <v>16.8</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22614391</v>
      </c>
      <c r="BR110" s="829"/>
      <c r="BS110" s="829"/>
      <c r="BT110" s="829"/>
      <c r="BU110" s="829"/>
      <c r="BV110" s="829">
        <v>21404393</v>
      </c>
      <c r="BW110" s="829"/>
      <c r="BX110" s="829"/>
      <c r="BY110" s="829"/>
      <c r="BZ110" s="829"/>
      <c r="CA110" s="829">
        <v>20379635</v>
      </c>
      <c r="CB110" s="829"/>
      <c r="CC110" s="829"/>
      <c r="CD110" s="829"/>
      <c r="CE110" s="829"/>
      <c r="CF110" s="853">
        <v>139.69999999999999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9131319</v>
      </c>
      <c r="BR112" s="804"/>
      <c r="BS112" s="804"/>
      <c r="BT112" s="804"/>
      <c r="BU112" s="804"/>
      <c r="BV112" s="804">
        <v>8468088</v>
      </c>
      <c r="BW112" s="804"/>
      <c r="BX112" s="804"/>
      <c r="BY112" s="804"/>
      <c r="BZ112" s="804"/>
      <c r="CA112" s="804">
        <v>7714954</v>
      </c>
      <c r="CB112" s="804"/>
      <c r="CC112" s="804"/>
      <c r="CD112" s="804"/>
      <c r="CE112" s="804"/>
      <c r="CF112" s="862">
        <v>52.9</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1048462</v>
      </c>
      <c r="AB113" s="906"/>
      <c r="AC113" s="906"/>
      <c r="AD113" s="906"/>
      <c r="AE113" s="907"/>
      <c r="AF113" s="908">
        <v>985200</v>
      </c>
      <c r="AG113" s="906"/>
      <c r="AH113" s="906"/>
      <c r="AI113" s="906"/>
      <c r="AJ113" s="907"/>
      <c r="AK113" s="908">
        <v>854892</v>
      </c>
      <c r="AL113" s="906"/>
      <c r="AM113" s="906"/>
      <c r="AN113" s="906"/>
      <c r="AO113" s="907"/>
      <c r="AP113" s="909">
        <v>5.9</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1040</v>
      </c>
      <c r="BR113" s="804"/>
      <c r="BS113" s="804"/>
      <c r="BT113" s="804"/>
      <c r="BU113" s="804"/>
      <c r="BV113" s="804">
        <v>25919</v>
      </c>
      <c r="BW113" s="804"/>
      <c r="BX113" s="804"/>
      <c r="BY113" s="804"/>
      <c r="BZ113" s="804"/>
      <c r="CA113" s="804">
        <v>92123</v>
      </c>
      <c r="CB113" s="804"/>
      <c r="CC113" s="804"/>
      <c r="CD113" s="804"/>
      <c r="CE113" s="804"/>
      <c r="CF113" s="862">
        <v>0.6</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30423</v>
      </c>
      <c r="AB114" s="767"/>
      <c r="AC114" s="767"/>
      <c r="AD114" s="767"/>
      <c r="AE114" s="768"/>
      <c r="AF114" s="769">
        <v>6</v>
      </c>
      <c r="AG114" s="767"/>
      <c r="AH114" s="767"/>
      <c r="AI114" s="767"/>
      <c r="AJ114" s="768"/>
      <c r="AK114" s="769">
        <v>152</v>
      </c>
      <c r="AL114" s="767"/>
      <c r="AM114" s="767"/>
      <c r="AN114" s="767"/>
      <c r="AO114" s="768"/>
      <c r="AP114" s="811">
        <v>0</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4504973</v>
      </c>
      <c r="BR114" s="804"/>
      <c r="BS114" s="804"/>
      <c r="BT114" s="804"/>
      <c r="BU114" s="804"/>
      <c r="BV114" s="804">
        <v>4432515</v>
      </c>
      <c r="BW114" s="804"/>
      <c r="BX114" s="804"/>
      <c r="BY114" s="804"/>
      <c r="BZ114" s="804"/>
      <c r="CA114" s="804">
        <v>4555841</v>
      </c>
      <c r="CB114" s="804"/>
      <c r="CC114" s="804"/>
      <c r="CD114" s="804"/>
      <c r="CE114" s="804"/>
      <c r="CF114" s="862">
        <v>31.2</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23967</v>
      </c>
      <c r="AB115" s="906"/>
      <c r="AC115" s="906"/>
      <c r="AD115" s="906"/>
      <c r="AE115" s="907"/>
      <c r="AF115" s="908">
        <v>23431</v>
      </c>
      <c r="AG115" s="906"/>
      <c r="AH115" s="906"/>
      <c r="AI115" s="906"/>
      <c r="AJ115" s="907"/>
      <c r="AK115" s="908">
        <v>23910</v>
      </c>
      <c r="AL115" s="906"/>
      <c r="AM115" s="906"/>
      <c r="AN115" s="906"/>
      <c r="AO115" s="907"/>
      <c r="AP115" s="909">
        <v>0.2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3768189</v>
      </c>
      <c r="AB117" s="890"/>
      <c r="AC117" s="890"/>
      <c r="AD117" s="890"/>
      <c r="AE117" s="891"/>
      <c r="AF117" s="892">
        <v>3623988</v>
      </c>
      <c r="AG117" s="890"/>
      <c r="AH117" s="890"/>
      <c r="AI117" s="890"/>
      <c r="AJ117" s="891"/>
      <c r="AK117" s="892">
        <v>3333216</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446</v>
      </c>
      <c r="BP119" s="865"/>
      <c r="BQ119" s="866">
        <v>36251723</v>
      </c>
      <c r="BR119" s="832"/>
      <c r="BS119" s="832"/>
      <c r="BT119" s="832"/>
      <c r="BU119" s="832"/>
      <c r="BV119" s="832">
        <v>34330915</v>
      </c>
      <c r="BW119" s="832"/>
      <c r="BX119" s="832"/>
      <c r="BY119" s="832"/>
      <c r="BZ119" s="832"/>
      <c r="CA119" s="832">
        <v>32742553</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16352893</v>
      </c>
      <c r="BR120" s="829"/>
      <c r="BS120" s="829"/>
      <c r="BT120" s="829"/>
      <c r="BU120" s="829"/>
      <c r="BV120" s="829">
        <v>17672344</v>
      </c>
      <c r="BW120" s="829"/>
      <c r="BX120" s="829"/>
      <c r="BY120" s="829"/>
      <c r="BZ120" s="829"/>
      <c r="CA120" s="829">
        <v>18644097</v>
      </c>
      <c r="CB120" s="829"/>
      <c r="CC120" s="829"/>
      <c r="CD120" s="829"/>
      <c r="CE120" s="829"/>
      <c r="CF120" s="853">
        <v>127.8</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3568616</v>
      </c>
      <c r="DH120" s="829"/>
      <c r="DI120" s="829"/>
      <c r="DJ120" s="829"/>
      <c r="DK120" s="829"/>
      <c r="DL120" s="829">
        <v>3498984</v>
      </c>
      <c r="DM120" s="829"/>
      <c r="DN120" s="829"/>
      <c r="DO120" s="829"/>
      <c r="DP120" s="829"/>
      <c r="DQ120" s="829">
        <v>3034971</v>
      </c>
      <c r="DR120" s="829"/>
      <c r="DS120" s="829"/>
      <c r="DT120" s="829"/>
      <c r="DU120" s="829"/>
      <c r="DV120" s="830">
        <v>20.8</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1142999</v>
      </c>
      <c r="BR121" s="804"/>
      <c r="BS121" s="804"/>
      <c r="BT121" s="804"/>
      <c r="BU121" s="804"/>
      <c r="BV121" s="804">
        <v>1075164</v>
      </c>
      <c r="BW121" s="804"/>
      <c r="BX121" s="804"/>
      <c r="BY121" s="804"/>
      <c r="BZ121" s="804"/>
      <c r="CA121" s="804">
        <v>990431</v>
      </c>
      <c r="CB121" s="804"/>
      <c r="CC121" s="804"/>
      <c r="CD121" s="804"/>
      <c r="CE121" s="804"/>
      <c r="CF121" s="862">
        <v>6.8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3441026</v>
      </c>
      <c r="DH121" s="804"/>
      <c r="DI121" s="804"/>
      <c r="DJ121" s="804"/>
      <c r="DK121" s="804"/>
      <c r="DL121" s="804">
        <v>3041057</v>
      </c>
      <c r="DM121" s="804"/>
      <c r="DN121" s="804"/>
      <c r="DO121" s="804"/>
      <c r="DP121" s="804"/>
      <c r="DQ121" s="804">
        <v>2738663</v>
      </c>
      <c r="DR121" s="804"/>
      <c r="DS121" s="804"/>
      <c r="DT121" s="804"/>
      <c r="DU121" s="804"/>
      <c r="DV121" s="781">
        <v>18.8</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24255812</v>
      </c>
      <c r="BR122" s="832"/>
      <c r="BS122" s="832"/>
      <c r="BT122" s="832"/>
      <c r="BU122" s="832"/>
      <c r="BV122" s="832">
        <v>22788184</v>
      </c>
      <c r="BW122" s="832"/>
      <c r="BX122" s="832"/>
      <c r="BY122" s="832"/>
      <c r="BZ122" s="832"/>
      <c r="CA122" s="832">
        <v>21506233</v>
      </c>
      <c r="CB122" s="832"/>
      <c r="CC122" s="832"/>
      <c r="CD122" s="832"/>
      <c r="CE122" s="832"/>
      <c r="CF122" s="833">
        <v>147.4</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992818</v>
      </c>
      <c r="DH122" s="804"/>
      <c r="DI122" s="804"/>
      <c r="DJ122" s="804"/>
      <c r="DK122" s="804"/>
      <c r="DL122" s="804">
        <v>872096</v>
      </c>
      <c r="DM122" s="804"/>
      <c r="DN122" s="804"/>
      <c r="DO122" s="804"/>
      <c r="DP122" s="804"/>
      <c r="DQ122" s="804">
        <v>830717</v>
      </c>
      <c r="DR122" s="804"/>
      <c r="DS122" s="804"/>
      <c r="DT122" s="804"/>
      <c r="DU122" s="804"/>
      <c r="DV122" s="781">
        <v>5.7</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454</v>
      </c>
      <c r="BP123" s="865"/>
      <c r="BQ123" s="819">
        <v>41751704</v>
      </c>
      <c r="BR123" s="820"/>
      <c r="BS123" s="820"/>
      <c r="BT123" s="820"/>
      <c r="BU123" s="820"/>
      <c r="BV123" s="820">
        <v>41535692</v>
      </c>
      <c r="BW123" s="820"/>
      <c r="BX123" s="820"/>
      <c r="BY123" s="820"/>
      <c r="BZ123" s="820"/>
      <c r="CA123" s="820">
        <v>41140761</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829832</v>
      </c>
      <c r="DH123" s="767"/>
      <c r="DI123" s="767"/>
      <c r="DJ123" s="767"/>
      <c r="DK123" s="768"/>
      <c r="DL123" s="769">
        <v>756115</v>
      </c>
      <c r="DM123" s="767"/>
      <c r="DN123" s="767"/>
      <c r="DO123" s="767"/>
      <c r="DP123" s="768"/>
      <c r="DQ123" s="769">
        <v>799784</v>
      </c>
      <c r="DR123" s="767"/>
      <c r="DS123" s="767"/>
      <c r="DT123" s="767"/>
      <c r="DU123" s="768"/>
      <c r="DV123" s="811">
        <v>5.5</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299027</v>
      </c>
      <c r="DH124" s="751"/>
      <c r="DI124" s="751"/>
      <c r="DJ124" s="751"/>
      <c r="DK124" s="752"/>
      <c r="DL124" s="753">
        <v>299836</v>
      </c>
      <c r="DM124" s="751"/>
      <c r="DN124" s="751"/>
      <c r="DO124" s="751"/>
      <c r="DP124" s="752"/>
      <c r="DQ124" s="753">
        <v>310819</v>
      </c>
      <c r="DR124" s="751"/>
      <c r="DS124" s="751"/>
      <c r="DT124" s="751"/>
      <c r="DU124" s="752"/>
      <c r="DV124" s="835">
        <v>2.1</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23967</v>
      </c>
      <c r="AB127" s="767"/>
      <c r="AC127" s="767"/>
      <c r="AD127" s="767"/>
      <c r="AE127" s="768"/>
      <c r="AF127" s="769">
        <v>23431</v>
      </c>
      <c r="AG127" s="767"/>
      <c r="AH127" s="767"/>
      <c r="AI127" s="767"/>
      <c r="AJ127" s="768"/>
      <c r="AK127" s="769">
        <v>23910</v>
      </c>
      <c r="AL127" s="767"/>
      <c r="AM127" s="767"/>
      <c r="AN127" s="767"/>
      <c r="AO127" s="768"/>
      <c r="AP127" s="811">
        <v>0.2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170650</v>
      </c>
      <c r="AB128" s="788"/>
      <c r="AC128" s="788"/>
      <c r="AD128" s="788"/>
      <c r="AE128" s="789"/>
      <c r="AF128" s="790">
        <v>150185</v>
      </c>
      <c r="AG128" s="788"/>
      <c r="AH128" s="788"/>
      <c r="AI128" s="788"/>
      <c r="AJ128" s="789"/>
      <c r="AK128" s="790">
        <v>167870</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12.65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16303809</v>
      </c>
      <c r="AB129" s="767"/>
      <c r="AC129" s="767"/>
      <c r="AD129" s="767"/>
      <c r="AE129" s="768"/>
      <c r="AF129" s="769">
        <v>16427201</v>
      </c>
      <c r="AG129" s="767"/>
      <c r="AH129" s="767"/>
      <c r="AI129" s="767"/>
      <c r="AJ129" s="768"/>
      <c r="AK129" s="769">
        <v>16888474</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17.649999999999999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2546735</v>
      </c>
      <c r="AB130" s="767"/>
      <c r="AC130" s="767"/>
      <c r="AD130" s="767"/>
      <c r="AE130" s="768"/>
      <c r="AF130" s="769">
        <v>2424284</v>
      </c>
      <c r="AG130" s="767"/>
      <c r="AH130" s="767"/>
      <c r="AI130" s="767"/>
      <c r="AJ130" s="768"/>
      <c r="AK130" s="769">
        <v>2298786</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13757074</v>
      </c>
      <c r="AB131" s="751"/>
      <c r="AC131" s="751"/>
      <c r="AD131" s="751"/>
      <c r="AE131" s="752"/>
      <c r="AF131" s="753">
        <v>14002917</v>
      </c>
      <c r="AG131" s="751"/>
      <c r="AH131" s="751"/>
      <c r="AI131" s="751"/>
      <c r="AJ131" s="752"/>
      <c r="AK131" s="753">
        <v>14589688</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7.6382812219999998</v>
      </c>
      <c r="AB132" s="732"/>
      <c r="AC132" s="732"/>
      <c r="AD132" s="732"/>
      <c r="AE132" s="733"/>
      <c r="AF132" s="734">
        <v>7.4950026479999998</v>
      </c>
      <c r="AG132" s="732"/>
      <c r="AH132" s="732"/>
      <c r="AI132" s="732"/>
      <c r="AJ132" s="733"/>
      <c r="AK132" s="734">
        <v>5.9395375689999996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7.6</v>
      </c>
      <c r="AB133" s="711"/>
      <c r="AC133" s="711"/>
      <c r="AD133" s="711"/>
      <c r="AE133" s="712"/>
      <c r="AF133" s="710">
        <v>7.5</v>
      </c>
      <c r="AG133" s="711"/>
      <c r="AH133" s="711"/>
      <c r="AI133" s="711"/>
      <c r="AJ133" s="712"/>
      <c r="AK133" s="710">
        <v>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JBxvEdS5nIdX7Njd5SUBUMEQhXGuk+WZgndPiNc4D6yuyTrubYCoAv08ULf4T2avGmsMd1VazVDPFg67H/WZw==" saltValue="f9d0J4FPaPZZHUC3+51k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pd1gvUqEfkvzH61c8P40lJxNSJCDCHZlX6EGR/n/CgjXrTltGOiZcEx4xKQTbmMAZ6Xeyg4brve226PpbvCKQ==" saltValue="rV0iyjA8aCOzlrUssYhOO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eo8aUm+QrViABX06t6PuExAeYFG8NhMt6SutKmfsNBUfky0OuKezHeBPQnX1VlVXyEzxpycT1o0Bwoefj8Vjw==" saltValue="Lv2Do9kiQazs7tj7+Av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5312636</v>
      </c>
      <c r="AP9" s="262">
        <v>103349</v>
      </c>
      <c r="AQ9" s="263">
        <v>95899</v>
      </c>
      <c r="AR9" s="264">
        <v>7.8</v>
      </c>
    </row>
    <row r="10" spans="1:46" ht="13.5" customHeight="1" x14ac:dyDescent="0.2">
      <c r="A10" s="247"/>
      <c r="AK10" s="1117" t="s">
        <v>489</v>
      </c>
      <c r="AL10" s="1118"/>
      <c r="AM10" s="1118"/>
      <c r="AN10" s="1119"/>
      <c r="AO10" s="265">
        <v>79544</v>
      </c>
      <c r="AP10" s="265">
        <v>1547</v>
      </c>
      <c r="AQ10" s="266">
        <v>7418</v>
      </c>
      <c r="AR10" s="267">
        <v>-79.099999999999994</v>
      </c>
    </row>
    <row r="11" spans="1:46" ht="13.5" customHeight="1" x14ac:dyDescent="0.2">
      <c r="A11" s="247"/>
      <c r="AK11" s="1117" t="s">
        <v>490</v>
      </c>
      <c r="AL11" s="1118"/>
      <c r="AM11" s="1118"/>
      <c r="AN11" s="1119"/>
      <c r="AO11" s="265" t="s">
        <v>491</v>
      </c>
      <c r="AP11" s="265" t="s">
        <v>491</v>
      </c>
      <c r="AQ11" s="266">
        <v>1842</v>
      </c>
      <c r="AR11" s="267" t="s">
        <v>491</v>
      </c>
    </row>
    <row r="12" spans="1:46" ht="13.5" customHeight="1" x14ac:dyDescent="0.2">
      <c r="A12" s="247"/>
      <c r="AK12" s="1117" t="s">
        <v>492</v>
      </c>
      <c r="AL12" s="1118"/>
      <c r="AM12" s="1118"/>
      <c r="AN12" s="1119"/>
      <c r="AO12" s="265" t="s">
        <v>491</v>
      </c>
      <c r="AP12" s="265" t="s">
        <v>491</v>
      </c>
      <c r="AQ12" s="266">
        <v>18</v>
      </c>
      <c r="AR12" s="267" t="s">
        <v>491</v>
      </c>
    </row>
    <row r="13" spans="1:46" ht="13.5" customHeight="1" x14ac:dyDescent="0.2">
      <c r="A13" s="247"/>
      <c r="AK13" s="1117" t="s">
        <v>493</v>
      </c>
      <c r="AL13" s="1118"/>
      <c r="AM13" s="1118"/>
      <c r="AN13" s="1119"/>
      <c r="AO13" s="265">
        <v>218211</v>
      </c>
      <c r="AP13" s="265">
        <v>4245</v>
      </c>
      <c r="AQ13" s="266">
        <v>3674</v>
      </c>
      <c r="AR13" s="267">
        <v>15.5</v>
      </c>
    </row>
    <row r="14" spans="1:46" ht="13.5" customHeight="1" x14ac:dyDescent="0.2">
      <c r="A14" s="247"/>
      <c r="AK14" s="1117" t="s">
        <v>494</v>
      </c>
      <c r="AL14" s="1118"/>
      <c r="AM14" s="1118"/>
      <c r="AN14" s="1119"/>
      <c r="AO14" s="265">
        <v>338426</v>
      </c>
      <c r="AP14" s="265">
        <v>6584</v>
      </c>
      <c r="AQ14" s="266">
        <v>2040</v>
      </c>
      <c r="AR14" s="267">
        <v>222.7</v>
      </c>
    </row>
    <row r="15" spans="1:46" ht="13.5" customHeight="1" x14ac:dyDescent="0.2">
      <c r="A15" s="247"/>
      <c r="AK15" s="1120" t="s">
        <v>495</v>
      </c>
      <c r="AL15" s="1121"/>
      <c r="AM15" s="1121"/>
      <c r="AN15" s="1122"/>
      <c r="AO15" s="265">
        <v>-321098</v>
      </c>
      <c r="AP15" s="265">
        <v>-6246</v>
      </c>
      <c r="AQ15" s="266">
        <v>-5724</v>
      </c>
      <c r="AR15" s="267">
        <v>9.1</v>
      </c>
    </row>
    <row r="16" spans="1:46" ht="13" x14ac:dyDescent="0.2">
      <c r="A16" s="247"/>
      <c r="AK16" s="1120" t="s">
        <v>177</v>
      </c>
      <c r="AL16" s="1121"/>
      <c r="AM16" s="1121"/>
      <c r="AN16" s="1122"/>
      <c r="AO16" s="265">
        <v>5627719</v>
      </c>
      <c r="AP16" s="265">
        <v>109478</v>
      </c>
      <c r="AQ16" s="266">
        <v>105167</v>
      </c>
      <c r="AR16" s="267">
        <v>4.0999999999999996</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10.82</v>
      </c>
      <c r="AP21" s="278">
        <v>8.91</v>
      </c>
      <c r="AQ21" s="279">
        <v>1.91</v>
      </c>
      <c r="AS21" s="280"/>
      <c r="AT21" s="276"/>
    </row>
    <row r="22" spans="1:46" s="248" customFormat="1" ht="13" x14ac:dyDescent="0.2">
      <c r="A22" s="276"/>
      <c r="AK22" s="1123" t="s">
        <v>501</v>
      </c>
      <c r="AL22" s="1124"/>
      <c r="AM22" s="1124"/>
      <c r="AN22" s="1125"/>
      <c r="AO22" s="281">
        <v>97.7</v>
      </c>
      <c r="AP22" s="282">
        <v>97.6</v>
      </c>
      <c r="AQ22" s="283">
        <v>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2454262</v>
      </c>
      <c r="AP32" s="291">
        <v>47744</v>
      </c>
      <c r="AQ32" s="292">
        <v>63956</v>
      </c>
      <c r="AR32" s="293">
        <v>-25.3</v>
      </c>
    </row>
    <row r="33" spans="1:46" ht="13.5" customHeight="1" x14ac:dyDescent="0.2">
      <c r="A33" s="247"/>
      <c r="AK33" s="1107" t="s">
        <v>506</v>
      </c>
      <c r="AL33" s="1108"/>
      <c r="AM33" s="1108"/>
      <c r="AN33" s="1109"/>
      <c r="AO33" s="291" t="s">
        <v>491</v>
      </c>
      <c r="AP33" s="291" t="s">
        <v>491</v>
      </c>
      <c r="AQ33" s="292" t="s">
        <v>491</v>
      </c>
      <c r="AR33" s="293" t="s">
        <v>491</v>
      </c>
    </row>
    <row r="34" spans="1:46" ht="27" customHeight="1" x14ac:dyDescent="0.2">
      <c r="A34" s="247"/>
      <c r="AK34" s="1107" t="s">
        <v>507</v>
      </c>
      <c r="AL34" s="1108"/>
      <c r="AM34" s="1108"/>
      <c r="AN34" s="1109"/>
      <c r="AO34" s="291" t="s">
        <v>491</v>
      </c>
      <c r="AP34" s="291" t="s">
        <v>491</v>
      </c>
      <c r="AQ34" s="292">
        <v>4</v>
      </c>
      <c r="AR34" s="293" t="s">
        <v>491</v>
      </c>
    </row>
    <row r="35" spans="1:46" ht="27" customHeight="1" x14ac:dyDescent="0.2">
      <c r="A35" s="247"/>
      <c r="AK35" s="1107" t="s">
        <v>508</v>
      </c>
      <c r="AL35" s="1108"/>
      <c r="AM35" s="1108"/>
      <c r="AN35" s="1109"/>
      <c r="AO35" s="291">
        <v>854892</v>
      </c>
      <c r="AP35" s="291">
        <v>16631</v>
      </c>
      <c r="AQ35" s="292">
        <v>14498</v>
      </c>
      <c r="AR35" s="293">
        <v>14.7</v>
      </c>
    </row>
    <row r="36" spans="1:46" ht="27" customHeight="1" x14ac:dyDescent="0.2">
      <c r="A36" s="247"/>
      <c r="AK36" s="1107" t="s">
        <v>509</v>
      </c>
      <c r="AL36" s="1108"/>
      <c r="AM36" s="1108"/>
      <c r="AN36" s="1109"/>
      <c r="AO36" s="291">
        <v>152</v>
      </c>
      <c r="AP36" s="291">
        <v>3</v>
      </c>
      <c r="AQ36" s="292">
        <v>1993</v>
      </c>
      <c r="AR36" s="293">
        <v>-99.8</v>
      </c>
    </row>
    <row r="37" spans="1:46" ht="13.5" customHeight="1" x14ac:dyDescent="0.2">
      <c r="A37" s="247"/>
      <c r="AK37" s="1107" t="s">
        <v>510</v>
      </c>
      <c r="AL37" s="1108"/>
      <c r="AM37" s="1108"/>
      <c r="AN37" s="1109"/>
      <c r="AO37" s="291">
        <v>23910</v>
      </c>
      <c r="AP37" s="291">
        <v>465</v>
      </c>
      <c r="AQ37" s="292">
        <v>407</v>
      </c>
      <c r="AR37" s="293">
        <v>14.3</v>
      </c>
    </row>
    <row r="38" spans="1:46" ht="27" customHeight="1" x14ac:dyDescent="0.2">
      <c r="A38" s="247"/>
      <c r="AK38" s="1110" t="s">
        <v>511</v>
      </c>
      <c r="AL38" s="1111"/>
      <c r="AM38" s="1111"/>
      <c r="AN38" s="1112"/>
      <c r="AO38" s="294" t="s">
        <v>491</v>
      </c>
      <c r="AP38" s="294" t="s">
        <v>491</v>
      </c>
      <c r="AQ38" s="295">
        <v>1</v>
      </c>
      <c r="AR38" s="283" t="s">
        <v>491</v>
      </c>
      <c r="AS38" s="290"/>
    </row>
    <row r="39" spans="1:46" ht="13" x14ac:dyDescent="0.2">
      <c r="A39" s="247"/>
      <c r="AK39" s="1110" t="s">
        <v>512</v>
      </c>
      <c r="AL39" s="1111"/>
      <c r="AM39" s="1111"/>
      <c r="AN39" s="1112"/>
      <c r="AO39" s="291">
        <v>-167870</v>
      </c>
      <c r="AP39" s="291">
        <v>-3266</v>
      </c>
      <c r="AQ39" s="292">
        <v>-3355</v>
      </c>
      <c r="AR39" s="293">
        <v>-2.7</v>
      </c>
      <c r="AS39" s="290"/>
    </row>
    <row r="40" spans="1:46" ht="27" customHeight="1" x14ac:dyDescent="0.2">
      <c r="A40" s="247"/>
      <c r="AK40" s="1107" t="s">
        <v>513</v>
      </c>
      <c r="AL40" s="1108"/>
      <c r="AM40" s="1108"/>
      <c r="AN40" s="1109"/>
      <c r="AO40" s="291">
        <v>-2298786</v>
      </c>
      <c r="AP40" s="291">
        <v>-44719</v>
      </c>
      <c r="AQ40" s="292">
        <v>-53996</v>
      </c>
      <c r="AR40" s="293">
        <v>-17.2</v>
      </c>
      <c r="AS40" s="290"/>
    </row>
    <row r="41" spans="1:46" ht="13" x14ac:dyDescent="0.2">
      <c r="A41" s="247"/>
      <c r="AK41" s="1113" t="s">
        <v>287</v>
      </c>
      <c r="AL41" s="1114"/>
      <c r="AM41" s="1114"/>
      <c r="AN41" s="1115"/>
      <c r="AO41" s="291">
        <v>866560</v>
      </c>
      <c r="AP41" s="291">
        <v>16858</v>
      </c>
      <c r="AQ41" s="292">
        <v>23508</v>
      </c>
      <c r="AR41" s="293">
        <v>-28.3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5257651</v>
      </c>
      <c r="AN51" s="313">
        <v>99020</v>
      </c>
      <c r="AO51" s="314">
        <v>17</v>
      </c>
      <c r="AP51" s="315">
        <v>70329</v>
      </c>
      <c r="AQ51" s="316">
        <v>0.2</v>
      </c>
      <c r="AR51" s="317">
        <v>16.8</v>
      </c>
    </row>
    <row r="52" spans="1:44" ht="13" x14ac:dyDescent="0.2">
      <c r="A52" s="247"/>
      <c r="AK52" s="318"/>
      <c r="AL52" s="319" t="s">
        <v>523</v>
      </c>
      <c r="AM52" s="320">
        <v>2978346</v>
      </c>
      <c r="AN52" s="321">
        <v>56093</v>
      </c>
      <c r="AO52" s="322">
        <v>46.4</v>
      </c>
      <c r="AP52" s="323">
        <v>39403</v>
      </c>
      <c r="AQ52" s="324">
        <v>9.1</v>
      </c>
      <c r="AR52" s="325">
        <v>37.299999999999997</v>
      </c>
    </row>
    <row r="53" spans="1:44" ht="13" x14ac:dyDescent="0.2">
      <c r="A53" s="247"/>
      <c r="AK53" s="303" t="s">
        <v>524</v>
      </c>
      <c r="AL53" s="304"/>
      <c r="AM53" s="312">
        <v>3999889</v>
      </c>
      <c r="AN53" s="313">
        <v>75977</v>
      </c>
      <c r="AO53" s="314">
        <v>-23.3</v>
      </c>
      <c r="AP53" s="315">
        <v>71871</v>
      </c>
      <c r="AQ53" s="316">
        <v>2.2000000000000002</v>
      </c>
      <c r="AR53" s="317">
        <v>-25.5</v>
      </c>
    </row>
    <row r="54" spans="1:44" ht="13" x14ac:dyDescent="0.2">
      <c r="A54" s="247"/>
      <c r="AK54" s="318"/>
      <c r="AL54" s="319" t="s">
        <v>523</v>
      </c>
      <c r="AM54" s="320">
        <v>2493597</v>
      </c>
      <c r="AN54" s="321">
        <v>47365</v>
      </c>
      <c r="AO54" s="322">
        <v>-15.6</v>
      </c>
      <c r="AP54" s="323">
        <v>38232</v>
      </c>
      <c r="AQ54" s="324">
        <v>-3</v>
      </c>
      <c r="AR54" s="325">
        <v>-12.6</v>
      </c>
    </row>
    <row r="55" spans="1:44" ht="13" x14ac:dyDescent="0.2">
      <c r="A55" s="247"/>
      <c r="AK55" s="303" t="s">
        <v>525</v>
      </c>
      <c r="AL55" s="304"/>
      <c r="AM55" s="312">
        <v>3337840</v>
      </c>
      <c r="AN55" s="313">
        <v>63954</v>
      </c>
      <c r="AO55" s="314">
        <v>-15.8</v>
      </c>
      <c r="AP55" s="315">
        <v>71807</v>
      </c>
      <c r="AQ55" s="316">
        <v>-0.1</v>
      </c>
      <c r="AR55" s="317">
        <v>-15.7</v>
      </c>
    </row>
    <row r="56" spans="1:44" ht="13" x14ac:dyDescent="0.2">
      <c r="A56" s="247"/>
      <c r="AK56" s="318"/>
      <c r="AL56" s="319" t="s">
        <v>523</v>
      </c>
      <c r="AM56" s="320">
        <v>1492779</v>
      </c>
      <c r="AN56" s="321">
        <v>28602</v>
      </c>
      <c r="AO56" s="322">
        <v>-39.6</v>
      </c>
      <c r="AP56" s="323">
        <v>37333</v>
      </c>
      <c r="AQ56" s="324">
        <v>-2.4</v>
      </c>
      <c r="AR56" s="325">
        <v>-37.200000000000003</v>
      </c>
    </row>
    <row r="57" spans="1:44" ht="13" x14ac:dyDescent="0.2">
      <c r="A57" s="247"/>
      <c r="AK57" s="303" t="s">
        <v>526</v>
      </c>
      <c r="AL57" s="304"/>
      <c r="AM57" s="312">
        <v>4179860</v>
      </c>
      <c r="AN57" s="313">
        <v>80719</v>
      </c>
      <c r="AO57" s="314">
        <v>26.2</v>
      </c>
      <c r="AP57" s="315">
        <v>80821</v>
      </c>
      <c r="AQ57" s="316">
        <v>12.6</v>
      </c>
      <c r="AR57" s="317">
        <v>13.6</v>
      </c>
    </row>
    <row r="58" spans="1:44" ht="13" x14ac:dyDescent="0.2">
      <c r="A58" s="247"/>
      <c r="AK58" s="318"/>
      <c r="AL58" s="319" t="s">
        <v>523</v>
      </c>
      <c r="AM58" s="320">
        <v>1956859</v>
      </c>
      <c r="AN58" s="321">
        <v>37790</v>
      </c>
      <c r="AO58" s="322">
        <v>32.1</v>
      </c>
      <c r="AP58" s="323">
        <v>49586</v>
      </c>
      <c r="AQ58" s="324">
        <v>32.799999999999997</v>
      </c>
      <c r="AR58" s="325">
        <v>-0.7</v>
      </c>
    </row>
    <row r="59" spans="1:44" ht="13" x14ac:dyDescent="0.2">
      <c r="A59" s="247"/>
      <c r="AK59" s="303" t="s">
        <v>527</v>
      </c>
      <c r="AL59" s="304"/>
      <c r="AM59" s="312">
        <v>6493170</v>
      </c>
      <c r="AN59" s="313">
        <v>126314</v>
      </c>
      <c r="AO59" s="314">
        <v>56.5</v>
      </c>
      <c r="AP59" s="315">
        <v>79840</v>
      </c>
      <c r="AQ59" s="316">
        <v>-1.2</v>
      </c>
      <c r="AR59" s="317">
        <v>57.7</v>
      </c>
    </row>
    <row r="60" spans="1:44" ht="13" x14ac:dyDescent="0.2">
      <c r="A60" s="247"/>
      <c r="AK60" s="318"/>
      <c r="AL60" s="319" t="s">
        <v>523</v>
      </c>
      <c r="AM60" s="320">
        <v>1613748</v>
      </c>
      <c r="AN60" s="321">
        <v>31393</v>
      </c>
      <c r="AO60" s="322">
        <v>-16.899999999999999</v>
      </c>
      <c r="AP60" s="323">
        <v>45238</v>
      </c>
      <c r="AQ60" s="324">
        <v>-8.8000000000000007</v>
      </c>
      <c r="AR60" s="325">
        <v>-8.1</v>
      </c>
    </row>
    <row r="61" spans="1:44" ht="13" x14ac:dyDescent="0.2">
      <c r="A61" s="247"/>
      <c r="AK61" s="303" t="s">
        <v>528</v>
      </c>
      <c r="AL61" s="326"/>
      <c r="AM61" s="312">
        <v>4653682</v>
      </c>
      <c r="AN61" s="313">
        <v>89197</v>
      </c>
      <c r="AO61" s="314">
        <v>12.1</v>
      </c>
      <c r="AP61" s="315">
        <v>74934</v>
      </c>
      <c r="AQ61" s="327">
        <v>2.7</v>
      </c>
      <c r="AR61" s="317">
        <v>9.4</v>
      </c>
    </row>
    <row r="62" spans="1:44" ht="13" x14ac:dyDescent="0.2">
      <c r="A62" s="247"/>
      <c r="AK62" s="318"/>
      <c r="AL62" s="319" t="s">
        <v>523</v>
      </c>
      <c r="AM62" s="320">
        <v>2107066</v>
      </c>
      <c r="AN62" s="321">
        <v>40249</v>
      </c>
      <c r="AO62" s="322">
        <v>1.3</v>
      </c>
      <c r="AP62" s="323">
        <v>41958</v>
      </c>
      <c r="AQ62" s="324">
        <v>5.5</v>
      </c>
      <c r="AR62" s="325">
        <v>-4.2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0Sbod0XS3DFByO0GHrewkRCiWIZs7pX/gCDrGEMUz7i4j02JfzQ4KCAKUVHGJ+ithZ+HvAco9yS20xctDelELQ==" saltValue="DqzhjEJD5nsOt48oastt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NbzLpDcqv1WkELqhQMzfPeOzBJb25a3vX8zZRwbQ4oTm7ak4TwvREOgbINq8acPS49p2VA8Jn8BtDAtUhSiSPw==" saltValue="uKRKxqw2UvJyjPOcfvlU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aGJ+2g7Splz4cKtl/H2sN8xslFJuuAU1PJ2v867kdEsNCcQy8hses1IxQjdQVLZvoeaB2vkK9ObHBevpVH1hwg==" saltValue="N493VmFQdH3c5cN4m2Jp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49</v>
      </c>
      <c r="G47" s="12">
        <v>47.23</v>
      </c>
      <c r="H47" s="12">
        <v>46.91</v>
      </c>
      <c r="I47" s="12">
        <v>48.91</v>
      </c>
      <c r="J47" s="13">
        <v>47.61</v>
      </c>
    </row>
    <row r="48" spans="2:10" ht="57.75" customHeight="1" x14ac:dyDescent="0.2">
      <c r="B48" s="14"/>
      <c r="C48" s="1128" t="s">
        <v>4</v>
      </c>
      <c r="D48" s="1128"/>
      <c r="E48" s="1129"/>
      <c r="F48" s="15">
        <v>4.99</v>
      </c>
      <c r="G48" s="16">
        <v>8.23</v>
      </c>
      <c r="H48" s="16">
        <v>8.86</v>
      </c>
      <c r="I48" s="16">
        <v>7.61</v>
      </c>
      <c r="J48" s="17">
        <v>6.64</v>
      </c>
    </row>
    <row r="49" spans="2:10" ht="57.75" customHeight="1" thickBot="1" x14ac:dyDescent="0.25">
      <c r="B49" s="18"/>
      <c r="C49" s="1130" t="s">
        <v>5</v>
      </c>
      <c r="D49" s="1130"/>
      <c r="E49" s="1131"/>
      <c r="F49" s="19" t="s">
        <v>535</v>
      </c>
      <c r="G49" s="20">
        <v>3.43</v>
      </c>
      <c r="H49" s="20" t="s">
        <v>536</v>
      </c>
      <c r="I49" s="20">
        <v>1.17</v>
      </c>
      <c r="J49" s="21" t="s">
        <v>537</v>
      </c>
    </row>
    <row r="50" spans="2:10" ht="13" x14ac:dyDescent="0.2"/>
  </sheetData>
  <sheetProtection algorithmName="SHA-512" hashValue="QYqnT4iFlDbO96AM/XAaiUP8EXKOdqXTAJyKzC5gR4518ep93oaBMadtfwlrRQYsFLYeAduWezV2hISww9eXMg==" saltValue="J85pEAJ94srUB6rI8vH8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2026-03-09T06:23:54Z</cp:lastPrinted>
  <dcterms:created xsi:type="dcterms:W3CDTF">2026-02-23T09:53:22Z</dcterms:created>
  <dcterms:modified xsi:type="dcterms:W3CDTF">2026-03-17T10:15:03Z</dcterms:modified>
  <cp:category/>
</cp:coreProperties>
</file>