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5　最終版格納\"/>
    </mc:Choice>
  </mc:AlternateContent>
  <xr:revisionPtr revIDLastSave="0" documentId="13_ncr:1_{74FB3B7E-5736-47BD-9A0B-78AC01B18BD9}"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C34" i="10"/>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 r="CO36" i="10" s="1"/>
  <c r="CO37" i="10" s="1"/>
</calcChain>
</file>

<file path=xl/sharedStrings.xml><?xml version="1.0" encoding="utf-8"?>
<sst xmlns="http://schemas.openxmlformats.org/spreadsheetml/2006/main" count="1056" uniqueCount="560">
  <si>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</si>
  <si>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</si>
  <si>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</si>
  <si>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</si>
  <si>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</si>
  <si>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</si>
  <si>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</si>
  <si>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</si>
  <si>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</si>
  <si>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</si>
  <si>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</si>
  <si>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</si>
  <si>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</si>
  <si>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</si>
  <si>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</si>
  <si>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</si>
  <si>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</si>
  <si>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</si>
  <si>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</si>
  <si>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</si>
  <si>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</si>
  <si>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</si>
  <si>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</si>
  <si>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</si>
  <si>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</si>
  <si>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</si>
  <si>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</si>
  <si>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</si>
  <si>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</si>
  <si>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</si>
  <si>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</si>
  <si>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</si>
  <si>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</si>
  <si>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</si>
  <si>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</si>
  <si>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</si>
  <si>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</si>
  <si>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</si>
  <si>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</si>
  <si>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</si>
  <si>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</si>
  <si>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</si>
  <si>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</si>
  <si>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</si>
  <si>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</si>
  <si>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</si>
  <si>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</si>
  <si>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</si>
  <si>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</si>
  <si>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</si>
  <si>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</si>
  <si>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</si>
  <si>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</si>
  <si>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</si>
  <si>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</si>
  <si>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</si>
  <si>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</si>
  <si>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</si>
  <si>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</si>
  <si>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</si>
  <si>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</si>
  <si>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</si>
  <si>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</si>
  <si>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</si>
  <si>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</si>
  <si>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</si>
  <si>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</si>
  <si>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</si>
  <si>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</si>
  <si>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</si>
  <si>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</si>
  <si>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</si>
  <si>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</si>
  <si>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</si>
  <si>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</si>
  <si>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</si>
  <si>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</si>
  <si>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</si>
  <si>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</si>
  <si>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</si>
  <si>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</si>
  <si>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</si>
  <si>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</si>
  <si>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</si>
  <si>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</si>
  <si>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</si>
  <si>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</si>
  <si>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</si>
  <si>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</si>
  <si>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</si>
  <si>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</si>
  <si>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</si>
  <si>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</si>
  <si>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</si>
  <si>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</si>
  <si>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</si>
  <si>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</si>
  <si>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</si>
  <si>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</si>
  <si>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</si>
  <si>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</si>
  <si>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</si>
  <si>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</si>
  <si>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</si>
  <si>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</si>
  <si>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</si>
  <si>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</si>
  <si>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</si>
  <si>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</si>
  <si>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</si>
  <si>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</si>
  <si>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</si>
  <si>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</si>
  <si>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</si>
  <si>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</si>
  <si>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</si>
  <si>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</si>
  <si>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</si>
  <si>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</si>
  <si>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</si>
  <si>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</si>
  <si>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</si>
  <si>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</si>
  <si>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</si>
  <si>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</si>
  <si>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</si>
  <si>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</si>
  <si>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</si>
  <si>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</si>
  <si>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</si>
  <si>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</si>
  <si>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</si>
  <si>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</si>
  <si>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</si>
  <si>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</si>
  <si>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</si>
  <si>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</si>
  <si>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</si>
  <si>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</si>
  <si>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</si>
  <si>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</si>
  <si>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</si>
  <si>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</si>
  <si>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</si>
  <si>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</si>
  <si>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</si>
  <si>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</si>
  <si>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</si>
  <si>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</si>
  <si>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</si>
  <si>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</si>
  <si>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</si>
  <si>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</si>
  <si>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</si>
  <si>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</si>
  <si>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</si>
  <si>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</si>
  <si>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</si>
  <si>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</si>
  <si>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</si>
  <si>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</si>
  <si>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</si>
  <si>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</si>
  <si>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</si>
  <si>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</si>
  <si>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</si>
  <si>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</si>
  <si>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</si>
  <si>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</si>
  <si>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</si>
  <si>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</si>
  <si>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</si>
  <si>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</si>
  <si>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</si>
  <si>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</si>
  <si>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</si>
  <si>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</si>
  <si>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</si>
  <si>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</si>
  <si>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</si>
  <si>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</si>
  <si>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</si>
  <si>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</si>
  <si>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</si>
  <si>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</si>
  <si>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</si>
  <si>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</si>
  <si>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</si>
  <si>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</si>
  <si>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</si>
  <si>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</si>
  <si>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</si>
  <si>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</si>
  <si>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</si>
  <si>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</si>
  <si>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</si>
  <si>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</si>
  <si>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</si>
  <si>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</si>
  <si>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</si>
  <si>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</si>
  <si>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</si>
  <si>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</si>
  <si>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鹿児島県鹿屋市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</si>
  <si>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</si>
  <si>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</si>
  <si>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</si>
  <si>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</si>
  <si>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</si>
  <si>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</si>
  <si>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</si>
  <si>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</si>
  <si>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</si>
  <si>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</si>
  <si>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</si>
  <si>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</si>
  <si>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</si>
  <si>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</si>
  <si>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</si>
  <si>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</si>
  <si>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</si>
  <si>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</si>
  <si>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</si>
  <si>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</si>
  <si>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</si>
  <si>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</si>
  <si>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</si>
  <si>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</si>
  <si>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</si>
  <si>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</si>
  <si>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</si>
  <si>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</si>
  <si>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</si>
  <si>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</si>
  <si>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</si>
  <si>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</si>
  <si>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</si>
  <si>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</si>
  <si>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</si>
  <si>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</si>
  <si>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</si>
  <si>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</si>
  <si>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</si>
  <si>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</si>
  <si>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</si>
  <si>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</si>
  <si>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</si>
  <si>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</si>
  <si>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</si>
  <si>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</si>
  <si>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</si>
  <si>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</si>
  <si>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</si>
  <si>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</si>
  <si>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</si>
  <si>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</si>
  <si>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</si>
  <si>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</si>
  <si>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</si>
  <si>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</si>
  <si>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</si>
  <si>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</si>
  <si>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</si>
  <si>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</si>
  <si>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</si>
  <si>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</si>
  <si>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</si>
  <si>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</si>
  <si>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</si>
  <si>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</si>
  <si>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</si>
  <si>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</si>
  <si>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</si>
  <si>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</si>
  <si>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</si>
  <si>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</si>
  <si>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</si>
  <si>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</si>
  <si>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</si>
  <si>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</si>
  <si>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</si>
  <si>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</si>
  <si>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</si>
  <si>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</si>
  <si>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</si>
  <si>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</si>
  <si>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</si>
  <si>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</si>
  <si>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</si>
  <si>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</si>
  <si>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</si>
  <si>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</si>
  <si>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</si>
  <si>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</si>
  <si>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</si>
  <si>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</si>
  <si>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</si>
  <si>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</si>
  <si>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</si>
  <si>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</si>
  <si>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</si>
  <si>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</si>
  <si>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</si>
  <si>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</si>
  <si>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</si>
  <si>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</si>
  <si>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</si>
  <si>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</si>
  <si>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</si>
  <si>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</si>
  <si>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</si>
  <si>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</si>
  <si>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</si>
  <si>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</si>
  <si>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</si>
  <si>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</si>
  <si>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</si>
  <si>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</si>
  <si>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</si>
  <si>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</si>
  <si>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</si>
  <si>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</si>
  <si>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</si>
  <si>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</si>
  <si>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</si>
  <si>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</si>
  <si>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</si>
  <si>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</si>
  <si>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</si>
  <si>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</si>
  <si>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</si>
  <si>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</si>
  <si>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</si>
  <si>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</si>
  <si>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</si>
  <si>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</si>
  <si>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</si>
  <si>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</si>
  <si>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</si>
  <si>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</si>
  <si>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</si>
  <si>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</si>
  <si>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</si>
  <si>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</si>
  <si>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</si>
  <si>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</si>
  <si>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</si>
  <si>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</si>
  <si>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</si>
  <si>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</si>
  <si>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</si>
  <si>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</si>
  <si>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</si>
  <si>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</si>
  <si>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鹿児島県鹿屋市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</si>
  <si>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</si>
  <si>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</si>
  <si>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</si>
  <si>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</si>
  <si>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</si>
  <si>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</si>
  <si>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</si>
  <si>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</si>
  <si>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</si>
  <si>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</si>
  <si>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</si>
  <si>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</si>
  <si>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</si>
  <si>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</si>
  <si>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</si>
  <si>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</si>
  <si>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</si>
  <si>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</si>
  <si>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</si>
  <si>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</si>
  <si>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</si>
  <si>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</si>
  <si>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</si>
  <si>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</si>
  <si>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</si>
  <si>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</si>
  <si>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</si>
  <si>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</si>
  <si>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</si>
  <si>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</si>
  <si>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</si>
  <si>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</si>
  <si>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</si>
  <si>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</si>
  <si>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</si>
  <si>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</si>
  <si>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</si>
  <si>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</si>
  <si>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</si>
  <si>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</si>
  <si>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</si>
  <si>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</si>
  <si>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</si>
  <si>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</si>
  <si>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</si>
  <si>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</si>
  <si>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</si>
  <si>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</si>
  <si>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</si>
  <si>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</si>
  <si>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</si>
  <si>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</si>
  <si>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</si>
  <si>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</si>
  <si>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</si>
  <si>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</si>
  <si>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</si>
  <si>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</si>
  <si>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</si>
  <si>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</si>
  <si>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</si>
  <si>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</si>
  <si>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</si>
  <si>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</si>
  <si>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</si>
  <si>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</si>
  <si>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</si>
  <si>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</si>
  <si>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</si>
  <si>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</si>
  <si>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</si>
  <si>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</si>
  <si>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</si>
  <si>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</si>
  <si>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</si>
  <si>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</si>
  <si>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</si>
  <si>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</si>
  <si>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</si>
  <si>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</si>
  <si>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</si>
  <si>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</si>
  <si>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</si>
  <si>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</si>
  <si>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</si>
  <si>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</si>
  <si>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</si>
  <si>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</si>
  <si>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</si>
  <si>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</si>
  <si>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</si>
  <si>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</si>
  <si>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</si>
  <si>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</si>
  <si>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</si>
  <si>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</si>
  <si>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</si>
  <si>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</si>
  <si>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</si>
  <si>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</si>
  <si>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</si>
  <si>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</si>
  <si>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</si>
  <si>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</si>
  <si>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</si>
  <si>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</si>
  <si>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</si>
  <si>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</si>
  <si>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</si>
  <si>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</si>
  <si>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</si>
  <si>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</si>
  <si>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</si>
  <si>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</si>
  <si>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</si>
  <si>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</si>
  <si>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</si>
  <si>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</si>
  <si>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</si>
  <si>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</si>
  <si>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</si>
  <si>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</si>
  <si>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</si>
  <si>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</si>
  <si>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</si>
  <si>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</si>
  <si>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</si>
  <si>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</si>
  <si>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</si>
  <si>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</si>
  <si>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</si>
  <si>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</si>
  <si>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</si>
  <si>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</si>
  <si>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</si>
  <si>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</si>
  <si>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</si>
  <si>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</si>
  <si>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</si>
  <si>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</si>
  <si>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</si>
  <si>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</si>
  <si>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</si>
  <si>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</si>
  <si>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</si>
  <si>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</si>
  <si>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</si>
  <si>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</si>
  <si>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</si>
  <si>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</si>
  <si>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</si>
  <si>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</si>
  <si>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</si>
  <si>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</si>
  <si>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</si>
  <si>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</si>
  <si>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</si>
  <si>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</si>
  <si>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</si>
  <si>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</si>
  <si>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</si>
  <si>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</si>
  <si>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</si>
  <si>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</si>
  <si>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</si>
  <si>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</si>
  <si>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</si>
  <si>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</si>
  <si>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</si>
  <si>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</si>
  <si>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</si>
  <si>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</si>
  <si>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</si>
  <si>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</si>
  <si>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0.15</t>
  </si>
  <si>
    <t>水道事業</t>
  </si>
  <si>
    <t>一般会計</t>
  </si>
  <si>
    <t>国民健康保険事業特別会計</t>
  </si>
  <si>
    <t>介護保険事業特別会計</t>
  </si>
  <si>
    <t>下水道事業</t>
  </si>
  <si>
    <t>後期高齢者医療特別会計</t>
  </si>
  <si>
    <t>その他会計（赤字）</t>
  </si>
  <si>
    <t>その他会計（黒字）</t>
  </si>
  <si>
    <t>R02</t>
    <phoneticPr fontId="5"/>
  </si>
  <si>
    <t>R03</t>
    <phoneticPr fontId="5"/>
  </si>
  <si>
    <t>R04</t>
    <phoneticPr fontId="5"/>
  </si>
  <si>
    <t>R05</t>
    <phoneticPr fontId="5"/>
  </si>
  <si>
    <t>R06</t>
    <phoneticPr fontId="5"/>
  </si>
  <si>
    <t>鹿屋市農業公社</t>
    <rPh sb="0" eb="3">
      <t>カノヤシ</t>
    </rPh>
    <rPh sb="3" eb="5">
      <t>ノウギョウ</t>
    </rPh>
    <rPh sb="5" eb="7">
      <t>コウシャ</t>
    </rPh>
    <phoneticPr fontId="38"/>
  </si>
  <si>
    <t>まちづくり鹿屋</t>
    <rPh sb="5" eb="7">
      <t>カノヤ</t>
    </rPh>
    <phoneticPr fontId="38"/>
  </si>
  <si>
    <t>鹿屋市勤労者サービスセンター</t>
    <rPh sb="0" eb="3">
      <t>カノヤシ</t>
    </rPh>
    <rPh sb="3" eb="6">
      <t>キンロウシャ</t>
    </rPh>
    <phoneticPr fontId="38"/>
  </si>
  <si>
    <t>おおすみ観光未来会議</t>
    <rPh sb="4" eb="6">
      <t>カンコウ</t>
    </rPh>
    <rPh sb="6" eb="8">
      <t>ミライ</t>
    </rPh>
    <rPh sb="8" eb="10">
      <t>カイギ</t>
    </rPh>
    <phoneticPr fontId="38"/>
  </si>
  <si>
    <t>鹿児島県市町村総合事務組合</t>
    <rPh sb="0" eb="4">
      <t>カゴシマケン</t>
    </rPh>
    <rPh sb="4" eb="7">
      <t>シチョウソン</t>
    </rPh>
    <rPh sb="7" eb="9">
      <t>ソウゴウ</t>
    </rPh>
    <rPh sb="9" eb="11">
      <t>ジム</t>
    </rPh>
    <rPh sb="11" eb="13">
      <t>クミアイ</t>
    </rPh>
    <phoneticPr fontId="2"/>
  </si>
  <si>
    <t>曽於北部衛生処理組合</t>
    <rPh sb="0" eb="2">
      <t>ソオ</t>
    </rPh>
    <rPh sb="2" eb="4">
      <t>ホクブ</t>
    </rPh>
    <rPh sb="4" eb="6">
      <t>エイセイ</t>
    </rPh>
    <rPh sb="6" eb="8">
      <t>ショリ</t>
    </rPh>
    <rPh sb="8" eb="10">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</si>
  <si>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</si>
  <si>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</si>
  <si>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</si>
  <si>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</si>
  <si>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</si>
  <si>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</si>
  <si>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ふるさと鹿屋応援基金</t>
    <rPh sb="4" eb="6">
      <t>カノヤ</t>
    </rPh>
    <rPh sb="6" eb="8">
      <t>オウエン</t>
    </rPh>
    <rPh sb="8" eb="10">
      <t>キキン</t>
    </rPh>
    <phoneticPr fontId="5"/>
  </si>
  <si>
    <t>地域振興基金</t>
    <rPh sb="0" eb="2">
      <t>チイキ</t>
    </rPh>
    <rPh sb="2" eb="4">
      <t>シンコウ</t>
    </rPh>
    <rPh sb="4" eb="6">
      <t>キキン</t>
    </rPh>
    <phoneticPr fontId="5"/>
  </si>
  <si>
    <t>高齢者福祉基金</t>
    <rPh sb="0" eb="3">
      <t>コウレイシャ</t>
    </rPh>
    <rPh sb="3" eb="5">
      <t>フクシ</t>
    </rPh>
    <rPh sb="5" eb="7">
      <t>キキン</t>
    </rPh>
    <phoneticPr fontId="5"/>
  </si>
  <si>
    <t>公共施設修繕基金</t>
    <rPh sb="0" eb="2">
      <t>コウキョウ</t>
    </rPh>
    <rPh sb="2" eb="4">
      <t>シセツ</t>
    </rPh>
    <rPh sb="4" eb="6">
      <t>シュウゼン</t>
    </rPh>
    <rPh sb="6" eb="8">
      <t>キキン</t>
    </rPh>
    <phoneticPr fontId="5"/>
  </si>
  <si>
    <t>再編交付金事業基金</t>
    <rPh sb="0" eb="2">
      <t>サイヘン</t>
    </rPh>
    <rPh sb="2" eb="5">
      <t>コウフキン</t>
    </rPh>
    <rPh sb="5" eb="7">
      <t>ジギョウ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</si>
</sst>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62281</c:v>
                </c:pt>
                <c:pt idx="2">
                  <c:v>58940</c:v>
                </c:pt>
                <c:pt idx="3">
                  <c:v>57336</c:v>
                </c:pt>
                <c:pt idx="4">
                  <c:v>69665</c:v>
                </c:pt>
              </c:numCache>
            </c:numRef>
          </c:val>
          <c:smooth val="0"/>
          <c:extLst>
            <c:ext xmlns:c16="http://schemas.microsoft.com/office/drawing/2014/chart" uri="{C3380CC4-5D6E-409C-BE32-E72D297353CC}">
              <c16:uniqueId val="{00000000-1D19-4C7B-A26F-B2F2CF812E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65542</c:v>
                </c:pt>
                <c:pt idx="1">
                  <c:v>55568</c:v>
                </c:pt>
                <c:pt idx="2">
                  <c:v>44109</c:v>
                </c:pt>
                <c:pt idx="3">
                  <c:v>60550</c:v>
                </c:pt>
                <c:pt idx="4">
                  <c:v>67135</c:v>
                </c:pt>
              </c:numCache>
            </c:numRef>
          </c:val>
          <c:smooth val="0"/>
          <c:extLst>
            <c:ext xmlns:c16="http://schemas.microsoft.com/office/drawing/2014/chart" uri="{C3380CC4-5D6E-409C-BE32-E72D297353CC}">
              <c16:uniqueId val="{00000001-1D19-4C7B-A26F-B2F2CF812E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10.31</c:v>
                </c:pt>
                <c:pt idx="1">
                  <c:v>8.99</c:v>
                </c:pt>
                <c:pt idx="2">
                  <c:v>5.71</c:v>
                </c:pt>
                <c:pt idx="3">
                  <c:v>7.98</c:v>
                </c:pt>
                <c:pt idx="4">
                  <c:v>9.0299999999999994</c:v>
                </c:pt>
              </c:numCache>
            </c:numRef>
          </c:val>
          <c:extLst>
            <c:ext xmlns:c16="http://schemas.microsoft.com/office/drawing/2014/chart" uri="{C3380CC4-5D6E-409C-BE32-E72D297353CC}">
              <c16:uniqueId val="{00000000-FC01-4D39-834A-6A10A9B8B1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21.14</c:v>
                </c:pt>
                <c:pt idx="1">
                  <c:v>21.24</c:v>
                </c:pt>
                <c:pt idx="2">
                  <c:v>24.92</c:v>
                </c:pt>
                <c:pt idx="3">
                  <c:v>24.58</c:v>
                </c:pt>
                <c:pt idx="4">
                  <c:v>24.21</c:v>
                </c:pt>
              </c:numCache>
            </c:numRef>
          </c:val>
          <c:extLst>
            <c:ext xmlns:c16="http://schemas.microsoft.com/office/drawing/2014/chart" uri="{C3380CC4-5D6E-409C-BE32-E72D297353CC}">
              <c16:uniqueId val="{00000001-FC01-4D39-834A-6A10A9B8B1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0.32</c:v>
                </c:pt>
                <c:pt idx="1">
                  <c:v>0.5</c:v>
                </c:pt>
                <c:pt idx="2">
                  <c:v>-0.15</c:v>
                </c:pt>
                <c:pt idx="3">
                  <c:v>2.38</c:v>
                </c:pt>
                <c:pt idx="4">
                  <c:v>1.21</c:v>
                </c:pt>
              </c:numCache>
            </c:numRef>
          </c:val>
          <c:smooth val="0"/>
          <c:extLst>
            <c:ext xmlns:c16="http://schemas.microsoft.com/office/drawing/2014/chart" uri="{C3380CC4-5D6E-409C-BE32-E72D297353CC}">
              <c16:uniqueId val="{00000002-FC01-4D39-834A-6A10A9B8B1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E05-4705-A018-6D07C158B5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05-4705-A018-6D07C158B5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05-4705-A018-6D07C158B5E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E05-4705-A018-6D07C158B5E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0.03</c:v>
                </c:pt>
                <c:pt idx="8">
                  <c:v>#N/A</c:v>
                </c:pt>
                <c:pt idx="9">
                  <c:v>0.04</c:v>
                </c:pt>
              </c:numCache>
            </c:numRef>
          </c:val>
          <c:extLst>
            <c:ext xmlns:c16="http://schemas.microsoft.com/office/drawing/2014/chart" uri="{C3380CC4-5D6E-409C-BE32-E72D297353CC}">
              <c16:uniqueId val="{00000004-EE05-4705-A018-6D07C158B5E4}"/>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0.71</c:v>
                </c:pt>
                <c:pt idx="2">
                  <c:v>#N/A</c:v>
                </c:pt>
                <c:pt idx="3">
                  <c:v>0.89</c:v>
                </c:pt>
                <c:pt idx="4">
                  <c:v>#N/A</c:v>
                </c:pt>
                <c:pt idx="5">
                  <c:v>1.1299999999999999</c:v>
                </c:pt>
                <c:pt idx="6">
                  <c:v>#N/A</c:v>
                </c:pt>
                <c:pt idx="7">
                  <c:v>1.34</c:v>
                </c:pt>
                <c:pt idx="8">
                  <c:v>#N/A</c:v>
                </c:pt>
                <c:pt idx="9">
                  <c:v>1.61</c:v>
                </c:pt>
              </c:numCache>
            </c:numRef>
          </c:val>
          <c:extLst>
            <c:ext xmlns:c16="http://schemas.microsoft.com/office/drawing/2014/chart" uri="{C3380CC4-5D6E-409C-BE32-E72D297353CC}">
              <c16:uniqueId val="{00000005-EE05-4705-A018-6D07C158B5E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0.98</c:v>
                </c:pt>
                <c:pt idx="4">
                  <c:v>#N/A</c:v>
                </c:pt>
                <c:pt idx="5">
                  <c:v>1.83</c:v>
                </c:pt>
                <c:pt idx="6">
                  <c:v>#N/A</c:v>
                </c:pt>
                <c:pt idx="7">
                  <c:v>1.78</c:v>
                </c:pt>
                <c:pt idx="8">
                  <c:v>#N/A</c:v>
                </c:pt>
                <c:pt idx="9">
                  <c:v>1.64</c:v>
                </c:pt>
              </c:numCache>
            </c:numRef>
          </c:val>
          <c:extLst>
            <c:ext xmlns:c16="http://schemas.microsoft.com/office/drawing/2014/chart" uri="{C3380CC4-5D6E-409C-BE32-E72D297353CC}">
              <c16:uniqueId val="{00000006-EE05-4705-A018-6D07C158B5E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0.97</c:v>
                </c:pt>
                <c:pt idx="2">
                  <c:v>#N/A</c:v>
                </c:pt>
                <c:pt idx="3">
                  <c:v>1.31</c:v>
                </c:pt>
                <c:pt idx="4">
                  <c:v>#N/A</c:v>
                </c:pt>
                <c:pt idx="5">
                  <c:v>1.87</c:v>
                </c:pt>
                <c:pt idx="6">
                  <c:v>#N/A</c:v>
                </c:pt>
                <c:pt idx="7">
                  <c:v>2.14</c:v>
                </c:pt>
                <c:pt idx="8">
                  <c:v>#N/A</c:v>
                </c:pt>
                <c:pt idx="9">
                  <c:v>1.65</c:v>
                </c:pt>
              </c:numCache>
            </c:numRef>
          </c:val>
          <c:extLst>
            <c:ext xmlns:c16="http://schemas.microsoft.com/office/drawing/2014/chart" uri="{C3380CC4-5D6E-409C-BE32-E72D297353CC}">
              <c16:uniqueId val="{00000007-EE05-4705-A018-6D07C158B5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10.31</c:v>
                </c:pt>
                <c:pt idx="2">
                  <c:v>#N/A</c:v>
                </c:pt>
                <c:pt idx="3">
                  <c:v>8.99</c:v>
                </c:pt>
                <c:pt idx="4">
                  <c:v>#N/A</c:v>
                </c:pt>
                <c:pt idx="5">
                  <c:v>5.7</c:v>
                </c:pt>
                <c:pt idx="6">
                  <c:v>#N/A</c:v>
                </c:pt>
                <c:pt idx="7">
                  <c:v>7.98</c:v>
                </c:pt>
                <c:pt idx="8">
                  <c:v>#N/A</c:v>
                </c:pt>
                <c:pt idx="9">
                  <c:v>9.02</c:v>
                </c:pt>
              </c:numCache>
            </c:numRef>
          </c:val>
          <c:extLst>
            <c:ext xmlns:c16="http://schemas.microsoft.com/office/drawing/2014/chart" uri="{C3380CC4-5D6E-409C-BE32-E72D297353CC}">
              <c16:uniqueId val="{00000008-EE05-4705-A018-6D07C158B5E4}"/>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12.33</c:v>
                </c:pt>
                <c:pt idx="2">
                  <c:v>#N/A</c:v>
                </c:pt>
                <c:pt idx="3">
                  <c:v>11.91</c:v>
                </c:pt>
                <c:pt idx="4">
                  <c:v>#N/A</c:v>
                </c:pt>
                <c:pt idx="5">
                  <c:v>11.95</c:v>
                </c:pt>
                <c:pt idx="6">
                  <c:v>#N/A</c:v>
                </c:pt>
                <c:pt idx="7">
                  <c:v>11.8</c:v>
                </c:pt>
                <c:pt idx="8">
                  <c:v>#N/A</c:v>
                </c:pt>
                <c:pt idx="9">
                  <c:v>11.34</c:v>
                </c:pt>
              </c:numCache>
            </c:numRef>
          </c:val>
          <c:extLst>
            <c:ext xmlns:c16="http://schemas.microsoft.com/office/drawing/2014/chart" uri="{C3380CC4-5D6E-409C-BE32-E72D297353CC}">
              <c16:uniqueId val="{00000009-EE05-4705-A018-6D07C158B5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3918</c:v>
                </c:pt>
                <c:pt idx="5">
                  <c:v>4011</c:v>
                </c:pt>
                <c:pt idx="8">
                  <c:v>4035</c:v>
                </c:pt>
                <c:pt idx="11">
                  <c:v>3983</c:v>
                </c:pt>
                <c:pt idx="14">
                  <c:v>3919</c:v>
                </c:pt>
              </c:numCache>
            </c:numRef>
          </c:val>
          <c:extLst>
            <c:ext xmlns:c16="http://schemas.microsoft.com/office/drawing/2014/chart" uri="{C3380CC4-5D6E-409C-BE32-E72D297353CC}">
              <c16:uniqueId val="{00000000-4DD3-446D-970A-B6763D6CDC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D3-446D-970A-B6763D6CDC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34</c:v>
                </c:pt>
                <c:pt idx="3">
                  <c:v>44</c:v>
                </c:pt>
                <c:pt idx="6">
                  <c:v>36</c:v>
                </c:pt>
                <c:pt idx="9">
                  <c:v>40</c:v>
                </c:pt>
                <c:pt idx="12">
                  <c:v>41</c:v>
                </c:pt>
              </c:numCache>
            </c:numRef>
          </c:val>
          <c:extLst>
            <c:ext xmlns:c16="http://schemas.microsoft.com/office/drawing/2014/chart" uri="{C3380CC4-5D6E-409C-BE32-E72D297353CC}">
              <c16:uniqueId val="{00000002-4DD3-446D-970A-B6763D6CDC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462</c:v>
                </c:pt>
                <c:pt idx="3">
                  <c:v>451</c:v>
                </c:pt>
                <c:pt idx="6">
                  <c:v>406</c:v>
                </c:pt>
                <c:pt idx="9">
                  <c:v>125</c:v>
                </c:pt>
                <c:pt idx="12">
                  <c:v>58</c:v>
                </c:pt>
              </c:numCache>
            </c:numRef>
          </c:val>
          <c:extLst>
            <c:ext xmlns:c16="http://schemas.microsoft.com/office/drawing/2014/chart" uri="{C3380CC4-5D6E-409C-BE32-E72D297353CC}">
              <c16:uniqueId val="{00000003-4DD3-446D-970A-B6763D6CDC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370</c:v>
                </c:pt>
                <c:pt idx="3">
                  <c:v>381</c:v>
                </c:pt>
                <c:pt idx="6">
                  <c:v>394</c:v>
                </c:pt>
                <c:pt idx="9">
                  <c:v>387</c:v>
                </c:pt>
                <c:pt idx="12">
                  <c:v>365</c:v>
                </c:pt>
              </c:numCache>
            </c:numRef>
          </c:val>
          <c:extLst>
            <c:ext xmlns:c16="http://schemas.microsoft.com/office/drawing/2014/chart" uri="{C3380CC4-5D6E-409C-BE32-E72D297353CC}">
              <c16:uniqueId val="{00000004-4DD3-446D-970A-B6763D6CDC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D3-446D-970A-B6763D6CDC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D3-446D-970A-B6763D6CDC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4410</c:v>
                </c:pt>
                <c:pt idx="3">
                  <c:v>4472</c:v>
                </c:pt>
                <c:pt idx="6">
                  <c:v>4607</c:v>
                </c:pt>
                <c:pt idx="9">
                  <c:v>4678</c:v>
                </c:pt>
                <c:pt idx="12">
                  <c:v>4626</c:v>
                </c:pt>
              </c:numCache>
            </c:numRef>
          </c:val>
          <c:extLst>
            <c:ext xmlns:c16="http://schemas.microsoft.com/office/drawing/2014/chart" uri="{C3380CC4-5D6E-409C-BE32-E72D297353CC}">
              <c16:uniqueId val="{00000007-4DD3-446D-970A-B6763D6CDC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1358</c:v>
                </c:pt>
                <c:pt idx="2">
                  <c:v>#N/A</c:v>
                </c:pt>
                <c:pt idx="3">
                  <c:v>#N/A</c:v>
                </c:pt>
                <c:pt idx="4">
                  <c:v>1337</c:v>
                </c:pt>
                <c:pt idx="5">
                  <c:v>#N/A</c:v>
                </c:pt>
                <c:pt idx="6">
                  <c:v>#N/A</c:v>
                </c:pt>
                <c:pt idx="7">
                  <c:v>1408</c:v>
                </c:pt>
                <c:pt idx="8">
                  <c:v>#N/A</c:v>
                </c:pt>
                <c:pt idx="9">
                  <c:v>#N/A</c:v>
                </c:pt>
                <c:pt idx="10">
                  <c:v>1247</c:v>
                </c:pt>
                <c:pt idx="11">
                  <c:v>#N/A</c:v>
                </c:pt>
                <c:pt idx="12">
                  <c:v>#N/A</c:v>
                </c:pt>
                <c:pt idx="13">
                  <c:v>1171</c:v>
                </c:pt>
                <c:pt idx="14">
                  <c:v>#N/A</c:v>
                </c:pt>
              </c:numCache>
            </c:numRef>
          </c:val>
          <c:smooth val="0"/>
          <c:extLst>
            <c:ext xmlns:c16="http://schemas.microsoft.com/office/drawing/2014/chart" uri="{C3380CC4-5D6E-409C-BE32-E72D297353CC}">
              <c16:uniqueId val="{00000008-4DD3-446D-970A-B6763D6CDC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34745</c:v>
                </c:pt>
                <c:pt idx="5">
                  <c:v>34857</c:v>
                </c:pt>
                <c:pt idx="8">
                  <c:v>32392</c:v>
                </c:pt>
                <c:pt idx="11">
                  <c:v>30972</c:v>
                </c:pt>
                <c:pt idx="14">
                  <c:v>29816</c:v>
                </c:pt>
              </c:numCache>
            </c:numRef>
          </c:val>
          <c:extLst>
            <c:ext xmlns:c16="http://schemas.microsoft.com/office/drawing/2014/chart" uri="{C3380CC4-5D6E-409C-BE32-E72D297353CC}">
              <c16:uniqueId val="{00000000-26DF-4321-B59C-5460C75C7D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4575</c:v>
                </c:pt>
                <c:pt idx="5">
                  <c:v>4625</c:v>
                </c:pt>
                <c:pt idx="8">
                  <c:v>4267</c:v>
                </c:pt>
                <c:pt idx="11">
                  <c:v>4406</c:v>
                </c:pt>
                <c:pt idx="14">
                  <c:v>4550</c:v>
                </c:pt>
              </c:numCache>
            </c:numRef>
          </c:val>
          <c:extLst>
            <c:ext xmlns:c16="http://schemas.microsoft.com/office/drawing/2014/chart" uri="{C3380CC4-5D6E-409C-BE32-E72D297353CC}">
              <c16:uniqueId val="{00000001-26DF-4321-B59C-5460C75C7D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15074</c:v>
                </c:pt>
                <c:pt idx="5">
                  <c:v>19272</c:v>
                </c:pt>
                <c:pt idx="8">
                  <c:v>23056</c:v>
                </c:pt>
                <c:pt idx="11">
                  <c:v>23254</c:v>
                </c:pt>
                <c:pt idx="14">
                  <c:v>23919</c:v>
                </c:pt>
              </c:numCache>
            </c:numRef>
          </c:val>
          <c:extLst>
            <c:ext xmlns:c16="http://schemas.microsoft.com/office/drawing/2014/chart" uri="{C3380CC4-5D6E-409C-BE32-E72D297353CC}">
              <c16:uniqueId val="{00000002-26DF-4321-B59C-5460C75C7D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DF-4321-B59C-5460C75C7D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DF-4321-B59C-5460C75C7D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DF-4321-B59C-5460C75C7D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4578</c:v>
                </c:pt>
                <c:pt idx="3">
                  <c:v>4411</c:v>
                </c:pt>
                <c:pt idx="6">
                  <c:v>4262</c:v>
                </c:pt>
                <c:pt idx="9">
                  <c:v>4292</c:v>
                </c:pt>
                <c:pt idx="12">
                  <c:v>4535</c:v>
                </c:pt>
              </c:numCache>
            </c:numRef>
          </c:val>
          <c:extLst>
            <c:ext xmlns:c16="http://schemas.microsoft.com/office/drawing/2014/chart" uri="{C3380CC4-5D6E-409C-BE32-E72D297353CC}">
              <c16:uniqueId val="{00000006-26DF-4321-B59C-5460C75C7D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1044</c:v>
                </c:pt>
                <c:pt idx="3">
                  <c:v>581</c:v>
                </c:pt>
                <c:pt idx="6">
                  <c:v>251</c:v>
                </c:pt>
                <c:pt idx="9">
                  <c:v>155</c:v>
                </c:pt>
                <c:pt idx="12">
                  <c:v>412</c:v>
                </c:pt>
              </c:numCache>
            </c:numRef>
          </c:val>
          <c:extLst>
            <c:ext xmlns:c16="http://schemas.microsoft.com/office/drawing/2014/chart" uri="{C3380CC4-5D6E-409C-BE32-E72D297353CC}">
              <c16:uniqueId val="{00000007-26DF-4321-B59C-5460C75C7D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4669</c:v>
                </c:pt>
                <c:pt idx="3">
                  <c:v>4352</c:v>
                </c:pt>
                <c:pt idx="6">
                  <c:v>4180</c:v>
                </c:pt>
                <c:pt idx="9">
                  <c:v>3981</c:v>
                </c:pt>
                <c:pt idx="12">
                  <c:v>3895</c:v>
                </c:pt>
              </c:numCache>
            </c:numRef>
          </c:val>
          <c:extLst>
            <c:ext xmlns:c16="http://schemas.microsoft.com/office/drawing/2014/chart" uri="{C3380CC4-5D6E-409C-BE32-E72D297353CC}">
              <c16:uniqueId val="{00000008-26DF-4321-B59C-5460C75C7D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674</c:v>
                </c:pt>
                <c:pt idx="3">
                  <c:v>649</c:v>
                </c:pt>
                <c:pt idx="6">
                  <c:v>624</c:v>
                </c:pt>
                <c:pt idx="9">
                  <c:v>599</c:v>
                </c:pt>
                <c:pt idx="12">
                  <c:v>574</c:v>
                </c:pt>
              </c:numCache>
            </c:numRef>
          </c:val>
          <c:extLst>
            <c:ext xmlns:c16="http://schemas.microsoft.com/office/drawing/2014/chart" uri="{C3380CC4-5D6E-409C-BE32-E72D297353CC}">
              <c16:uniqueId val="{00000009-26DF-4321-B59C-5460C75C7D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40642</c:v>
                </c:pt>
                <c:pt idx="3">
                  <c:v>40044</c:v>
                </c:pt>
                <c:pt idx="6">
                  <c:v>37408</c:v>
                </c:pt>
                <c:pt idx="9">
                  <c:v>35836</c:v>
                </c:pt>
                <c:pt idx="12">
                  <c:v>34947</c:v>
                </c:pt>
              </c:numCache>
            </c:numRef>
          </c:val>
          <c:extLst>
            <c:ext xmlns:c16="http://schemas.microsoft.com/office/drawing/2014/chart" uri="{C3380CC4-5D6E-409C-BE32-E72D297353CC}">
              <c16:uniqueId val="{0000000A-26DF-4321-B59C-5460C75C7D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6DF-4321-B59C-5460C75C7D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6778</c:v>
                </c:pt>
                <c:pt idx="1">
                  <c:v>6783</c:v>
                </c:pt>
                <c:pt idx="2">
                  <c:v>6792</c:v>
                </c:pt>
              </c:numCache>
            </c:numRef>
          </c:val>
          <c:extLst>
            <c:ext xmlns:c16="http://schemas.microsoft.com/office/drawing/2014/chart" uri="{C3380CC4-5D6E-409C-BE32-E72D297353CC}">
              <c16:uniqueId val="{00000000-3A31-4DBA-BDD3-6D02BDC50F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2383</c:v>
                </c:pt>
                <c:pt idx="1">
                  <c:v>2184</c:v>
                </c:pt>
                <c:pt idx="2">
                  <c:v>2547</c:v>
                </c:pt>
              </c:numCache>
            </c:numRef>
          </c:val>
          <c:extLst>
            <c:ext xmlns:c16="http://schemas.microsoft.com/office/drawing/2014/chart" uri="{C3380CC4-5D6E-409C-BE32-E72D297353CC}">
              <c16:uniqueId val="{00000001-3A31-4DBA-BDD3-6D02BDC50F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14789</c:v>
                </c:pt>
                <c:pt idx="1">
                  <c:v>15670</c:v>
                </c:pt>
                <c:pt idx="2">
                  <c:v>15858</c:v>
                </c:pt>
              </c:numCache>
            </c:numRef>
          </c:val>
          <c:extLst>
            <c:ext xmlns:c16="http://schemas.microsoft.com/office/drawing/2014/chart" uri="{C3380CC4-5D6E-409C-BE32-E72D297353CC}">
              <c16:uniqueId val="{00000002-3A31-4DBA-BDD3-6D02BDC50F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実質公債費比率は、一部事務組合の公債費の減少や、普通交付税及び標準税収入額等の増加により、令和６年度は</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ポイントの改善した。</a:t>
          </a:r>
        </a:p>
        <a:p>
          <a:r>
            <a:rPr kumimoji="1" lang="ja-JP" altLang="en-US" sz="1400">
              <a:latin typeface="ＭＳ ゴシック" pitchFamily="49" charset="-128"/>
              <a:ea typeface="ＭＳ ゴシック" pitchFamily="49" charset="-128"/>
            </a:rPr>
            <a:t>　引き続き、事業計画の平準化などにより市債発行額の抑制に努める。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積立額はなし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は、元金償還額を下回る借入額に抑えたことによる地方債現在高の減少や、将来の大型事業に備えた減債基金及び公共施設修繕基金の積立てなどにより充当可能基金残高が増加したことから、前年度に引き続き将来負担なしとなった。</a:t>
          </a:r>
        </a:p>
        <a:p>
          <a:r>
            <a:rPr kumimoji="1" lang="ja-JP" altLang="en-US" sz="1400">
              <a:latin typeface="ＭＳ ゴシック" pitchFamily="49" charset="-128"/>
              <a:ea typeface="ＭＳ ゴシック" pitchFamily="49" charset="-128"/>
            </a:rPr>
            <a:t>　今後、資材価格の高騰等に伴う公共施設の更新や維持管理等に係る経費の増加などにより、財政運営も厳しさを増すことが見込まれることから、引き続き、行財政改革を推進し、中長期的な健全財政の堅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億円となり、前年度から約５億６千万円の増加となっている。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地域振興基金では、将来の大型事業に備えるためにそれぞれ約３億６千万円、約１億９千万円増加した。また、ふるさと鹿屋応援基金は、積立額が取崩額を上回ったことにより約１億円６千万円増加した。一方、再編交付金等事業基金は、野里運動施設整備に伴う取崩額の増により、約４億円減少したこと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大幅な税収減などの不測の事態に加え、今後計画されている大型事業等を見据えた事業などを実施した場合、基金残高の大幅な減少が見込まれ、今後の財政運営において不測の事態が生じた場合に弾力的な対応ができるよ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鹿屋応援基金：前年度末基金残高見込の５割程度を基本に、①地域の資源を生かした「地域経済活性化事業」、②健康・福祉の充実による「すこやか・あんしん事業」、③教育・文化・スポーツの振興による「人材育成事業」、④豊かな自然を次代に引き継ぐ「環境保全事業」、⑤都市等のふるさと出身者との連携を強化する「ふるさと会活力推進事業」、⑥新型コロナウイルス感染症の影響を受けた市民及び事業者を支援する「がんばろうかのや事業」の６つの事業に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がんばろうかのや事業は令和６年度まで）</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・地域振興基金：市内各地域の振興を図ることを目的とした公共施設等の整備その他地域の振興に資する事業に活用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・公共施設等修繕基金：市の設置する公共施設の修繕及びその他維持補修に活用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・再編交付金事業基金：市全域の生活の利便性向上及び産業の振興に寄与する事業に活用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・高齢者福祉基金：高齢者の快適な生活環境の形成を図る在宅福祉等の向上に資する事業に活用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・ふるさと鹿屋応援基金：積立額が取崩額を上回ったことによる約１億７千万円の増加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・地域振興基金：今後の地域の振興に資する大型事業等へ対応する積立による約１億９千万円の増加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・再編交付金等事業基金：野里運動施設整備に伴う取崩額の増による約４億円の減少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・ふるさと鹿屋応援基金：５つの事業に活用するため、ふるさと鹿屋応援寄付金（ふるさと納税）を積立予定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学校施設をはじめとした公共施設等の整備その他地域の振興に資する事業に活用するため積立てを行う。特に、合併特例債を活用して造成した分は、市民の連帯の強化や地域振興を推進するソフト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・再編交付金事業基金：住民の健康増進や子育て環境、教育環境の充実を図る事業等の財源として活用するため、積立予定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・公共施設修繕基金：公共施設の修繕等の財源として活用するため、主にかのやばら園の入園料の１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２を積立予定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号などの災害復旧対応をはじめとした各種事業の財源として、積立額とほぼ同額を取り崩したことから、令和６年度末の基金残高は前年度と同水準の約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・財政調整基金については、災害や大幅な税収減など今後の財政運営に不測の事態が生じた場合に弾力的な対応ができるよう、決算剰余金を積立て、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・令和６年度は将来の大型事業に備えて約５億６千万円を積み立てる一方、２億円を取り崩したことから、令和６年度末の基金残高は約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億円となり、前年度から約３億６千万円の増加となった。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・減災基金については、近年実施した大型事業に係る元金償還の開始により、今後、地方債償還額の大幅な増加が見込まれることから、それに備えて積立てを行う。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98,626
97,339
448.15
66,335,560
63,470,704
2,532,852
28,050,456
34,946,646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で、単年度及び３か年平均ともに前年度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引き続き、市税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の収納率向上やふるさと納税の促進などによる歳入確保に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取り組むとともに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引上げに伴う影響等に留意した職員定数の適正管理による人件費の抑制、デジタル技術の活用による業務効率化、投資効果を踏まえた計画的なインフラ整備、事務事業評価による各事業の徹底した精査など、行財政改革による歳出の見直し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人件費や物件費の増により分子が増加したが、地方交付税の増による分母の増加率が大きかったことから、前年度比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今後も引き続き、市税等の収納率向上やふるさと納税の促進などによる歳入確保に取り組むとともに、定年引上げに伴う影響等に留意した職員定数の適正管理による人件費の抑制、デジタル技術の活用による業務効率化、投資効果を踏まえた計画的なインフラ整備、事務事業評価による各事業の徹底した精査など、行財政改革による歳出の見直しによ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65617</xdr:rowOff>
    </xdr:from>
    <xdr:to>
      <xdr:col>23</xdr:col>
      <xdr:colOff>133350</xdr:colOff>
      <xdr:row>67</xdr:row>
      <xdr:rowOff>85372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52617"/>
          <a:ext cx="0" cy="1219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57449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4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85372</xdr:rowOff>
    </xdr:from>
    <xdr:to>
      <xdr:col>24</xdr:col>
      <xdr:colOff>12700</xdr:colOff>
      <xdr:row>67</xdr:row>
      <xdr:rowOff>85372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7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151994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9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65617</xdr:rowOff>
    </xdr:from>
    <xdr:to>
      <xdr:col>24</xdr:col>
      <xdr:colOff>12700</xdr:colOff>
      <xdr:row>60</xdr:row>
      <xdr:rowOff>65617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162278</xdr:rowOff>
    </xdr:from>
    <xdr:to>
      <xdr:col>23</xdr:col>
      <xdr:colOff>133350</xdr:colOff>
      <xdr:row>62</xdr:row>
      <xdr:rowOff>111478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207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102605</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0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130528</xdr:rowOff>
    </xdr:from>
    <xdr:to>
      <xdr:col>23</xdr:col>
      <xdr:colOff>184150</xdr:colOff>
      <xdr:row>64</xdr:row>
      <xdr:rowOff>60678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3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17639</xdr:rowOff>
    </xdr:from>
    <xdr:to>
      <xdr:col>19</xdr:col>
      <xdr:colOff>133350</xdr:colOff>
      <xdr:row>62</xdr:row>
      <xdr:rowOff>111478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475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22578</xdr:rowOff>
    </xdr:from>
    <xdr:to>
      <xdr:col>15</xdr:col>
      <xdr:colOff>82550</xdr:colOff>
      <xdr:row>62</xdr:row>
      <xdr:rowOff>17639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38128"/>
          <a:ext cx="889000" cy="50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22578</xdr:rowOff>
    </xdr:from>
    <xdr:to>
      <xdr:col>11</xdr:col>
      <xdr:colOff>31750</xdr:colOff>
      <xdr:row>62</xdr:row>
      <xdr:rowOff>98072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38128"/>
          <a:ext cx="889000" cy="58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79022</xdr:rowOff>
    </xdr:from>
    <xdr:to>
      <xdr:col>11</xdr:col>
      <xdr:colOff>82550</xdr:colOff>
      <xdr:row>60</xdr:row>
      <xdr:rowOff>9172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165399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100895</xdr:rowOff>
    </xdr:from>
    <xdr:to>
      <xdr:col>7</xdr:col>
      <xdr:colOff>31750</xdr:colOff>
      <xdr:row>63</xdr:row>
      <xdr:rowOff>31045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3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15822</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1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111478</xdr:rowOff>
    </xdr:from>
    <xdr:to>
      <xdr:col>23</xdr:col>
      <xdr:colOff>184150</xdr:colOff>
      <xdr:row>62</xdr:row>
      <xdr:rowOff>41628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128005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60678</xdr:rowOff>
    </xdr:from>
    <xdr:to>
      <xdr:col>19</xdr:col>
      <xdr:colOff>184150</xdr:colOff>
      <xdr:row>62</xdr:row>
      <xdr:rowOff>162278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138289</xdr:rowOff>
    </xdr:from>
    <xdr:to>
      <xdr:col>15</xdr:col>
      <xdr:colOff>133350</xdr:colOff>
      <xdr:row>62</xdr:row>
      <xdr:rowOff>68439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78616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6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143228</xdr:rowOff>
    </xdr:from>
    <xdr:to>
      <xdr:col>11</xdr:col>
      <xdr:colOff>82550</xdr:colOff>
      <xdr:row>59</xdr:row>
      <xdr:rowOff>73378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83555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5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47272</xdr:rowOff>
    </xdr:from>
    <xdr:to>
      <xdr:col>7</xdr:col>
      <xdr:colOff>31750</xdr:colOff>
      <xdr:row>62</xdr:row>
      <xdr:rowOff>148872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159049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4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務費単価や物価上昇等に伴う委託料の増などによる物件費の増加に加え、人事院勧告を踏まえた給料表等の改定や、会計年度任用職員の勤勉手当の支給開始等により人件費が大きく増加したことから、前年度比</a:t>
          </a:r>
          <a:r>
            <a:rPr kumimoji="1" lang="en-US" altLang="ja-JP" sz="1300">
              <a:latin typeface="ＭＳ Ｐゴシック" panose="020B0600070205080204" pitchFamily="50" charset="-128"/>
              <a:ea typeface="ＭＳ Ｐゴシック" panose="020B0600070205080204" pitchFamily="50" charset="-128"/>
            </a:rPr>
            <a:t>5,726</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類似団体平均を下回っているものの、今後も引き続き、行財政改革の推進を図り、人件費・物件費などの抑制に努める。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82629</xdr:rowOff>
    </xdr:from>
    <xdr:to>
      <xdr:col>23</xdr:col>
      <xdr:colOff>133350</xdr:colOff>
      <xdr:row>88</xdr:row>
      <xdr:rowOff>87579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98629"/>
          <a:ext cx="0" cy="1376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59656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87579</xdr:rowOff>
    </xdr:from>
    <xdr:to>
      <xdr:col>24</xdr:col>
      <xdr:colOff>12700</xdr:colOff>
      <xdr:row>88</xdr:row>
      <xdr:rowOff>87579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7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169006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82629</xdr:rowOff>
    </xdr:from>
    <xdr:to>
      <xdr:col>24</xdr:col>
      <xdr:colOff>12700</xdr:colOff>
      <xdr:row>80</xdr:row>
      <xdr:rowOff>82629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9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48854</xdr:rowOff>
    </xdr:from>
    <xdr:to>
      <xdr:col>23</xdr:col>
      <xdr:colOff>133350</xdr:colOff>
      <xdr:row>83</xdr:row>
      <xdr:rowOff>125616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79204"/>
          <a:ext cx="838200" cy="7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33038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60961</xdr:rowOff>
    </xdr:from>
    <xdr:to>
      <xdr:col>23</xdr:col>
      <xdr:colOff>184150</xdr:colOff>
      <xdr:row>84</xdr:row>
      <xdr:rowOff>162561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48854</xdr:rowOff>
    </xdr:from>
    <xdr:to>
      <xdr:col>19</xdr:col>
      <xdr:colOff>133350</xdr:colOff>
      <xdr:row>83</xdr:row>
      <xdr:rowOff>86162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79204"/>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122365</xdr:rowOff>
    </xdr:from>
    <xdr:to>
      <xdr:col>19</xdr:col>
      <xdr:colOff>184150</xdr:colOff>
      <xdr:row>84</xdr:row>
      <xdr:rowOff>52515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5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37292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3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39115</xdr:rowOff>
    </xdr:from>
    <xdr:to>
      <xdr:col>15</xdr:col>
      <xdr:colOff>82550</xdr:colOff>
      <xdr:row>83</xdr:row>
      <xdr:rowOff>86162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8015"/>
          <a:ext cx="889000" cy="2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100392</xdr:rowOff>
    </xdr:from>
    <xdr:to>
      <xdr:col>15</xdr:col>
      <xdr:colOff>133350</xdr:colOff>
      <xdr:row>84</xdr:row>
      <xdr:rowOff>30542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3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15319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22076</xdr:rowOff>
    </xdr:from>
    <xdr:to>
      <xdr:col>11</xdr:col>
      <xdr:colOff>31750</xdr:colOff>
      <xdr:row>82</xdr:row>
      <xdr:rowOff>39115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80976"/>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28392</xdr:rowOff>
    </xdr:from>
    <xdr:to>
      <xdr:col>11</xdr:col>
      <xdr:colOff>82550</xdr:colOff>
      <xdr:row>83</xdr:row>
      <xdr:rowOff>129992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114769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4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145676</xdr:rowOff>
    </xdr:from>
    <xdr:to>
      <xdr:col>7</xdr:col>
      <xdr:colOff>31750</xdr:colOff>
      <xdr:row>82</xdr:row>
      <xdr:rowOff>75826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3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60603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74816</xdr:rowOff>
    </xdr:from>
    <xdr:to>
      <xdr:col>23</xdr:col>
      <xdr:colOff>184150</xdr:colOff>
      <xdr:row>84</xdr:row>
      <xdr:rowOff>4966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91343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5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169504</xdr:rowOff>
    </xdr:from>
    <xdr:to>
      <xdr:col>19</xdr:col>
      <xdr:colOff>184150</xdr:colOff>
      <xdr:row>83</xdr:row>
      <xdr:rowOff>99654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2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109831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9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35362</xdr:rowOff>
    </xdr:from>
    <xdr:to>
      <xdr:col>15</xdr:col>
      <xdr:colOff>133350</xdr:colOff>
      <xdr:row>83</xdr:row>
      <xdr:rowOff>136962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6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147139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3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159765</xdr:rowOff>
    </xdr:from>
    <xdr:to>
      <xdr:col>11</xdr:col>
      <xdr:colOff>82550</xdr:colOff>
      <xdr:row>82</xdr:row>
      <xdr:rowOff>89915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100092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142726</xdr:rowOff>
    </xdr:from>
    <xdr:to>
      <xdr:col>7</xdr:col>
      <xdr:colOff>31750</xdr:colOff>
      <xdr:row>82</xdr:row>
      <xdr:rowOff>72876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83053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9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人事院勧告等に基づく国・県に準じた給与制度適正化計画の取組を着実に進めていることなどにより、類似団体平均を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今後も地方公務員法に規定される「均衡原則」や「職務給の原則」などを踏まえ、給与水準の適正化に努める。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132443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0534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20156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132443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534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64407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1913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64407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1568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年度まで２次にわたる定員適正化計画を策定し、新規採用人数の抑制や組織機構見直し、指定管理者制度の導入や事務事業の整理統合などにより</a:t>
          </a:r>
          <a:r>
            <a:rPr kumimoji="1" lang="en-US" altLang="ja-JP" sz="1200">
              <a:latin typeface="ＭＳ Ｐゴシック" panose="020B0600070205080204" pitchFamily="50" charset="-128"/>
              <a:ea typeface="ＭＳ Ｐゴシック" panose="020B0600070205080204" pitchFamily="50" charset="-128"/>
            </a:rPr>
            <a:t>239</a:t>
          </a:r>
          <a:r>
            <a:rPr kumimoji="1" lang="ja-JP" altLang="en-US" sz="1200">
              <a:latin typeface="ＭＳ Ｐゴシック" panose="020B0600070205080204" pitchFamily="50" charset="-128"/>
              <a:ea typeface="ＭＳ Ｐゴシック" panose="020B0600070205080204" pitchFamily="50" charset="-128"/>
            </a:rPr>
            <a:t>人の職員数を削減した。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年度からは新たな「鹿屋市定員管理計画」に取り組んでおり、平成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年４月１日時点の職員数は目標人数を</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人下回る</a:t>
          </a:r>
          <a:r>
            <a:rPr kumimoji="1" lang="en-US" altLang="ja-JP" sz="1200">
              <a:latin typeface="ＭＳ Ｐゴシック" panose="020B0600070205080204" pitchFamily="50" charset="-128"/>
              <a:ea typeface="ＭＳ Ｐゴシック" panose="020B0600070205080204" pitchFamily="50" charset="-128"/>
            </a:rPr>
            <a:t>779</a:t>
          </a:r>
          <a:r>
            <a:rPr kumimoji="1" lang="ja-JP" altLang="en-US" sz="1200">
              <a:latin typeface="ＭＳ Ｐゴシック" panose="020B0600070205080204" pitchFamily="50" charset="-128"/>
              <a:ea typeface="ＭＳ Ｐゴシック" panose="020B0600070205080204" pitchFamily="50" charset="-128"/>
            </a:rPr>
            <a:t>人となり、全国平均、類似団体平均及び鹿児島県平均のいずれも下回る結果となった。</a:t>
          </a:r>
        </a:p>
        <a:p>
          <a:r>
            <a:rPr kumimoji="1" lang="ja-JP" altLang="en-US" sz="1200">
              <a:latin typeface="ＭＳ Ｐゴシック" panose="020B0600070205080204" pitchFamily="50" charset="-128"/>
              <a:ea typeface="ＭＳ Ｐゴシック" panose="020B0600070205080204" pitchFamily="50" charset="-128"/>
            </a:rPr>
            <a:t>　今後は令和５年４月に策定した「第３次鹿屋市定員管理計画」に基づき、総人件費の抑制を基本としつつ、人口減少や産業振興及び地域活性化など、様々な行政課題に対応するため、適正な定員管理による必要な職員数の確保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67</xdr:row>
      <xdr:rowOff>128270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19902"/>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121920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365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122572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61595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365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110279</xdr:rowOff>
    </xdr:from>
    <xdr:to>
      <xdr:col>77</xdr:col>
      <xdr:colOff>95250</xdr:colOff>
      <xdr:row>63</xdr:row>
      <xdr:rowOff>40429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25206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156633</xdr:rowOff>
    </xdr:from>
    <xdr:to>
      <xdr:col>72</xdr:col>
      <xdr:colOff>203200</xdr:colOff>
      <xdr:row>60</xdr:row>
      <xdr:rowOff>61595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72183"/>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82127</xdr:rowOff>
    </xdr:from>
    <xdr:to>
      <xdr:col>73</xdr:col>
      <xdr:colOff>44450</xdr:colOff>
      <xdr:row>63</xdr:row>
      <xdr:rowOff>12277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136525</xdr:rowOff>
    </xdr:from>
    <xdr:to>
      <xdr:col>68</xdr:col>
      <xdr:colOff>152400</xdr:colOff>
      <xdr:row>59</xdr:row>
      <xdr:rowOff>156633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520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41910</xdr:rowOff>
    </xdr:from>
    <xdr:to>
      <xdr:col>68</xdr:col>
      <xdr:colOff>203200</xdr:colOff>
      <xdr:row>62</xdr:row>
      <xdr:rowOff>143510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71120</xdr:rowOff>
    </xdr:from>
    <xdr:to>
      <xdr:col>81</xdr:col>
      <xdr:colOff>95250</xdr:colOff>
      <xdr:row>61</xdr:row>
      <xdr:rowOff>1270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87647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年度から市債発行額の抑制に取り組んできた結果、改善が進み、平成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今後も事業計画の平準化などにより市債発行の抑制に努め、可能な限り毎年度の市債発行額を公債費（償還額）の範囲内とすることを目標とし、プライマリーバランスの黒字化を堅持する。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12954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16320"/>
          <a:ext cx="0" cy="1611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39</xdr:row>
      <xdr:rowOff>105410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77265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134366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7919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39</xdr:row>
      <xdr:rowOff>134366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820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39</xdr:row>
      <xdr:rowOff>163322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82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及び各組合の市債残高の減少や、将来の大型事業等に備えるための基金積立に伴う基金残高の増などにより将来負担なしとなった。今後も引き続き、行財政改革を推進し、中長期的な健全財政の堅持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160782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48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132859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160782</xdr:rowOff>
    </xdr:from>
    <xdr:to>
      <xdr:col>81</xdr:col>
      <xdr:colOff>133350</xdr:colOff>
      <xdr:row>22</xdr:row>
      <xdr:rowOff>160782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157751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72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14224</xdr:rowOff>
    </xdr:from>
    <xdr:to>
      <xdr:col>81</xdr:col>
      <xdr:colOff>95250</xdr:colOff>
      <xdr:row>16</xdr:row>
      <xdr:rowOff>115824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159614</xdr:rowOff>
    </xdr:from>
    <xdr:to>
      <xdr:col>77</xdr:col>
      <xdr:colOff>95250</xdr:colOff>
      <xdr:row>16</xdr:row>
      <xdr:rowOff>89764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7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99941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32563</xdr:rowOff>
    </xdr:from>
    <xdr:to>
      <xdr:col>73</xdr:col>
      <xdr:colOff>44450</xdr:colOff>
      <xdr:row>16</xdr:row>
      <xdr:rowOff>134163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7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144340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5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94336</xdr:rowOff>
    </xdr:from>
    <xdr:to>
      <xdr:col>68</xdr:col>
      <xdr:colOff>203200</xdr:colOff>
      <xdr:row>17</xdr:row>
      <xdr:rowOff>24486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8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34663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0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109779</xdr:rowOff>
    </xdr:from>
    <xdr:to>
      <xdr:col>64</xdr:col>
      <xdr:colOff>152400</xdr:colOff>
      <xdr:row>17</xdr:row>
      <xdr:rowOff>39929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50106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2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98,626
97,339
448.15
66,335,560
63,470,704
2,532,852
28,050,456
34,946,646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人事院勧告を踏まえた給料表等の改定や、会計年度任用職員の勤勉手当の支給開始等により、前年度から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ポイント上昇したものの、類似団体平均を下回っている。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今後も引き続き、定員管理計画に基づく職員数の適正管理に加え、人材育成や</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の積極的な活用による業務効率化、民間委託の促進などにより、人件費の抑制に努める。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146050</xdr:rowOff>
    </xdr:from>
    <xdr:to>
      <xdr:col>24</xdr:col>
      <xdr:colOff>25400</xdr:colOff>
      <xdr:row>35</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753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105427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146050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75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8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36</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801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0</xdr:rowOff>
    </xdr:from>
    <xdr:to>
      <xdr:col>11</xdr:col>
      <xdr:colOff>60325</xdr:colOff>
      <xdr:row>35</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95250</xdr:rowOff>
    </xdr:from>
    <xdr:to>
      <xdr:col>20</xdr:col>
      <xdr:colOff>38100</xdr:colOff>
      <xdr:row>35</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9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19050</xdr:rowOff>
    </xdr:from>
    <xdr:to>
      <xdr:col>6</xdr:col>
      <xdr:colOff>171450</xdr:colOff>
      <xdr:row>36</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小学校教科書の改訂に伴う学校教育振興に要する経費の増加や、労務費単価及び物価上昇等に伴う委託料の増により、前年度から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今後も、ペーパーレス化などの事務改善や</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の積極的な活用による業務効率化の推進、事務事業評価などを通じた経費削減に努める。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4630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16</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06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73677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4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88900</xdr:rowOff>
    </xdr:from>
    <xdr:to>
      <xdr:col>78</xdr:col>
      <xdr:colOff>69850</xdr:colOff>
      <xdr:row>15</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60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15</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89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8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57150</xdr:rowOff>
    </xdr:from>
    <xdr:to>
      <xdr:col>69</xdr:col>
      <xdr:colOff>142875</xdr:colOff>
      <xdr:row>14</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143527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38100</xdr:rowOff>
    </xdr:from>
    <xdr:to>
      <xdr:col>78</xdr:col>
      <xdr:colOff>120650</xdr:colOff>
      <xdr:row>15</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57150</xdr:rowOff>
    </xdr:from>
    <xdr:to>
      <xdr:col>65</xdr:col>
      <xdr:colOff>53975</xdr:colOff>
      <xdr:row>14</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医療扶助の減に伴う生活保護事業費の減少等により、前年度から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扶助費については、今後も増加が見込まれるため、医療費の抑制につながる健康対策の強化や、単独扶助費の検証・見直しなどにより、抑制に努める。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2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29028</xdr:rowOff>
    </xdr:from>
    <xdr:to>
      <xdr:col>24</xdr:col>
      <xdr:colOff>114300</xdr:colOff>
      <xdr:row>60</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16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29028</xdr:rowOff>
    </xdr:from>
    <xdr:to>
      <xdr:col>24</xdr:col>
      <xdr:colOff>25400</xdr:colOff>
      <xdr:row>61</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3160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61685</xdr:rowOff>
    </xdr:from>
    <xdr:to>
      <xdr:col>19</xdr:col>
      <xdr:colOff>187325</xdr:colOff>
      <xdr:row>61</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486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60</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017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0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58255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2722</xdr:rowOff>
    </xdr:from>
    <xdr:to>
      <xdr:col>20</xdr:col>
      <xdr:colOff>38100</xdr:colOff>
      <xdr:row>61</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89099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介護保険特別会計繰出金や国民健康保険基盤安定事業繰出金等が減少したことにより、前年度から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後期高齢者の増加が見込まれることから、疾病の早期発見・早期治療による健康の維持や健康寿命の延伸を図るため、後期高齢者に対する健康診査等の保健事業を実施し、一般会計繰出金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770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123570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151493</xdr:rowOff>
    </xdr:from>
    <xdr:to>
      <xdr:col>82</xdr:col>
      <xdr:colOff>196850</xdr:colOff>
      <xdr:row>61</xdr:row>
      <xdr:rowOff>151493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37193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037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4535</xdr:rowOff>
    </xdr:from>
    <xdr:to>
      <xdr:col>78</xdr:col>
      <xdr:colOff>69850</xdr:colOff>
      <xdr:row>59</xdr:row>
      <xdr:rowOff>37193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20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59872</xdr:rowOff>
    </xdr:from>
    <xdr:to>
      <xdr:col>78</xdr:col>
      <xdr:colOff>120650</xdr:colOff>
      <xdr:row>58</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7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143328</xdr:rowOff>
    </xdr:from>
    <xdr:to>
      <xdr:col>73</xdr:col>
      <xdr:colOff>180975</xdr:colOff>
      <xdr:row>59</xdr:row>
      <xdr:rowOff>4535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87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143328</xdr:rowOff>
    </xdr:from>
    <xdr:to>
      <xdr:col>69</xdr:col>
      <xdr:colOff>92075</xdr:colOff>
      <xdr:row>59</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874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157843</xdr:rowOff>
    </xdr:from>
    <xdr:to>
      <xdr:col>78</xdr:col>
      <xdr:colOff>120650</xdr:colOff>
      <xdr:row>59</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72770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125185</xdr:rowOff>
    </xdr:from>
    <xdr:to>
      <xdr:col>74</xdr:col>
      <xdr:colOff>31750</xdr:colOff>
      <xdr:row>59</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40112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92528</xdr:rowOff>
    </xdr:from>
    <xdr:to>
      <xdr:col>69</xdr:col>
      <xdr:colOff>142875</xdr:colOff>
      <xdr:row>59</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117022</xdr:rowOff>
    </xdr:from>
    <xdr:to>
      <xdr:col>65</xdr:col>
      <xdr:colOff>53975</xdr:colOff>
      <xdr:row>60</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31949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一部事務組合負担金や下水道事業会計への負担金等の減少により、前年度から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引き続き、事業の選択や単独補助の検証・見直しなどを通じて、効果的な補助事業の実施と適正な補助金の執行に努める。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05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54610</xdr:rowOff>
    </xdr:from>
    <xdr:to>
      <xdr:col>82</xdr:col>
      <xdr:colOff>107950</xdr:colOff>
      <xdr:row>37</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3982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40657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55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83820</xdr:rowOff>
    </xdr:from>
    <xdr:to>
      <xdr:col>78</xdr:col>
      <xdr:colOff>120650</xdr:colOff>
      <xdr:row>39</xdr:row>
      <xdr:rowOff>13970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170197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37</xdr:row>
      <xdr:rowOff>146050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8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91440</xdr:rowOff>
    </xdr:from>
    <xdr:to>
      <xdr:col>74</xdr:col>
      <xdr:colOff>31750</xdr:colOff>
      <xdr:row>39</xdr:row>
      <xdr:rowOff>21590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38</xdr:row>
      <xdr:rowOff>5080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76200</xdr:rowOff>
    </xdr:from>
    <xdr:to>
      <xdr:col>69</xdr:col>
      <xdr:colOff>142875</xdr:colOff>
      <xdr:row>39</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20337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5097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27957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66057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年度から市債発行額の抑制に取り組んできた結果、改善が進み、平成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今後も事業計画の平準化などにより市債発行の抑制に努め、可能な限り毎年度の市債発行額を公債費（償還額）の範囲内とすることを目標とし、プライマリーバランスの黒字化を堅持する。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80735</xdr:rowOff>
    </xdr:from>
    <xdr:to>
      <xdr:col>24</xdr:col>
      <xdr:colOff>25400</xdr:colOff>
      <xdr:row>82</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965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66420</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94343</xdr:rowOff>
    </xdr:from>
    <xdr:to>
      <xdr:col>24</xdr:col>
      <xdr:colOff>114300</xdr:colOff>
      <xdr:row>82</xdr:row>
      <xdr:rowOff>94343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167112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80735</xdr:rowOff>
    </xdr:from>
    <xdr:to>
      <xdr:col>24</xdr:col>
      <xdr:colOff>114300</xdr:colOff>
      <xdr:row>73</xdr:row>
      <xdr:rowOff>80735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9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121557</xdr:rowOff>
    </xdr:from>
    <xdr:to>
      <xdr:col>24</xdr:col>
      <xdr:colOff>25400</xdr:colOff>
      <xdr:row>77</xdr:row>
      <xdr:rowOff>15421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1517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15620</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8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154214</xdr:rowOff>
    </xdr:from>
    <xdr:to>
      <xdr:col>19</xdr:col>
      <xdr:colOff>187325</xdr:colOff>
      <xdr:row>77</xdr:row>
      <xdr:rowOff>15421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184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119743</xdr:rowOff>
    </xdr:from>
    <xdr:to>
      <xdr:col>20</xdr:col>
      <xdr:colOff>38100</xdr:colOff>
      <xdr:row>79</xdr:row>
      <xdr:rowOff>49893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34670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57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56243</xdr:rowOff>
    </xdr:from>
    <xdr:to>
      <xdr:col>15</xdr:col>
      <xdr:colOff>98425</xdr:colOff>
      <xdr:row>76</xdr:row>
      <xdr:rowOff>154214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086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13607</xdr:rowOff>
    </xdr:from>
    <xdr:to>
      <xdr:col>15</xdr:col>
      <xdr:colOff>149225</xdr:colOff>
      <xdr:row>79</xdr:row>
      <xdr:rowOff>115207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99984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56243</xdr:rowOff>
    </xdr:from>
    <xdr:to>
      <xdr:col>11</xdr:col>
      <xdr:colOff>9525</xdr:colOff>
      <xdr:row>76</xdr:row>
      <xdr:rowOff>143329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0864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40821</xdr:rowOff>
    </xdr:from>
    <xdr:to>
      <xdr:col>6</xdr:col>
      <xdr:colOff>171450</xdr:colOff>
      <xdr:row>77</xdr:row>
      <xdr:rowOff>142421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127198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70757</xdr:rowOff>
    </xdr:from>
    <xdr:to>
      <xdr:col>24</xdr:col>
      <xdr:colOff>76200</xdr:colOff>
      <xdr:row>77</xdr:row>
      <xdr:rowOff>907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87284</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136071</xdr:rowOff>
    </xdr:from>
    <xdr:to>
      <xdr:col>20</xdr:col>
      <xdr:colOff>38100</xdr:colOff>
      <xdr:row>77</xdr:row>
      <xdr:rowOff>66221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76399</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93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103414</xdr:rowOff>
    </xdr:from>
    <xdr:to>
      <xdr:col>15</xdr:col>
      <xdr:colOff>149225</xdr:colOff>
      <xdr:row>77</xdr:row>
      <xdr:rowOff>33564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43742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5443</xdr:rowOff>
    </xdr:from>
    <xdr:to>
      <xdr:col>11</xdr:col>
      <xdr:colOff>60325</xdr:colOff>
      <xdr:row>76</xdr:row>
      <xdr:rowOff>107043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117220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人件費や物件費等は増加したものの、歳出構成の変化により、公債費以外の比率は前年度から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ポイント低下したが、類似団体平均を上回っている。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今後も、後年度における財政負担を十分に検討しながら、事業費の平準化や抑制に努める。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138430</xdr:rowOff>
    </xdr:from>
    <xdr:to>
      <xdr:col>82</xdr:col>
      <xdr:colOff>107950</xdr:colOff>
      <xdr:row>81</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54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53357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138430</xdr:rowOff>
    </xdr:from>
    <xdr:to>
      <xdr:col>82</xdr:col>
      <xdr:colOff>196850</xdr:colOff>
      <xdr:row>73</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20320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33705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119397</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20320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3629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111761</xdr:rowOff>
    </xdr:from>
    <xdr:to>
      <xdr:col>73</xdr:col>
      <xdr:colOff>180975</xdr:colOff>
      <xdr:row>77</xdr:row>
      <xdr:rowOff>161289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1419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111761</xdr:rowOff>
    </xdr:from>
    <xdr:to>
      <xdr:col>69</xdr:col>
      <xdr:colOff>92075</xdr:colOff>
      <xdr:row>78</xdr:row>
      <xdr:rowOff>43180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14196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147338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58877</xdr:rowOff>
    </xdr:from>
    <xdr:to>
      <xdr:col>29</xdr:col>
      <xdr:colOff>127000</xdr:colOff>
      <xdr:row>21</xdr:row>
      <xdr:rowOff>2642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3902"/>
          <a:ext cx="0" cy="14868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146169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2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2642</xdr:rowOff>
    </xdr:from>
    <xdr:to>
      <xdr:col>30</xdr:col>
      <xdr:colOff>25400</xdr:colOff>
      <xdr:row>21</xdr:row>
      <xdr:rowOff>2642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507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145254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58877</xdr:rowOff>
    </xdr:from>
    <xdr:to>
      <xdr:col>30</xdr:col>
      <xdr:colOff>25400</xdr:colOff>
      <xdr:row>12</xdr:row>
      <xdr:rowOff>58877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3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171196</xdr:rowOff>
    </xdr:from>
    <xdr:to>
      <xdr:col>29</xdr:col>
      <xdr:colOff>127000</xdr:colOff>
      <xdr:row>18</xdr:row>
      <xdr:rowOff>98158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62021"/>
          <a:ext cx="647700" cy="269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115663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63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99136</xdr:rowOff>
    </xdr:from>
    <xdr:to>
      <xdr:col>29</xdr:col>
      <xdr:colOff>177800</xdr:colOff>
      <xdr:row>16</xdr:row>
      <xdr:rowOff>29286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85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98158</xdr:rowOff>
    </xdr:from>
    <xdr:to>
      <xdr:col>26</xdr:col>
      <xdr:colOff>50800</xdr:colOff>
      <xdr:row>18</xdr:row>
      <xdr:rowOff>170015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1883"/>
          <a:ext cx="698500" cy="7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128664</xdr:rowOff>
    </xdr:from>
    <xdr:to>
      <xdr:col>26</xdr:col>
      <xdr:colOff>101600</xdr:colOff>
      <xdr:row>17</xdr:row>
      <xdr:rowOff>58814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68991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170015</xdr:rowOff>
    </xdr:from>
    <xdr:to>
      <xdr:col>22</xdr:col>
      <xdr:colOff>114300</xdr:colOff>
      <xdr:row>19</xdr:row>
      <xdr:rowOff>51676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3740"/>
          <a:ext cx="698500" cy="53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59588</xdr:rowOff>
    </xdr:from>
    <xdr:to>
      <xdr:col>22</xdr:col>
      <xdr:colOff>165100</xdr:colOff>
      <xdr:row>17</xdr:row>
      <xdr:rowOff>161188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171365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51676</xdr:rowOff>
    </xdr:from>
    <xdr:to>
      <xdr:col>18</xdr:col>
      <xdr:colOff>177800</xdr:colOff>
      <xdr:row>19</xdr:row>
      <xdr:rowOff>65887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6851"/>
          <a:ext cx="698500" cy="1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100470</xdr:rowOff>
    </xdr:from>
    <xdr:to>
      <xdr:col>19</xdr:col>
      <xdr:colOff>38100</xdr:colOff>
      <xdr:row>18</xdr:row>
      <xdr:rowOff>30620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40797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132436</xdr:rowOff>
    </xdr:from>
    <xdr:to>
      <xdr:col>15</xdr:col>
      <xdr:colOff>101600</xdr:colOff>
      <xdr:row>19</xdr:row>
      <xdr:rowOff>62586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66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72763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120396</xdr:rowOff>
    </xdr:from>
    <xdr:to>
      <xdr:col>29</xdr:col>
      <xdr:colOff>177800</xdr:colOff>
      <xdr:row>17</xdr:row>
      <xdr:rowOff>50546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1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92473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8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47358</xdr:rowOff>
    </xdr:from>
    <xdr:to>
      <xdr:col>26</xdr:col>
      <xdr:colOff>101600</xdr:colOff>
      <xdr:row>18</xdr:row>
      <xdr:rowOff>148958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1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133735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7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119215</xdr:rowOff>
    </xdr:from>
    <xdr:to>
      <xdr:col>22</xdr:col>
      <xdr:colOff>165100</xdr:colOff>
      <xdr:row>19</xdr:row>
      <xdr:rowOff>49365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34142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876</xdr:rowOff>
    </xdr:from>
    <xdr:to>
      <xdr:col>19</xdr:col>
      <xdr:colOff>38100</xdr:colOff>
      <xdr:row>19</xdr:row>
      <xdr:rowOff>102476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6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87253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15087</xdr:rowOff>
    </xdr:from>
    <xdr:to>
      <xdr:col>15</xdr:col>
      <xdr:colOff>101600</xdr:colOff>
      <xdr:row>19</xdr:row>
      <xdr:rowOff>116687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0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101464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144831</xdr:rowOff>
    </xdr:from>
    <xdr:to>
      <xdr:col>29</xdr:col>
      <xdr:colOff>127000</xdr:colOff>
      <xdr:row>37</xdr:row>
      <xdr:rowOff>242182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69381"/>
          <a:ext cx="0" cy="1297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242182</xdr:rowOff>
    </xdr:from>
    <xdr:to>
      <xdr:col>30</xdr:col>
      <xdr:colOff>25400</xdr:colOff>
      <xdr:row>37</xdr:row>
      <xdr:rowOff>242182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6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59758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144831</xdr:rowOff>
    </xdr:from>
    <xdr:to>
      <xdr:col>30</xdr:col>
      <xdr:colOff>25400</xdr:colOff>
      <xdr:row>33</xdr:row>
      <xdr:rowOff>144831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693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265042</xdr:rowOff>
    </xdr:from>
    <xdr:to>
      <xdr:col>29</xdr:col>
      <xdr:colOff>127000</xdr:colOff>
      <xdr:row>35</xdr:row>
      <xdr:rowOff>285812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75392"/>
          <a:ext cx="647700" cy="2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145533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12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300457</xdr:rowOff>
    </xdr:from>
    <xdr:to>
      <xdr:col>29</xdr:col>
      <xdr:colOff>177800</xdr:colOff>
      <xdr:row>35</xdr:row>
      <xdr:rowOff>59157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67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217754</xdr:rowOff>
    </xdr:from>
    <xdr:to>
      <xdr:col>26</xdr:col>
      <xdr:colOff>50800</xdr:colOff>
      <xdr:row>35</xdr:row>
      <xdr:rowOff>265042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28104"/>
          <a:ext cx="698500" cy="47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302971</xdr:rowOff>
    </xdr:from>
    <xdr:to>
      <xdr:col>26</xdr:col>
      <xdr:colOff>101600</xdr:colOff>
      <xdr:row>35</xdr:row>
      <xdr:rowOff>61671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71848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39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217754</xdr:rowOff>
    </xdr:from>
    <xdr:to>
      <xdr:col>22</xdr:col>
      <xdr:colOff>114300</xdr:colOff>
      <xdr:row>35</xdr:row>
      <xdr:rowOff>243684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28104"/>
          <a:ext cx="698500" cy="2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243111</xdr:rowOff>
    </xdr:from>
    <xdr:to>
      <xdr:col>22</xdr:col>
      <xdr:colOff>165100</xdr:colOff>
      <xdr:row>35</xdr:row>
      <xdr:rowOff>1811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27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240059</xdr:rowOff>
    </xdr:from>
    <xdr:to>
      <xdr:col>18</xdr:col>
      <xdr:colOff>177800</xdr:colOff>
      <xdr:row>35</xdr:row>
      <xdr:rowOff>243684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50409"/>
          <a:ext cx="698500" cy="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21172</xdr:rowOff>
    </xdr:from>
    <xdr:to>
      <xdr:col>19</xdr:col>
      <xdr:colOff>38100</xdr:colOff>
      <xdr:row>35</xdr:row>
      <xdr:rowOff>122772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132950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122442</xdr:rowOff>
    </xdr:from>
    <xdr:to>
      <xdr:col>15</xdr:col>
      <xdr:colOff>101600</xdr:colOff>
      <xdr:row>35</xdr:row>
      <xdr:rowOff>224042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234219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235012</xdr:rowOff>
    </xdr:from>
    <xdr:to>
      <xdr:col>29</xdr:col>
      <xdr:colOff>177800</xdr:colOff>
      <xdr:row>35</xdr:row>
      <xdr:rowOff>336612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5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207089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214242</xdr:rowOff>
    </xdr:from>
    <xdr:to>
      <xdr:col>26</xdr:col>
      <xdr:colOff>101600</xdr:colOff>
      <xdr:row>35</xdr:row>
      <xdr:rowOff>315842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2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300619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10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166954</xdr:rowOff>
    </xdr:from>
    <xdr:to>
      <xdr:col>22</xdr:col>
      <xdr:colOff>165100</xdr:colOff>
      <xdr:row>35</xdr:row>
      <xdr:rowOff>268554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77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253331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192884</xdr:rowOff>
    </xdr:from>
    <xdr:to>
      <xdr:col>19</xdr:col>
      <xdr:colOff>38100</xdr:colOff>
      <xdr:row>35</xdr:row>
      <xdr:rowOff>294484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3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279261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189259</xdr:rowOff>
    </xdr:from>
    <xdr:to>
      <xdr:col>15</xdr:col>
      <xdr:colOff>101600</xdr:colOff>
      <xdr:row>35</xdr:row>
      <xdr:rowOff>290859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9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275636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8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98,626
97,339
448.15
66,335,560
63,470,704
2,532,852
28,050,456
34,946,646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102438</xdr:rowOff>
    </xdr:from>
    <xdr:to>
      <xdr:col>24</xdr:col>
      <xdr:colOff>62865</xdr:colOff>
      <xdr:row>39</xdr:row>
      <xdr:rowOff>76541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5938"/>
          <a:ext cx="1270" cy="151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80368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76541</xdr:rowOff>
    </xdr:from>
    <xdr:to>
      <xdr:col>24</xdr:col>
      <xdr:colOff>152400</xdr:colOff>
      <xdr:row>39</xdr:row>
      <xdr:rowOff>76541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49115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102438</xdr:rowOff>
    </xdr:from>
    <xdr:to>
      <xdr:col>24</xdr:col>
      <xdr:colOff>152400</xdr:colOff>
      <xdr:row>30</xdr:row>
      <xdr:rowOff>102438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1364</xdr:rowOff>
    </xdr:from>
    <xdr:to>
      <xdr:col>24</xdr:col>
      <xdr:colOff>63500</xdr:colOff>
      <xdr:row>38</xdr:row>
      <xdr:rowOff>32846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5014"/>
          <a:ext cx="838200" cy="20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54888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4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32011</xdr:rowOff>
    </xdr:from>
    <xdr:to>
      <xdr:col>24</xdr:col>
      <xdr:colOff>114300</xdr:colOff>
      <xdr:row>35</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14591</xdr:rowOff>
    </xdr:from>
    <xdr:to>
      <xdr:col>19</xdr:col>
      <xdr:colOff>177800</xdr:colOff>
      <xdr:row>38</xdr:row>
      <xdr:rowOff>32846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29691"/>
          <a:ext cx="8890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50691</xdr:rowOff>
    </xdr:from>
    <xdr:to>
      <xdr:col>20</xdr:col>
      <xdr:colOff>38100</xdr:colOff>
      <xdr:row>36</xdr:row>
      <xdr:rowOff>152291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168818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14591</xdr:rowOff>
    </xdr:from>
    <xdr:to>
      <xdr:col>15</xdr:col>
      <xdr:colOff>50800</xdr:colOff>
      <xdr:row>38</xdr:row>
      <xdr:rowOff>82452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9691"/>
          <a:ext cx="889000" cy="6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87430</xdr:rowOff>
    </xdr:from>
    <xdr:to>
      <xdr:col>15</xdr:col>
      <xdr:colOff>101600</xdr:colOff>
      <xdr:row>37</xdr:row>
      <xdr:rowOff>17580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34107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3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82452</xdr:rowOff>
    </xdr:from>
    <xdr:to>
      <xdr:col>10</xdr:col>
      <xdr:colOff>114300</xdr:colOff>
      <xdr:row>38</xdr:row>
      <xdr:rowOff>86664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7552"/>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135143</xdr:rowOff>
    </xdr:from>
    <xdr:to>
      <xdr:col>10</xdr:col>
      <xdr:colOff>165100</xdr:colOff>
      <xdr:row>37</xdr:row>
      <xdr:rowOff>65293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81820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91578</xdr:rowOff>
    </xdr:from>
    <xdr:to>
      <xdr:col>6</xdr:col>
      <xdr:colOff>38100</xdr:colOff>
      <xdr:row>38</xdr:row>
      <xdr:rowOff>21727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352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38255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122014</xdr:rowOff>
    </xdr:from>
    <xdr:to>
      <xdr:col>24</xdr:col>
      <xdr:colOff>114300</xdr:colOff>
      <xdr:row>37</xdr:row>
      <xdr:rowOff>52164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100441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153496</xdr:rowOff>
    </xdr:from>
    <xdr:to>
      <xdr:col>20</xdr:col>
      <xdr:colOff>38100</xdr:colOff>
      <xdr:row>38</xdr:row>
      <xdr:rowOff>83646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74773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135241</xdr:rowOff>
    </xdr:from>
    <xdr:to>
      <xdr:col>15</xdr:col>
      <xdr:colOff>101600</xdr:colOff>
      <xdr:row>38</xdr:row>
      <xdr:rowOff>65391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56518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31652</xdr:rowOff>
    </xdr:from>
    <xdr:to>
      <xdr:col>10</xdr:col>
      <xdr:colOff>165100</xdr:colOff>
      <xdr:row>38</xdr:row>
      <xdr:rowOff>133252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124379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35864</xdr:rowOff>
    </xdr:from>
    <xdr:to>
      <xdr:col>6</xdr:col>
      <xdr:colOff>38100</xdr:colOff>
      <xdr:row>38</xdr:row>
      <xdr:rowOff>137464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128591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4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141015</xdr:rowOff>
    </xdr:from>
    <xdr:to>
      <xdr:col>24</xdr:col>
      <xdr:colOff>62865</xdr:colOff>
      <xdr:row>59</xdr:row>
      <xdr:rowOff>45117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84965"/>
          <a:ext cx="1270" cy="1275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48944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45117</xdr:rowOff>
    </xdr:from>
    <xdr:to>
      <xdr:col>24</xdr:col>
      <xdr:colOff>152400</xdr:colOff>
      <xdr:row>59</xdr:row>
      <xdr:rowOff>45117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6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87692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141015</xdr:rowOff>
    </xdr:from>
    <xdr:to>
      <xdr:col>24</xdr:col>
      <xdr:colOff>152400</xdr:colOff>
      <xdr:row>51</xdr:row>
      <xdr:rowOff>141015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85884</xdr:rowOff>
    </xdr:from>
    <xdr:to>
      <xdr:col>24</xdr:col>
      <xdr:colOff>63500</xdr:colOff>
      <xdr:row>56</xdr:row>
      <xdr:rowOff>98723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87084"/>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16910</xdr:rowOff>
    </xdr:from>
    <xdr:to>
      <xdr:col>24</xdr:col>
      <xdr:colOff>114300</xdr:colOff>
      <xdr:row>56</xdr:row>
      <xdr:rowOff>118510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158235</xdr:rowOff>
    </xdr:from>
    <xdr:to>
      <xdr:col>19</xdr:col>
      <xdr:colOff>177800</xdr:colOff>
      <xdr:row>56</xdr:row>
      <xdr:rowOff>85884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87985"/>
          <a:ext cx="889000" cy="9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70231</xdr:rowOff>
    </xdr:from>
    <xdr:to>
      <xdr:col>20</xdr:col>
      <xdr:colOff>38100</xdr:colOff>
      <xdr:row>57</xdr:row>
      <xdr:rowOff>381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162958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6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158235</xdr:rowOff>
    </xdr:from>
    <xdr:to>
      <xdr:col>15</xdr:col>
      <xdr:colOff>50800</xdr:colOff>
      <xdr:row>57</xdr:row>
      <xdr:rowOff>87293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87985"/>
          <a:ext cx="889000" cy="27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63392</xdr:rowOff>
    </xdr:from>
    <xdr:to>
      <xdr:col>15</xdr:col>
      <xdr:colOff>101600</xdr:colOff>
      <xdr:row>56</xdr:row>
      <xdr:rowOff>164992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156119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87293</xdr:rowOff>
    </xdr:from>
    <xdr:to>
      <xdr:col>10</xdr:col>
      <xdr:colOff>114300</xdr:colOff>
      <xdr:row>57</xdr:row>
      <xdr:rowOff>115735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59943"/>
          <a:ext cx="889000" cy="2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159766</xdr:rowOff>
    </xdr:from>
    <xdr:to>
      <xdr:col>10</xdr:col>
      <xdr:colOff>165100</xdr:colOff>
      <xdr:row>57</xdr:row>
      <xdr:rowOff>89916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16605</xdr:rowOff>
    </xdr:from>
    <xdr:to>
      <xdr:col>6</xdr:col>
      <xdr:colOff>38100</xdr:colOff>
      <xdr:row>58</xdr:row>
      <xdr:rowOff>118205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109332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47923</xdr:rowOff>
    </xdr:from>
    <xdr:to>
      <xdr:col>24</xdr:col>
      <xdr:colOff>114300</xdr:colOff>
      <xdr:row>56</xdr:row>
      <xdr:rowOff>149523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26350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2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35084</xdr:rowOff>
    </xdr:from>
    <xdr:to>
      <xdr:col>20</xdr:col>
      <xdr:colOff>38100</xdr:colOff>
      <xdr:row>56</xdr:row>
      <xdr:rowOff>136684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153211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107435</xdr:rowOff>
    </xdr:from>
    <xdr:to>
      <xdr:col>15</xdr:col>
      <xdr:colOff>101600</xdr:colOff>
      <xdr:row>56</xdr:row>
      <xdr:rowOff>37585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54112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1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36493</xdr:rowOff>
    </xdr:from>
    <xdr:to>
      <xdr:col>10</xdr:col>
      <xdr:colOff>165100</xdr:colOff>
      <xdr:row>57</xdr:row>
      <xdr:rowOff>138093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129220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64935</xdr:rowOff>
    </xdr:from>
    <xdr:to>
      <xdr:col>6</xdr:col>
      <xdr:colOff>38100</xdr:colOff>
      <xdr:row>57</xdr:row>
      <xdr:rowOff>166535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11612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118440</xdr:rowOff>
    </xdr:from>
    <xdr:to>
      <xdr:col>24</xdr:col>
      <xdr:colOff>62865</xdr:colOff>
      <xdr:row>78</xdr:row>
      <xdr:rowOff>99467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91390"/>
          <a:ext cx="127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103294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99467</xdr:rowOff>
    </xdr:from>
    <xdr:to>
      <xdr:col>24</xdr:col>
      <xdr:colOff>152400</xdr:colOff>
      <xdr:row>78</xdr:row>
      <xdr:rowOff>99467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65117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118440</xdr:rowOff>
    </xdr:from>
    <xdr:to>
      <xdr:col>24</xdr:col>
      <xdr:colOff>152400</xdr:colOff>
      <xdr:row>71</xdr:row>
      <xdr:rowOff>118440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9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159406</xdr:rowOff>
    </xdr:from>
    <xdr:to>
      <xdr:col>24</xdr:col>
      <xdr:colOff>63500</xdr:colOff>
      <xdr:row>77</xdr:row>
      <xdr:rowOff>160229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61056"/>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72412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1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49535</xdr:rowOff>
    </xdr:from>
    <xdr:to>
      <xdr:col>24</xdr:col>
      <xdr:colOff>114300</xdr:colOff>
      <xdr:row>76</xdr:row>
      <xdr:rowOff>151135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159406</xdr:rowOff>
    </xdr:from>
    <xdr:to>
      <xdr:col>19</xdr:col>
      <xdr:colOff>177800</xdr:colOff>
      <xdr:row>78</xdr:row>
      <xdr:rowOff>10404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61056"/>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50495</xdr:rowOff>
    </xdr:from>
    <xdr:to>
      <xdr:col>20</xdr:col>
      <xdr:colOff>38100</xdr:colOff>
      <xdr:row>76</xdr:row>
      <xdr:rowOff>152095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168622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10404</xdr:rowOff>
    </xdr:from>
    <xdr:to>
      <xdr:col>15</xdr:col>
      <xdr:colOff>50800</xdr:colOff>
      <xdr:row>78</xdr:row>
      <xdr:rowOff>16622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3504"/>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57034</xdr:rowOff>
    </xdr:from>
    <xdr:to>
      <xdr:col>15</xdr:col>
      <xdr:colOff>101600</xdr:colOff>
      <xdr:row>76</xdr:row>
      <xdr:rowOff>158634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3710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16622</xdr:rowOff>
    </xdr:from>
    <xdr:to>
      <xdr:col>10</xdr:col>
      <xdr:colOff>114300</xdr:colOff>
      <xdr:row>78</xdr:row>
      <xdr:rowOff>17948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89722"/>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17211</xdr:rowOff>
    </xdr:from>
    <xdr:to>
      <xdr:col>10</xdr:col>
      <xdr:colOff>165100</xdr:colOff>
      <xdr:row>76</xdr:row>
      <xdr:rowOff>118811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128219</xdr:rowOff>
    </xdr:from>
    <xdr:to>
      <xdr:col>6</xdr:col>
      <xdr:colOff>38100</xdr:colOff>
      <xdr:row>77</xdr:row>
      <xdr:rowOff>58369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74896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109429</xdr:rowOff>
    </xdr:from>
    <xdr:to>
      <xdr:col>24</xdr:col>
      <xdr:colOff>114300</xdr:colOff>
      <xdr:row>78</xdr:row>
      <xdr:rowOff>39579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24356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108606</xdr:rowOff>
    </xdr:from>
    <xdr:to>
      <xdr:col>20</xdr:col>
      <xdr:colOff>38100</xdr:colOff>
      <xdr:row>78</xdr:row>
      <xdr:rowOff>38756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29883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0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131054</xdr:rowOff>
    </xdr:from>
    <xdr:to>
      <xdr:col>15</xdr:col>
      <xdr:colOff>101600</xdr:colOff>
      <xdr:row>78</xdr:row>
      <xdr:rowOff>61204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52331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137272</xdr:rowOff>
    </xdr:from>
    <xdr:to>
      <xdr:col>10</xdr:col>
      <xdr:colOff>165100</xdr:colOff>
      <xdr:row>78</xdr:row>
      <xdr:rowOff>67422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58549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138598</xdr:rowOff>
    </xdr:from>
    <xdr:to>
      <xdr:col>6</xdr:col>
      <xdr:colOff>38100</xdr:colOff>
      <xdr:row>78</xdr:row>
      <xdr:rowOff>68748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59875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84624</xdr:rowOff>
    </xdr:from>
    <xdr:to>
      <xdr:col>24</xdr:col>
      <xdr:colOff>62865</xdr:colOff>
      <xdr:row>98</xdr:row>
      <xdr:rowOff>34136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15124"/>
          <a:ext cx="1270" cy="132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37963</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4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34136</xdr:rowOff>
    </xdr:from>
    <xdr:to>
      <xdr:col>24</xdr:col>
      <xdr:colOff>152400</xdr:colOff>
      <xdr:row>98</xdr:row>
      <xdr:rowOff>34136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31301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84624</xdr:rowOff>
    </xdr:from>
    <xdr:to>
      <xdr:col>24</xdr:col>
      <xdr:colOff>152400</xdr:colOff>
      <xdr:row>90</xdr:row>
      <xdr:rowOff>84624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84624</xdr:rowOff>
    </xdr:from>
    <xdr:to>
      <xdr:col>24</xdr:col>
      <xdr:colOff>63500</xdr:colOff>
      <xdr:row>91</xdr:row>
      <xdr:rowOff>56669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515124"/>
          <a:ext cx="838200" cy="1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88946</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76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110519</xdr:rowOff>
    </xdr:from>
    <xdr:to>
      <xdr:col>24</xdr:col>
      <xdr:colOff>114300</xdr:colOff>
      <xdr:row>96</xdr:row>
      <xdr:rowOff>40669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56669</xdr:rowOff>
    </xdr:from>
    <xdr:to>
      <xdr:col>19</xdr:col>
      <xdr:colOff>177800</xdr:colOff>
      <xdr:row>93</xdr:row>
      <xdr:rowOff>50498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658619"/>
          <a:ext cx="889000" cy="3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65746</xdr:rowOff>
    </xdr:from>
    <xdr:to>
      <xdr:col>20</xdr:col>
      <xdr:colOff>38100</xdr:colOff>
      <xdr:row>96</xdr:row>
      <xdr:rowOff>167346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158473</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1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98323</xdr:rowOff>
    </xdr:from>
    <xdr:to>
      <xdr:col>15</xdr:col>
      <xdr:colOff>50800</xdr:colOff>
      <xdr:row>93</xdr:row>
      <xdr:rowOff>50498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700273"/>
          <a:ext cx="889000" cy="29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51704</xdr:rowOff>
    </xdr:from>
    <xdr:to>
      <xdr:col>15</xdr:col>
      <xdr:colOff>101600</xdr:colOff>
      <xdr:row>97</xdr:row>
      <xdr:rowOff>153304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144431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98323</xdr:rowOff>
    </xdr:from>
    <xdr:to>
      <xdr:col>10</xdr:col>
      <xdr:colOff>114300</xdr:colOff>
      <xdr:row>95</xdr:row>
      <xdr:rowOff>11488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700273"/>
          <a:ext cx="889000" cy="59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1787</xdr:rowOff>
    </xdr:from>
    <xdr:to>
      <xdr:col>10</xdr:col>
      <xdr:colOff>165100</xdr:colOff>
      <xdr:row>96</xdr:row>
      <xdr:rowOff>103387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94514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165252</xdr:rowOff>
    </xdr:from>
    <xdr:to>
      <xdr:col>6</xdr:col>
      <xdr:colOff>38100</xdr:colOff>
      <xdr:row>97</xdr:row>
      <xdr:rowOff>95402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86529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71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33824</xdr:rowOff>
    </xdr:from>
    <xdr:to>
      <xdr:col>24</xdr:col>
      <xdr:colOff>114300</xdr:colOff>
      <xdr:row>90</xdr:row>
      <xdr:rowOff>135424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4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158301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41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5869</xdr:rowOff>
    </xdr:from>
    <xdr:to>
      <xdr:col>20</xdr:col>
      <xdr:colOff>38100</xdr:colOff>
      <xdr:row>91</xdr:row>
      <xdr:rowOff>107469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6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123996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38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171148</xdr:rowOff>
    </xdr:from>
    <xdr:to>
      <xdr:col>15</xdr:col>
      <xdr:colOff>101600</xdr:colOff>
      <xdr:row>93</xdr:row>
      <xdr:rowOff>101298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117825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1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47523</xdr:rowOff>
    </xdr:from>
    <xdr:to>
      <xdr:col>10</xdr:col>
      <xdr:colOff>165100</xdr:colOff>
      <xdr:row>91</xdr:row>
      <xdr:rowOff>149123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64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165650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42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132138</xdr:rowOff>
    </xdr:from>
    <xdr:to>
      <xdr:col>6</xdr:col>
      <xdr:colOff>38100</xdr:colOff>
      <xdr:row>95</xdr:row>
      <xdr:rowOff>62288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78815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2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143173</xdr:rowOff>
    </xdr:from>
    <xdr:to>
      <xdr:col>54</xdr:col>
      <xdr:colOff>189865</xdr:colOff>
      <xdr:row>39</xdr:row>
      <xdr:rowOff>126234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801023"/>
          <a:ext cx="1270" cy="101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130061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126234</xdr:rowOff>
    </xdr:from>
    <xdr:to>
      <xdr:col>55</xdr:col>
      <xdr:colOff>88900</xdr:colOff>
      <xdr:row>39</xdr:row>
      <xdr:rowOff>126234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1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89850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57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143173</xdr:rowOff>
    </xdr:from>
    <xdr:to>
      <xdr:col>55</xdr:col>
      <xdr:colOff>88900</xdr:colOff>
      <xdr:row>33</xdr:row>
      <xdr:rowOff>143173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8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128031</xdr:rowOff>
    </xdr:from>
    <xdr:to>
      <xdr:col>55</xdr:col>
      <xdr:colOff>0</xdr:colOff>
      <xdr:row>38</xdr:row>
      <xdr:rowOff>25454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71681"/>
          <a:ext cx="838200" cy="6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65970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66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43093</xdr:rowOff>
    </xdr:from>
    <xdr:to>
      <xdr:col>55</xdr:col>
      <xdr:colOff>50800</xdr:colOff>
      <xdr:row>36</xdr:row>
      <xdr:rowOff>144693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1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128031</xdr:rowOff>
    </xdr:from>
    <xdr:to>
      <xdr:col>50</xdr:col>
      <xdr:colOff>114300</xdr:colOff>
      <xdr:row>37</xdr:row>
      <xdr:rowOff>150411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71681"/>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20331</xdr:rowOff>
    </xdr:from>
    <xdr:to>
      <xdr:col>50</xdr:col>
      <xdr:colOff>165100</xdr:colOff>
      <xdr:row>36</xdr:row>
      <xdr:rowOff>121931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9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138458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150411</xdr:rowOff>
    </xdr:from>
    <xdr:to>
      <xdr:col>45</xdr:col>
      <xdr:colOff>177800</xdr:colOff>
      <xdr:row>38</xdr:row>
      <xdr:rowOff>11129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94061"/>
          <a:ext cx="889000" cy="3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3806</xdr:rowOff>
    </xdr:from>
    <xdr:to>
      <xdr:col>46</xdr:col>
      <xdr:colOff>38100</xdr:colOff>
      <xdr:row>36</xdr:row>
      <xdr:rowOff>105406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121933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93686</xdr:rowOff>
    </xdr:from>
    <xdr:to>
      <xdr:col>41</xdr:col>
      <xdr:colOff>50800</xdr:colOff>
      <xdr:row>38</xdr:row>
      <xdr:rowOff>11129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37186"/>
          <a:ext cx="889000" cy="128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98577</xdr:rowOff>
    </xdr:from>
    <xdr:to>
      <xdr:col>41</xdr:col>
      <xdr:colOff>101600</xdr:colOff>
      <xdr:row>37</xdr:row>
      <xdr:rowOff>28727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45254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138245</xdr:rowOff>
    </xdr:from>
    <xdr:to>
      <xdr:col>36</xdr:col>
      <xdr:colOff>165100</xdr:colOff>
      <xdr:row>31</xdr:row>
      <xdr:rowOff>68395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59522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37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146104</xdr:rowOff>
    </xdr:from>
    <xdr:to>
      <xdr:col>55</xdr:col>
      <xdr:colOff>50800</xdr:colOff>
      <xdr:row>38</xdr:row>
      <xdr:rowOff>76254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8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124531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77231</xdr:rowOff>
    </xdr:from>
    <xdr:to>
      <xdr:col>50</xdr:col>
      <xdr:colOff>165100</xdr:colOff>
      <xdr:row>38</xdr:row>
      <xdr:rowOff>7381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2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169957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99611</xdr:rowOff>
    </xdr:from>
    <xdr:to>
      <xdr:col>46</xdr:col>
      <xdr:colOff>38100</xdr:colOff>
      <xdr:row>38</xdr:row>
      <xdr:rowOff>29761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20889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131779</xdr:rowOff>
    </xdr:from>
    <xdr:to>
      <xdr:col>41</xdr:col>
      <xdr:colOff>101600</xdr:colOff>
      <xdr:row>38</xdr:row>
      <xdr:rowOff>61929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53056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42886</xdr:rowOff>
    </xdr:from>
    <xdr:to>
      <xdr:col>36</xdr:col>
      <xdr:colOff>165100</xdr:colOff>
      <xdr:row>30</xdr:row>
      <xdr:rowOff>144486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161013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6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73044</xdr:rowOff>
    </xdr:from>
    <xdr:to>
      <xdr:col>54</xdr:col>
      <xdr:colOff>189865</xdr:colOff>
      <xdr:row>58</xdr:row>
      <xdr:rowOff>56661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6994"/>
          <a:ext cx="1270" cy="118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60488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56661</xdr:rowOff>
    </xdr:from>
    <xdr:to>
      <xdr:col>55</xdr:col>
      <xdr:colOff>88900</xdr:colOff>
      <xdr:row>58</xdr:row>
      <xdr:rowOff>56661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00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19721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9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73044</xdr:rowOff>
    </xdr:from>
    <xdr:to>
      <xdr:col>55</xdr:col>
      <xdr:colOff>88900</xdr:colOff>
      <xdr:row>51</xdr:row>
      <xdr:rowOff>73044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41878</xdr:rowOff>
    </xdr:from>
    <xdr:to>
      <xdr:col>55</xdr:col>
      <xdr:colOff>0</xdr:colOff>
      <xdr:row>56</xdr:row>
      <xdr:rowOff>167322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43078"/>
          <a:ext cx="838200" cy="12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137209</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114332</xdr:rowOff>
    </xdr:from>
    <xdr:to>
      <xdr:col>55</xdr:col>
      <xdr:colOff>50800</xdr:colOff>
      <xdr:row>56</xdr:row>
      <xdr:rowOff>44482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167322</xdr:rowOff>
    </xdr:from>
    <xdr:to>
      <xdr:col>50</xdr:col>
      <xdr:colOff>114300</xdr:colOff>
      <xdr:row>58</xdr:row>
      <xdr:rowOff>137623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68522"/>
          <a:ext cx="889000" cy="3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6299</xdr:rowOff>
    </xdr:from>
    <xdr:to>
      <xdr:col>50</xdr:col>
      <xdr:colOff>165100</xdr:colOff>
      <xdr:row>57</xdr:row>
      <xdr:rowOff>107899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7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99026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7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90780</xdr:rowOff>
    </xdr:from>
    <xdr:to>
      <xdr:col>45</xdr:col>
      <xdr:colOff>177800</xdr:colOff>
      <xdr:row>58</xdr:row>
      <xdr:rowOff>137623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63430"/>
          <a:ext cx="889000" cy="21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147193</xdr:rowOff>
    </xdr:from>
    <xdr:to>
      <xdr:col>46</xdr:col>
      <xdr:colOff>38100</xdr:colOff>
      <xdr:row>57</xdr:row>
      <xdr:rowOff>77343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93870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72225</xdr:rowOff>
    </xdr:from>
    <xdr:to>
      <xdr:col>41</xdr:col>
      <xdr:colOff>50800</xdr:colOff>
      <xdr:row>57</xdr:row>
      <xdr:rowOff>90780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73425"/>
          <a:ext cx="889000" cy="19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83547</xdr:rowOff>
    </xdr:from>
    <xdr:to>
      <xdr:col>41</xdr:col>
      <xdr:colOff>101600</xdr:colOff>
      <xdr:row>57</xdr:row>
      <xdr:rowOff>13697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30224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55449</xdr:rowOff>
    </xdr:from>
    <xdr:to>
      <xdr:col>36</xdr:col>
      <xdr:colOff>165100</xdr:colOff>
      <xdr:row>55</xdr:row>
      <xdr:rowOff>157049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2126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162528</xdr:rowOff>
    </xdr:from>
    <xdr:to>
      <xdr:col>55</xdr:col>
      <xdr:colOff>50800</xdr:colOff>
      <xdr:row>56</xdr:row>
      <xdr:rowOff>92678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140955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7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116522</xdr:rowOff>
    </xdr:from>
    <xdr:to>
      <xdr:col>50</xdr:col>
      <xdr:colOff>165100</xdr:colOff>
      <xdr:row>57</xdr:row>
      <xdr:rowOff>46672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63199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86823</xdr:rowOff>
    </xdr:from>
    <xdr:to>
      <xdr:col>46</xdr:col>
      <xdr:colOff>38100</xdr:colOff>
      <xdr:row>59</xdr:row>
      <xdr:rowOff>16973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8100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39980</xdr:rowOff>
    </xdr:from>
    <xdr:to>
      <xdr:col>41</xdr:col>
      <xdr:colOff>101600</xdr:colOff>
      <xdr:row>57</xdr:row>
      <xdr:rowOff>141580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132707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0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21425</xdr:rowOff>
    </xdr:from>
    <xdr:to>
      <xdr:col>36</xdr:col>
      <xdr:colOff>165100</xdr:colOff>
      <xdr:row>56</xdr:row>
      <xdr:rowOff>123025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114152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71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104724</xdr:rowOff>
    </xdr:from>
    <xdr:to>
      <xdr:col>54</xdr:col>
      <xdr:colOff>189865</xdr:colOff>
      <xdr:row>78</xdr:row>
      <xdr:rowOff>100290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06224"/>
          <a:ext cx="1270" cy="1367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104117</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77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100290</xdr:rowOff>
    </xdr:from>
    <xdr:to>
      <xdr:col>55</xdr:col>
      <xdr:colOff>88900</xdr:colOff>
      <xdr:row>78</xdr:row>
      <xdr:rowOff>100290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7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51401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104724</xdr:rowOff>
    </xdr:from>
    <xdr:to>
      <xdr:col>55</xdr:col>
      <xdr:colOff>88900</xdr:colOff>
      <xdr:row>70</xdr:row>
      <xdr:rowOff>104724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0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10587</xdr:rowOff>
    </xdr:from>
    <xdr:to>
      <xdr:col>55</xdr:col>
      <xdr:colOff>0</xdr:colOff>
      <xdr:row>78</xdr:row>
      <xdr:rowOff>89179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83687"/>
          <a:ext cx="8382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128648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81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105771</xdr:rowOff>
    </xdr:from>
    <xdr:to>
      <xdr:col>55</xdr:col>
      <xdr:colOff>50800</xdr:colOff>
      <xdr:row>76</xdr:row>
      <xdr:rowOff>35920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9645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89179</xdr:rowOff>
    </xdr:from>
    <xdr:to>
      <xdr:col>50</xdr:col>
      <xdr:colOff>114300</xdr:colOff>
      <xdr:row>78</xdr:row>
      <xdr:rowOff>122464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62279"/>
          <a:ext cx="8890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78659</xdr:rowOff>
    </xdr:from>
    <xdr:to>
      <xdr:col>50</xdr:col>
      <xdr:colOff>165100</xdr:colOff>
      <xdr:row>76</xdr:row>
      <xdr:rowOff>8809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25336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71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93752</xdr:rowOff>
    </xdr:from>
    <xdr:to>
      <xdr:col>45</xdr:col>
      <xdr:colOff>177800</xdr:colOff>
      <xdr:row>78</xdr:row>
      <xdr:rowOff>122464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609602"/>
          <a:ext cx="889000" cy="88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143124</xdr:rowOff>
    </xdr:from>
    <xdr:to>
      <xdr:col>46</xdr:col>
      <xdr:colOff>38100</xdr:colOff>
      <xdr:row>75</xdr:row>
      <xdr:rowOff>73274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89801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93752</xdr:rowOff>
    </xdr:from>
    <xdr:to>
      <xdr:col>41</xdr:col>
      <xdr:colOff>50800</xdr:colOff>
      <xdr:row>73</xdr:row>
      <xdr:rowOff>127127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609602"/>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20594</xdr:rowOff>
    </xdr:from>
    <xdr:to>
      <xdr:col>41</xdr:col>
      <xdr:colOff>101600</xdr:colOff>
      <xdr:row>75</xdr:row>
      <xdr:rowOff>122194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113321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64851</xdr:rowOff>
    </xdr:from>
    <xdr:to>
      <xdr:col>36</xdr:col>
      <xdr:colOff>165100</xdr:colOff>
      <xdr:row>73</xdr:row>
      <xdr:rowOff>166451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11528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131237</xdr:rowOff>
    </xdr:from>
    <xdr:to>
      <xdr:col>55</xdr:col>
      <xdr:colOff>50800</xdr:colOff>
      <xdr:row>78</xdr:row>
      <xdr:rowOff>61387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46164</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4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38379</xdr:rowOff>
    </xdr:from>
    <xdr:to>
      <xdr:col>50</xdr:col>
      <xdr:colOff>165100</xdr:colOff>
      <xdr:row>78</xdr:row>
      <xdr:rowOff>139979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131106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0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71664</xdr:rowOff>
    </xdr:from>
    <xdr:to>
      <xdr:col>46</xdr:col>
      <xdr:colOff>38100</xdr:colOff>
      <xdr:row>79</xdr:row>
      <xdr:rowOff>1814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164391</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537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42952</xdr:rowOff>
    </xdr:from>
    <xdr:to>
      <xdr:col>41</xdr:col>
      <xdr:colOff>101600</xdr:colOff>
      <xdr:row>73</xdr:row>
      <xdr:rowOff>144552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5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161079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3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76327</xdr:rowOff>
    </xdr:from>
    <xdr:to>
      <xdr:col>36</xdr:col>
      <xdr:colOff>165100</xdr:colOff>
      <xdr:row>74</xdr:row>
      <xdr:rowOff>6477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5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169054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68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149644</xdr:rowOff>
    </xdr:from>
    <xdr:to>
      <xdr:col>54</xdr:col>
      <xdr:colOff>189865</xdr:colOff>
      <xdr:row>99</xdr:row>
      <xdr:rowOff>35779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0144"/>
          <a:ext cx="1270" cy="14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39606</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35779</xdr:rowOff>
    </xdr:from>
    <xdr:to>
      <xdr:col>55</xdr:col>
      <xdr:colOff>88900</xdr:colOff>
      <xdr:row>99</xdr:row>
      <xdr:rowOff>35779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0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96321</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149644</xdr:rowOff>
    </xdr:from>
    <xdr:to>
      <xdr:col>55</xdr:col>
      <xdr:colOff>88900</xdr:colOff>
      <xdr:row>90</xdr:row>
      <xdr:rowOff>149644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67965</xdr:rowOff>
    </xdr:from>
    <xdr:to>
      <xdr:col>55</xdr:col>
      <xdr:colOff>0</xdr:colOff>
      <xdr:row>95</xdr:row>
      <xdr:rowOff>64810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184265"/>
          <a:ext cx="838200" cy="16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34408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22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55981</xdr:rowOff>
    </xdr:from>
    <xdr:to>
      <xdr:col>55</xdr:col>
      <xdr:colOff>50800</xdr:colOff>
      <xdr:row>95</xdr:row>
      <xdr:rowOff>157581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64810</xdr:rowOff>
    </xdr:from>
    <xdr:to>
      <xdr:col>50</xdr:col>
      <xdr:colOff>114300</xdr:colOff>
      <xdr:row>97</xdr:row>
      <xdr:rowOff>162446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52560"/>
          <a:ext cx="889000" cy="44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99484</xdr:rowOff>
    </xdr:from>
    <xdr:to>
      <xdr:col>50</xdr:col>
      <xdr:colOff>165100</xdr:colOff>
      <xdr:row>97</xdr:row>
      <xdr:rowOff>29634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20761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5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162446</xdr:rowOff>
    </xdr:from>
    <xdr:to>
      <xdr:col>45</xdr:col>
      <xdr:colOff>177800</xdr:colOff>
      <xdr:row>98</xdr:row>
      <xdr:rowOff>39115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93096"/>
          <a:ext cx="889000" cy="4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125819</xdr:rowOff>
    </xdr:from>
    <xdr:to>
      <xdr:col>46</xdr:col>
      <xdr:colOff>38100</xdr:colOff>
      <xdr:row>97</xdr:row>
      <xdr:rowOff>55969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8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72496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165943</xdr:rowOff>
    </xdr:from>
    <xdr:to>
      <xdr:col>41</xdr:col>
      <xdr:colOff>50800</xdr:colOff>
      <xdr:row>98</xdr:row>
      <xdr:rowOff>39115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96593"/>
          <a:ext cx="889000" cy="4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7358</xdr:rowOff>
    </xdr:from>
    <xdr:to>
      <xdr:col>41</xdr:col>
      <xdr:colOff>101600</xdr:colOff>
      <xdr:row>96</xdr:row>
      <xdr:rowOff>108958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6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125485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15267</xdr:rowOff>
    </xdr:from>
    <xdr:to>
      <xdr:col>36</xdr:col>
      <xdr:colOff>165100</xdr:colOff>
      <xdr:row>96</xdr:row>
      <xdr:rowOff>116867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133394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4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17165</xdr:rowOff>
    </xdr:from>
    <xdr:to>
      <xdr:col>55</xdr:col>
      <xdr:colOff>50800</xdr:colOff>
      <xdr:row>94</xdr:row>
      <xdr:rowOff>118765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40042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9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14010</xdr:rowOff>
    </xdr:from>
    <xdr:to>
      <xdr:col>50</xdr:col>
      <xdr:colOff>165100</xdr:colOff>
      <xdr:row>95</xdr:row>
      <xdr:rowOff>115610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132137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7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111646</xdr:rowOff>
    </xdr:from>
    <xdr:to>
      <xdr:col>46</xdr:col>
      <xdr:colOff>38100</xdr:colOff>
      <xdr:row>98</xdr:row>
      <xdr:rowOff>41796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32923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159765</xdr:rowOff>
    </xdr:from>
    <xdr:to>
      <xdr:col>41</xdr:col>
      <xdr:colOff>101600</xdr:colOff>
      <xdr:row>98</xdr:row>
      <xdr:rowOff>89915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81042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8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115143</xdr:rowOff>
    </xdr:from>
    <xdr:to>
      <xdr:col>36</xdr:col>
      <xdr:colOff>165100</xdr:colOff>
      <xdr:row>98</xdr:row>
      <xdr:rowOff>45293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4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36420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3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93203</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08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39880</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93203</xdr:rowOff>
    </xdr:from>
    <xdr:to>
      <xdr:col>86</xdr:col>
      <xdr:colOff>25400</xdr:colOff>
      <xdr:row>31</xdr:row>
      <xdr:rowOff>93203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0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135631</xdr:rowOff>
    </xdr:from>
    <xdr:to>
      <xdr:col>85</xdr:col>
      <xdr:colOff>127000</xdr:colOff>
      <xdr:row>37</xdr:row>
      <xdr:rowOff>104861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307831"/>
          <a:ext cx="838200" cy="1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127266</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299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148839</xdr:rowOff>
    </xdr:from>
    <xdr:to>
      <xdr:col>85</xdr:col>
      <xdr:colOff>177800</xdr:colOff>
      <xdr:row>37</xdr:row>
      <xdr:rowOff>78989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32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103947</xdr:rowOff>
    </xdr:from>
    <xdr:to>
      <xdr:col>81</xdr:col>
      <xdr:colOff>50800</xdr:colOff>
      <xdr:row>37</xdr:row>
      <xdr:rowOff>104861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276147"/>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27132</xdr:rowOff>
    </xdr:from>
    <xdr:to>
      <xdr:col>81</xdr:col>
      <xdr:colOff>101600</xdr:colOff>
      <xdr:row>37</xdr:row>
      <xdr:rowOff>128732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3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145259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14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73269</xdr:rowOff>
    </xdr:from>
    <xdr:to>
      <xdr:col>76</xdr:col>
      <xdr:colOff>114300</xdr:colOff>
      <xdr:row>36</xdr:row>
      <xdr:rowOff>103947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245469"/>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56210</xdr:rowOff>
    </xdr:from>
    <xdr:to>
      <xdr:col>76</xdr:col>
      <xdr:colOff>165100</xdr:colOff>
      <xdr:row>37</xdr:row>
      <xdr:rowOff>157810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148938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49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15799</xdr:rowOff>
    </xdr:from>
    <xdr:to>
      <xdr:col>71</xdr:col>
      <xdr:colOff>177800</xdr:colOff>
      <xdr:row>36</xdr:row>
      <xdr:rowOff>73269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016549"/>
          <a:ext cx="889000" cy="22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57399</xdr:rowOff>
    </xdr:from>
    <xdr:to>
      <xdr:col>72</xdr:col>
      <xdr:colOff>38100</xdr:colOff>
      <xdr:row>35</xdr:row>
      <xdr:rowOff>158999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05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4076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8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62657</xdr:rowOff>
    </xdr:from>
    <xdr:to>
      <xdr:col>67</xdr:col>
      <xdr:colOff>101600</xdr:colOff>
      <xdr:row>37</xdr:row>
      <xdr:rowOff>164257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0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155384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9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84831</xdr:rowOff>
    </xdr:from>
    <xdr:to>
      <xdr:col>85</xdr:col>
      <xdr:colOff>177800</xdr:colOff>
      <xdr:row>37</xdr:row>
      <xdr:rowOff>14981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2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107708</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10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54061</xdr:rowOff>
    </xdr:from>
    <xdr:to>
      <xdr:col>81</xdr:col>
      <xdr:colOff>101600</xdr:colOff>
      <xdr:row>37</xdr:row>
      <xdr:rowOff>155661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3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146788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53147</xdr:rowOff>
    </xdr:from>
    <xdr:to>
      <xdr:col>76</xdr:col>
      <xdr:colOff>165100</xdr:colOff>
      <xdr:row>36</xdr:row>
      <xdr:rowOff>154747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22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171274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00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22469</xdr:rowOff>
    </xdr:from>
    <xdr:to>
      <xdr:col>72</xdr:col>
      <xdr:colOff>38100</xdr:colOff>
      <xdr:row>36</xdr:row>
      <xdr:rowOff>124069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19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115196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28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136449</xdr:rowOff>
    </xdr:from>
    <xdr:to>
      <xdr:col>67</xdr:col>
      <xdr:colOff>101600</xdr:colOff>
      <xdr:row>35</xdr:row>
      <xdr:rowOff>66599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83126</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57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66396</xdr:rowOff>
    </xdr:from>
    <xdr:to>
      <xdr:col>85</xdr:col>
      <xdr:colOff>126364</xdr:colOff>
      <xdr:row>78</xdr:row>
      <xdr:rowOff>124974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39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128801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124974</xdr:rowOff>
    </xdr:from>
    <xdr:to>
      <xdr:col>86</xdr:col>
      <xdr:colOff>25400</xdr:colOff>
      <xdr:row>78</xdr:row>
      <xdr:rowOff>124974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13073</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66396</xdr:rowOff>
    </xdr:from>
    <xdr:to>
      <xdr:col>86</xdr:col>
      <xdr:colOff>25400</xdr:colOff>
      <xdr:row>71</xdr:row>
      <xdr:rowOff>66396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3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45535</xdr:rowOff>
    </xdr:from>
    <xdr:to>
      <xdr:col>85</xdr:col>
      <xdr:colOff>127000</xdr:colOff>
      <xdr:row>76</xdr:row>
      <xdr:rowOff>46355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75735"/>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143286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5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120409</xdr:rowOff>
    </xdr:from>
    <xdr:to>
      <xdr:col>85</xdr:col>
      <xdr:colOff>177800</xdr:colOff>
      <xdr:row>75</xdr:row>
      <xdr:rowOff>50559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45535</xdr:rowOff>
    </xdr:from>
    <xdr:to>
      <xdr:col>81</xdr:col>
      <xdr:colOff>50800</xdr:colOff>
      <xdr:row>76</xdr:row>
      <xdr:rowOff>68853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75735"/>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113132</xdr:rowOff>
    </xdr:from>
    <xdr:to>
      <xdr:col>81</xdr:col>
      <xdr:colOff>101600</xdr:colOff>
      <xdr:row>75</xdr:row>
      <xdr:rowOff>43282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59809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68853</xdr:rowOff>
    </xdr:from>
    <xdr:to>
      <xdr:col>76</xdr:col>
      <xdr:colOff>114300</xdr:colOff>
      <xdr:row>76</xdr:row>
      <xdr:rowOff>100724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99053"/>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98920</xdr:rowOff>
    </xdr:from>
    <xdr:to>
      <xdr:col>76</xdr:col>
      <xdr:colOff>165100</xdr:colOff>
      <xdr:row>75</xdr:row>
      <xdr:rowOff>29070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45597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100724</xdr:rowOff>
    </xdr:from>
    <xdr:to>
      <xdr:col>71</xdr:col>
      <xdr:colOff>177800</xdr:colOff>
      <xdr:row>76</xdr:row>
      <xdr:rowOff>117735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30924"/>
          <a:ext cx="889000" cy="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11271</xdr:rowOff>
    </xdr:from>
    <xdr:to>
      <xdr:col>72</xdr:col>
      <xdr:colOff>38100</xdr:colOff>
      <xdr:row>75</xdr:row>
      <xdr:rowOff>112871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129398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29978</xdr:rowOff>
    </xdr:from>
    <xdr:to>
      <xdr:col>67</xdr:col>
      <xdr:colOff>101600</xdr:colOff>
      <xdr:row>76</xdr:row>
      <xdr:rowOff>131578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148105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167005</xdr:rowOff>
    </xdr:from>
    <xdr:to>
      <xdr:col>85</xdr:col>
      <xdr:colOff>177800</xdr:colOff>
      <xdr:row>76</xdr:row>
      <xdr:rowOff>97155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145432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0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166185</xdr:rowOff>
    </xdr:from>
    <xdr:to>
      <xdr:col>81</xdr:col>
      <xdr:colOff>101600</xdr:colOff>
      <xdr:row>76</xdr:row>
      <xdr:rowOff>96335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2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87462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1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18053</xdr:rowOff>
    </xdr:from>
    <xdr:to>
      <xdr:col>76</xdr:col>
      <xdr:colOff>165100</xdr:colOff>
      <xdr:row>76</xdr:row>
      <xdr:rowOff>119653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4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110780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49924</xdr:rowOff>
    </xdr:from>
    <xdr:to>
      <xdr:col>72</xdr:col>
      <xdr:colOff>38100</xdr:colOff>
      <xdr:row>76</xdr:row>
      <xdr:rowOff>151524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142651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66935</xdr:rowOff>
    </xdr:from>
    <xdr:to>
      <xdr:col>67</xdr:col>
      <xdr:colOff>101600</xdr:colOff>
      <xdr:row>76</xdr:row>
      <xdr:rowOff>168535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159662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16638</xdr:rowOff>
    </xdr:from>
    <xdr:to>
      <xdr:col>85</xdr:col>
      <xdr:colOff>126364</xdr:colOff>
      <xdr:row>99</xdr:row>
      <xdr:rowOff>5645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90038"/>
          <a:ext cx="1269" cy="1189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9472</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8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5645</xdr:rowOff>
    </xdr:from>
    <xdr:to>
      <xdr:col>86</xdr:col>
      <xdr:colOff>25400</xdr:colOff>
      <xdr:row>99</xdr:row>
      <xdr:rowOff>5645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7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134765</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56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16638</xdr:rowOff>
    </xdr:from>
    <xdr:to>
      <xdr:col>86</xdr:col>
      <xdr:colOff>25400</xdr:colOff>
      <xdr:row>92</xdr:row>
      <xdr:rowOff>16638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9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16638</xdr:rowOff>
    </xdr:from>
    <xdr:to>
      <xdr:col>85</xdr:col>
      <xdr:colOff>127000</xdr:colOff>
      <xdr:row>92</xdr:row>
      <xdr:rowOff>140767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5790038"/>
          <a:ext cx="838200" cy="1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114037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0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135610</xdr:rowOff>
    </xdr:from>
    <xdr:to>
      <xdr:col>85</xdr:col>
      <xdr:colOff>177800</xdr:colOff>
      <xdr:row>96</xdr:row>
      <xdr:rowOff>65760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161722</xdr:rowOff>
    </xdr:from>
    <xdr:to>
      <xdr:col>81</xdr:col>
      <xdr:colOff>50800</xdr:colOff>
      <xdr:row>92</xdr:row>
      <xdr:rowOff>140767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5420772"/>
          <a:ext cx="889000" cy="49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164739</xdr:rowOff>
    </xdr:from>
    <xdr:to>
      <xdr:col>81</xdr:col>
      <xdr:colOff>101600</xdr:colOff>
      <xdr:row>96</xdr:row>
      <xdr:rowOff>94889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86016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161722</xdr:rowOff>
    </xdr:from>
    <xdr:to>
      <xdr:col>76</xdr:col>
      <xdr:colOff>114300</xdr:colOff>
      <xdr:row>90</xdr:row>
      <xdr:rowOff>65615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5420772"/>
          <a:ext cx="889000" cy="7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160719</xdr:rowOff>
    </xdr:from>
    <xdr:to>
      <xdr:col>76</xdr:col>
      <xdr:colOff>165100</xdr:colOff>
      <xdr:row>95</xdr:row>
      <xdr:rowOff>90869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27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81996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65615</xdr:rowOff>
    </xdr:from>
    <xdr:to>
      <xdr:col>71</xdr:col>
      <xdr:colOff>177800</xdr:colOff>
      <xdr:row>94</xdr:row>
      <xdr:rowOff>142824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5496115"/>
          <a:ext cx="889000" cy="76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84328</xdr:rowOff>
    </xdr:from>
    <xdr:to>
      <xdr:col>72</xdr:col>
      <xdr:colOff>38100</xdr:colOff>
      <xdr:row>96</xdr:row>
      <xdr:rowOff>14478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5605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32207</xdr:rowOff>
    </xdr:from>
    <xdr:to>
      <xdr:col>67</xdr:col>
      <xdr:colOff>101600</xdr:colOff>
      <xdr:row>97</xdr:row>
      <xdr:rowOff>133807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124934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7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137288</xdr:rowOff>
    </xdr:from>
    <xdr:to>
      <xdr:col>85</xdr:col>
      <xdr:colOff>177800</xdr:colOff>
      <xdr:row>92</xdr:row>
      <xdr:rowOff>67438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57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90315</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69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89967</xdr:rowOff>
    </xdr:from>
    <xdr:to>
      <xdr:col>81</xdr:col>
      <xdr:colOff>101600</xdr:colOff>
      <xdr:row>93</xdr:row>
      <xdr:rowOff>20117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586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36644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56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110922</xdr:rowOff>
    </xdr:from>
    <xdr:to>
      <xdr:col>76</xdr:col>
      <xdr:colOff>165100</xdr:colOff>
      <xdr:row>90</xdr:row>
      <xdr:rowOff>41072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53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57599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514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14815</xdr:rowOff>
    </xdr:from>
    <xdr:to>
      <xdr:col>72</xdr:col>
      <xdr:colOff>38100</xdr:colOff>
      <xdr:row>90</xdr:row>
      <xdr:rowOff>116415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54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132942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522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92024</xdr:rowOff>
    </xdr:from>
    <xdr:to>
      <xdr:col>67</xdr:col>
      <xdr:colOff>101600</xdr:colOff>
      <xdr:row>95</xdr:row>
      <xdr:rowOff>22174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2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38701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59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107206</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50706"/>
          <a:ext cx="1269" cy="153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53883</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2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107206</xdr:rowOff>
    </xdr:from>
    <xdr:to>
      <xdr:col>116</xdr:col>
      <xdr:colOff>152400</xdr:colOff>
      <xdr:row>30</xdr:row>
      <xdr:rowOff>107206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5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28338</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2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5461</xdr:rowOff>
    </xdr:from>
    <xdr:to>
      <xdr:col>116</xdr:col>
      <xdr:colOff>114300</xdr:colOff>
      <xdr:row>36</xdr:row>
      <xdr:rowOff>107061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1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20483</xdr:rowOff>
    </xdr:from>
    <xdr:to>
      <xdr:col>112</xdr:col>
      <xdr:colOff>38100</xdr:colOff>
      <xdr:row>36</xdr:row>
      <xdr:rowOff>122083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1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138610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59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29790</xdr:rowOff>
    </xdr:from>
    <xdr:to>
      <xdr:col>107</xdr:col>
      <xdr:colOff>101600</xdr:colOff>
      <xdr:row>36</xdr:row>
      <xdr:rowOff>131390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147917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597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164828</xdr:rowOff>
    </xdr:from>
    <xdr:to>
      <xdr:col>102</xdr:col>
      <xdr:colOff>165100</xdr:colOff>
      <xdr:row>36</xdr:row>
      <xdr:rowOff>94978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16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111505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594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6114</xdr:rowOff>
    </xdr:from>
    <xdr:to>
      <xdr:col>98</xdr:col>
      <xdr:colOff>38100</xdr:colOff>
      <xdr:row>37</xdr:row>
      <xdr:rowOff>107714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124241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159969</xdr:rowOff>
    </xdr:from>
    <xdr:to>
      <xdr:col>116</xdr:col>
      <xdr:colOff>62864</xdr:colOff>
      <xdr:row>59</xdr:row>
      <xdr:rowOff>24181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32469"/>
          <a:ext cx="1269"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28008</xdr:rowOff>
    </xdr:from>
    <xdr:ext cx="378565"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4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24181</xdr:rowOff>
    </xdr:from>
    <xdr:to>
      <xdr:col>116</xdr:col>
      <xdr:colOff>152400</xdr:colOff>
      <xdr:row>59</xdr:row>
      <xdr:rowOff>24181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3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106646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159969</xdr:rowOff>
    </xdr:from>
    <xdr:to>
      <xdr:col>116</xdr:col>
      <xdr:colOff>152400</xdr:colOff>
      <xdr:row>50</xdr:row>
      <xdr:rowOff>159969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3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24181</xdr:rowOff>
    </xdr:from>
    <xdr:to>
      <xdr:col>116</xdr:col>
      <xdr:colOff>63500</xdr:colOff>
      <xdr:row>59</xdr:row>
      <xdr:rowOff>27229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3973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10583</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44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159156</xdr:rowOff>
    </xdr:from>
    <xdr:to>
      <xdr:col>116</xdr:col>
      <xdr:colOff>114300</xdr:colOff>
      <xdr:row>56</xdr:row>
      <xdr:rowOff>89306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58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27229</xdr:rowOff>
    </xdr:from>
    <xdr:to>
      <xdr:col>111</xdr:col>
      <xdr:colOff>177800</xdr:colOff>
      <xdr:row>59</xdr:row>
      <xdr:rowOff>30811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142779"/>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83033</xdr:rowOff>
    </xdr:from>
    <xdr:to>
      <xdr:col>112</xdr:col>
      <xdr:colOff>38100</xdr:colOff>
      <xdr:row>56</xdr:row>
      <xdr:rowOff>13183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51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29710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28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30811</xdr:rowOff>
    </xdr:from>
    <xdr:to>
      <xdr:col>107</xdr:col>
      <xdr:colOff>50800</xdr:colOff>
      <xdr:row>59</xdr:row>
      <xdr:rowOff>32410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46361"/>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144450</xdr:rowOff>
    </xdr:from>
    <xdr:to>
      <xdr:col>107</xdr:col>
      <xdr:colOff>101600</xdr:colOff>
      <xdr:row>56</xdr:row>
      <xdr:rowOff>74600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91127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3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32410</xdr:rowOff>
    </xdr:from>
    <xdr:to>
      <xdr:col>102</xdr:col>
      <xdr:colOff>114300</xdr:colOff>
      <xdr:row>59</xdr:row>
      <xdr:rowOff>32410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47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134620</xdr:rowOff>
    </xdr:from>
    <xdr:to>
      <xdr:col>102</xdr:col>
      <xdr:colOff>165100</xdr:colOff>
      <xdr:row>56</xdr:row>
      <xdr:rowOff>64770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81297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44704</xdr:rowOff>
    </xdr:from>
    <xdr:to>
      <xdr:col>98</xdr:col>
      <xdr:colOff>38100</xdr:colOff>
      <xdr:row>56</xdr:row>
      <xdr:rowOff>146304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64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162831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4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144831</xdr:rowOff>
    </xdr:from>
    <xdr:to>
      <xdr:col>116</xdr:col>
      <xdr:colOff>114300</xdr:colOff>
      <xdr:row>59</xdr:row>
      <xdr:rowOff>74981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59758</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0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147879</xdr:rowOff>
    </xdr:from>
    <xdr:to>
      <xdr:col>112</xdr:col>
      <xdr:colOff>38100</xdr:colOff>
      <xdr:row>59</xdr:row>
      <xdr:rowOff>78029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9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69156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84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151461</xdr:rowOff>
    </xdr:from>
    <xdr:to>
      <xdr:col>107</xdr:col>
      <xdr:colOff>101600</xdr:colOff>
      <xdr:row>59</xdr:row>
      <xdr:rowOff>81611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72738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18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153060</xdr:rowOff>
    </xdr:from>
    <xdr:to>
      <xdr:col>102</xdr:col>
      <xdr:colOff>165100</xdr:colOff>
      <xdr:row>59</xdr:row>
      <xdr:rowOff>83210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74337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153060</xdr:rowOff>
    </xdr:from>
    <xdr:to>
      <xdr:col>98</xdr:col>
      <xdr:colOff>38100</xdr:colOff>
      <xdr:row>59</xdr:row>
      <xdr:rowOff>83210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74337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16576</xdr:rowOff>
    </xdr:from>
    <xdr:to>
      <xdr:col>116</xdr:col>
      <xdr:colOff>62864</xdr:colOff>
      <xdr:row>78</xdr:row>
      <xdr:rowOff>153050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60976"/>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156877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153050</xdr:rowOff>
    </xdr:from>
    <xdr:to>
      <xdr:col>116</xdr:col>
      <xdr:colOff>152400</xdr:colOff>
      <xdr:row>78</xdr:row>
      <xdr:rowOff>153050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134703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16576</xdr:rowOff>
    </xdr:from>
    <xdr:to>
      <xdr:col>116</xdr:col>
      <xdr:colOff>152400</xdr:colOff>
      <xdr:row>72</xdr:row>
      <xdr:rowOff>16576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6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149850</xdr:rowOff>
    </xdr:from>
    <xdr:to>
      <xdr:col>116</xdr:col>
      <xdr:colOff>63500</xdr:colOff>
      <xdr:row>73</xdr:row>
      <xdr:rowOff>155977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665700"/>
          <a:ext cx="8382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109161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9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130734</xdr:rowOff>
    </xdr:from>
    <xdr:to>
      <xdr:col>116</xdr:col>
      <xdr:colOff>114300</xdr:colOff>
      <xdr:row>75</xdr:row>
      <xdr:rowOff>60884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1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149850</xdr:rowOff>
    </xdr:from>
    <xdr:to>
      <xdr:col>111</xdr:col>
      <xdr:colOff>177800</xdr:colOff>
      <xdr:row>74</xdr:row>
      <xdr:rowOff>60422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65700"/>
          <a:ext cx="889000" cy="8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43545</xdr:rowOff>
    </xdr:from>
    <xdr:to>
      <xdr:col>112</xdr:col>
      <xdr:colOff>38100</xdr:colOff>
      <xdr:row>75</xdr:row>
      <xdr:rowOff>145145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136273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9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58638</xdr:rowOff>
    </xdr:from>
    <xdr:to>
      <xdr:col>107</xdr:col>
      <xdr:colOff>50800</xdr:colOff>
      <xdr:row>74</xdr:row>
      <xdr:rowOff>60422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745938"/>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102388</xdr:rowOff>
    </xdr:from>
    <xdr:to>
      <xdr:col>107</xdr:col>
      <xdr:colOff>101600</xdr:colOff>
      <xdr:row>76</xdr:row>
      <xdr:rowOff>32538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23665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58638</xdr:rowOff>
    </xdr:from>
    <xdr:to>
      <xdr:col>102</xdr:col>
      <xdr:colOff>114300</xdr:colOff>
      <xdr:row>74</xdr:row>
      <xdr:rowOff>93752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745938"/>
          <a:ext cx="889000" cy="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129362</xdr:rowOff>
    </xdr:from>
    <xdr:to>
      <xdr:col>102</xdr:col>
      <xdr:colOff>165100</xdr:colOff>
      <xdr:row>76</xdr:row>
      <xdr:rowOff>59513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50640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134941</xdr:rowOff>
    </xdr:from>
    <xdr:to>
      <xdr:col>98</xdr:col>
      <xdr:colOff>38100</xdr:colOff>
      <xdr:row>77</xdr:row>
      <xdr:rowOff>65091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56218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105177</xdr:rowOff>
    </xdr:from>
    <xdr:to>
      <xdr:col>116</xdr:col>
      <xdr:colOff>114300</xdr:colOff>
      <xdr:row>74</xdr:row>
      <xdr:rowOff>35327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128054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7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99050</xdr:rowOff>
    </xdr:from>
    <xdr:to>
      <xdr:col>112</xdr:col>
      <xdr:colOff>38100</xdr:colOff>
      <xdr:row>74</xdr:row>
      <xdr:rowOff>29200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45727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9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9622</xdr:rowOff>
    </xdr:from>
    <xdr:to>
      <xdr:col>107</xdr:col>
      <xdr:colOff>101600</xdr:colOff>
      <xdr:row>74</xdr:row>
      <xdr:rowOff>111222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9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127749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7838</xdr:rowOff>
    </xdr:from>
    <xdr:to>
      <xdr:col>102</xdr:col>
      <xdr:colOff>165100</xdr:colOff>
      <xdr:row>74</xdr:row>
      <xdr:rowOff>109438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125965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7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42952</xdr:rowOff>
    </xdr:from>
    <xdr:to>
      <xdr:col>98</xdr:col>
      <xdr:colOff>38100</xdr:colOff>
      <xdr:row>74</xdr:row>
      <xdr:rowOff>144552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161079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・人件費については、人事院勧告を踏まえた給料表等の改定や、会計年度任用職員の勤勉手当の支給開始等により増加した。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低所得者支援及び定額減税補足給付金事業による給付や、障害福祉サービス費の増により前年度より増加した。類似団体平均を大きく上回っていることから、健康対策の強化や単独扶助費の検証・見直しなどにより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・補助費については、令和５年度に実施したかごしま国体や子育て世帯支援臨時特別給付金支給事業の終了により減少した。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・普通建設事業費については、野里運動施設整備や湯遊ランド吾平施設整備等の大型事業の実施により増加した。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・積立金については、将来の大型事業の実施に備え、減債基金や地域振興基金に積み立てを行ったため増加した。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98,626
97,339
448.15
66,335,560
63,470,704
2,532,852
28,050,456
34,946,646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39</xdr:row>
      <xdr:rowOff>71882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8044"/>
          <a:ext cx="1270"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75709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71882</xdr:rowOff>
    </xdr:from>
    <xdr:to>
      <xdr:col>24</xdr:col>
      <xdr:colOff>152400</xdr:colOff>
      <xdr:row>39</xdr:row>
      <xdr:rowOff>71882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58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104648</xdr:rowOff>
    </xdr:from>
    <xdr:to>
      <xdr:col>24</xdr:col>
      <xdr:colOff>63500</xdr:colOff>
      <xdr:row>32</xdr:row>
      <xdr:rowOff>156464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91048"/>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73423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5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94996</xdr:rowOff>
    </xdr:from>
    <xdr:to>
      <xdr:col>24</xdr:col>
      <xdr:colOff>114300</xdr:colOff>
      <xdr:row>33</xdr:row>
      <xdr:rowOff>25146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5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156464</xdr:rowOff>
    </xdr:from>
    <xdr:to>
      <xdr:col>19</xdr:col>
      <xdr:colOff>177800</xdr:colOff>
      <xdr:row>33</xdr:row>
      <xdr:rowOff>122174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428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24130</xdr:rowOff>
    </xdr:from>
    <xdr:to>
      <xdr:col>20</xdr:col>
      <xdr:colOff>38100</xdr:colOff>
      <xdr:row>33</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116857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164084</xdr:rowOff>
    </xdr:from>
    <xdr:to>
      <xdr:col>15</xdr:col>
      <xdr:colOff>50800</xdr:colOff>
      <xdr:row>33</xdr:row>
      <xdr:rowOff>122174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50484"/>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110998</xdr:rowOff>
    </xdr:from>
    <xdr:to>
      <xdr:col>15</xdr:col>
      <xdr:colOff>101600</xdr:colOff>
      <xdr:row>34</xdr:row>
      <xdr:rowOff>41148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32275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107696</xdr:rowOff>
    </xdr:from>
    <xdr:to>
      <xdr:col>10</xdr:col>
      <xdr:colOff>114300</xdr:colOff>
      <xdr:row>32</xdr:row>
      <xdr:rowOff>164084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94096"/>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161290</xdr:rowOff>
    </xdr:from>
    <xdr:to>
      <xdr:col>10</xdr:col>
      <xdr:colOff>165100</xdr:colOff>
      <xdr:row>34</xdr:row>
      <xdr:rowOff>91440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82567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171196</xdr:rowOff>
    </xdr:from>
    <xdr:to>
      <xdr:col>6</xdr:col>
      <xdr:colOff>38100</xdr:colOff>
      <xdr:row>33</xdr:row>
      <xdr:rowOff>101346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92473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53848</xdr:rowOff>
    </xdr:from>
    <xdr:to>
      <xdr:col>24</xdr:col>
      <xdr:colOff>114300</xdr:colOff>
      <xdr:row>32</xdr:row>
      <xdr:rowOff>155448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76725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105664</xdr:rowOff>
    </xdr:from>
    <xdr:to>
      <xdr:col>20</xdr:col>
      <xdr:colOff>38100</xdr:colOff>
      <xdr:row>33</xdr:row>
      <xdr:rowOff>35814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52341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71374</xdr:rowOff>
    </xdr:from>
    <xdr:to>
      <xdr:col>15</xdr:col>
      <xdr:colOff>101600</xdr:colOff>
      <xdr:row>34</xdr:row>
      <xdr:rowOff>1524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18051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0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113284</xdr:rowOff>
    </xdr:from>
    <xdr:to>
      <xdr:col>10</xdr:col>
      <xdr:colOff>165100</xdr:colOff>
      <xdr:row>33</xdr:row>
      <xdr:rowOff>43434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59961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7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56896</xdr:rowOff>
    </xdr:from>
    <xdr:to>
      <xdr:col>6</xdr:col>
      <xdr:colOff>38100</xdr:colOff>
      <xdr:row>32</xdr:row>
      <xdr:rowOff>158496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3573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68845</xdr:rowOff>
    </xdr:from>
    <xdr:to>
      <xdr:col>24</xdr:col>
      <xdr:colOff>62865</xdr:colOff>
      <xdr:row>59</xdr:row>
      <xdr:rowOff>165009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84245"/>
          <a:ext cx="1270" cy="129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168836</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8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165009</xdr:rowOff>
    </xdr:from>
    <xdr:to>
      <xdr:col>24</xdr:col>
      <xdr:colOff>152400</xdr:colOff>
      <xdr:row>59</xdr:row>
      <xdr:rowOff>165009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15522</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5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68845</xdr:rowOff>
    </xdr:from>
    <xdr:to>
      <xdr:col>24</xdr:col>
      <xdr:colOff>152400</xdr:colOff>
      <xdr:row>52</xdr:row>
      <xdr:rowOff>68845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8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4924</xdr:rowOff>
    </xdr:from>
    <xdr:to>
      <xdr:col>24</xdr:col>
      <xdr:colOff>63500</xdr:colOff>
      <xdr:row>55</xdr:row>
      <xdr:rowOff>162386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34674"/>
          <a:ext cx="838200" cy="15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81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30204</xdr:rowOff>
    </xdr:from>
    <xdr:to>
      <xdr:col>24</xdr:col>
      <xdr:colOff>114300</xdr:colOff>
      <xdr:row>57</xdr:row>
      <xdr:rowOff>131804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0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138699</xdr:rowOff>
    </xdr:from>
    <xdr:to>
      <xdr:col>19</xdr:col>
      <xdr:colOff>177800</xdr:colOff>
      <xdr:row>55</xdr:row>
      <xdr:rowOff>162386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225549"/>
          <a:ext cx="889000" cy="36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123353</xdr:rowOff>
    </xdr:from>
    <xdr:to>
      <xdr:col>20</xdr:col>
      <xdr:colOff>38100</xdr:colOff>
      <xdr:row>58</xdr:row>
      <xdr:rowOff>53503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9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44630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8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138699</xdr:rowOff>
    </xdr:from>
    <xdr:to>
      <xdr:col>15</xdr:col>
      <xdr:colOff>50800</xdr:colOff>
      <xdr:row>54</xdr:row>
      <xdr:rowOff>161123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225549"/>
          <a:ext cx="889000" cy="19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3186</xdr:rowOff>
    </xdr:from>
    <xdr:to>
      <xdr:col>15</xdr:col>
      <xdr:colOff>101600</xdr:colOff>
      <xdr:row>57</xdr:row>
      <xdr:rowOff>104786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7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95913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6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3171</xdr:rowOff>
    </xdr:from>
    <xdr:to>
      <xdr:col>10</xdr:col>
      <xdr:colOff>114300</xdr:colOff>
      <xdr:row>54</xdr:row>
      <xdr:rowOff>161123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47121"/>
          <a:ext cx="889000" cy="67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83152</xdr:rowOff>
    </xdr:from>
    <xdr:to>
      <xdr:col>10</xdr:col>
      <xdr:colOff>165100</xdr:colOff>
      <xdr:row>58</xdr:row>
      <xdr:rowOff>13302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5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4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105860</xdr:rowOff>
    </xdr:from>
    <xdr:to>
      <xdr:col>6</xdr:col>
      <xdr:colOff>38100</xdr:colOff>
      <xdr:row>53</xdr:row>
      <xdr:rowOff>36010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02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27137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11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125574</xdr:rowOff>
    </xdr:from>
    <xdr:to>
      <xdr:col>24</xdr:col>
      <xdr:colOff>114300</xdr:colOff>
      <xdr:row>55</xdr:row>
      <xdr:rowOff>55724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148451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3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111586</xdr:rowOff>
    </xdr:from>
    <xdr:to>
      <xdr:col>20</xdr:col>
      <xdr:colOff>38100</xdr:colOff>
      <xdr:row>56</xdr:row>
      <xdr:rowOff>41736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4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58263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31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87899</xdr:rowOff>
    </xdr:from>
    <xdr:to>
      <xdr:col>15</xdr:col>
      <xdr:colOff>101600</xdr:colOff>
      <xdr:row>54</xdr:row>
      <xdr:rowOff>18049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17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34576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94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110323</xdr:rowOff>
    </xdr:from>
    <xdr:to>
      <xdr:col>10</xdr:col>
      <xdr:colOff>165100</xdr:colOff>
      <xdr:row>55</xdr:row>
      <xdr:rowOff>40473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6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57000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14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123821</xdr:rowOff>
    </xdr:from>
    <xdr:to>
      <xdr:col>6</xdr:col>
      <xdr:colOff>38100</xdr:colOff>
      <xdr:row>51</xdr:row>
      <xdr:rowOff>53971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9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70498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7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66243</xdr:rowOff>
    </xdr:from>
    <xdr:to>
      <xdr:col>24</xdr:col>
      <xdr:colOff>62865</xdr:colOff>
      <xdr:row>79</xdr:row>
      <xdr:rowOff>116497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9193"/>
          <a:ext cx="1270" cy="1421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120324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6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116497</xdr:rowOff>
    </xdr:from>
    <xdr:to>
      <xdr:col>24</xdr:col>
      <xdr:colOff>152400</xdr:colOff>
      <xdr:row>79</xdr:row>
      <xdr:rowOff>116497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6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12920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66243</xdr:rowOff>
    </xdr:from>
    <xdr:to>
      <xdr:col>24</xdr:col>
      <xdr:colOff>152400</xdr:colOff>
      <xdr:row>71</xdr:row>
      <xdr:rowOff>66243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9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66243</xdr:rowOff>
    </xdr:from>
    <xdr:to>
      <xdr:col>24</xdr:col>
      <xdr:colOff>63500</xdr:colOff>
      <xdr:row>72</xdr:row>
      <xdr:rowOff>40087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239193"/>
          <a:ext cx="838200" cy="14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46315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5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67888</xdr:rowOff>
    </xdr:from>
    <xdr:to>
      <xdr:col>24</xdr:col>
      <xdr:colOff>114300</xdr:colOff>
      <xdr:row>75</xdr:row>
      <xdr:rowOff>169487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266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40087</xdr:rowOff>
    </xdr:from>
    <xdr:to>
      <xdr:col>19</xdr:col>
      <xdr:colOff>177800</xdr:colOff>
      <xdr:row>74</xdr:row>
      <xdr:rowOff>143529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384487"/>
          <a:ext cx="889000" cy="4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98044</xdr:rowOff>
    </xdr:from>
    <xdr:to>
      <xdr:col>20</xdr:col>
      <xdr:colOff>38100</xdr:colOff>
      <xdr:row>77</xdr:row>
      <xdr:rowOff>28194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19321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27495</xdr:rowOff>
    </xdr:from>
    <xdr:to>
      <xdr:col>15</xdr:col>
      <xdr:colOff>50800</xdr:colOff>
      <xdr:row>74</xdr:row>
      <xdr:rowOff>143529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543345"/>
          <a:ext cx="889000" cy="2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135286</xdr:rowOff>
    </xdr:from>
    <xdr:to>
      <xdr:col>15</xdr:col>
      <xdr:colOff>101600</xdr:colOff>
      <xdr:row>78</xdr:row>
      <xdr:rowOff>65436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3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56563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2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27495</xdr:rowOff>
    </xdr:from>
    <xdr:to>
      <xdr:col>10</xdr:col>
      <xdr:colOff>114300</xdr:colOff>
      <xdr:row>76</xdr:row>
      <xdr:rowOff>117411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43345"/>
          <a:ext cx="889000" cy="60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110692</xdr:rowOff>
    </xdr:from>
    <xdr:to>
      <xdr:col>10</xdr:col>
      <xdr:colOff>165100</xdr:colOff>
      <xdr:row>77</xdr:row>
      <xdr:rowOff>40842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31969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152394</xdr:rowOff>
    </xdr:from>
    <xdr:to>
      <xdr:col>6</xdr:col>
      <xdr:colOff>38100</xdr:colOff>
      <xdr:row>78</xdr:row>
      <xdr:rowOff>82544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73671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15443</xdr:rowOff>
    </xdr:from>
    <xdr:to>
      <xdr:col>24</xdr:col>
      <xdr:colOff>114300</xdr:colOff>
      <xdr:row>71</xdr:row>
      <xdr:rowOff>117043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1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139920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14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160737</xdr:rowOff>
    </xdr:from>
    <xdr:to>
      <xdr:col>20</xdr:col>
      <xdr:colOff>38100</xdr:colOff>
      <xdr:row>72</xdr:row>
      <xdr:rowOff>90887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3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107414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10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92729</xdr:rowOff>
    </xdr:from>
    <xdr:to>
      <xdr:col>15</xdr:col>
      <xdr:colOff>101600</xdr:colOff>
      <xdr:row>75</xdr:row>
      <xdr:rowOff>22879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39406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5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148145</xdr:rowOff>
    </xdr:from>
    <xdr:to>
      <xdr:col>10</xdr:col>
      <xdr:colOff>165100</xdr:colOff>
      <xdr:row>73</xdr:row>
      <xdr:rowOff>78295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4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94822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26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66611</xdr:rowOff>
    </xdr:from>
    <xdr:to>
      <xdr:col>6</xdr:col>
      <xdr:colOff>38100</xdr:colOff>
      <xdr:row>76</xdr:row>
      <xdr:rowOff>168211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13288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7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6263</xdr:rowOff>
    </xdr:from>
    <xdr:to>
      <xdr:col>24</xdr:col>
      <xdr:colOff>62865</xdr:colOff>
      <xdr:row>98</xdr:row>
      <xdr:rowOff>55510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08213"/>
          <a:ext cx="1270" cy="124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59337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55510</xdr:rowOff>
    </xdr:from>
    <xdr:to>
      <xdr:col>24</xdr:col>
      <xdr:colOff>152400</xdr:colOff>
      <xdr:row>98</xdr:row>
      <xdr:rowOff>55510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124390</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6263</xdr:rowOff>
    </xdr:from>
    <xdr:to>
      <xdr:col>24</xdr:col>
      <xdr:colOff>152400</xdr:colOff>
      <xdr:row>91</xdr:row>
      <xdr:rowOff>6263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0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88821</xdr:rowOff>
    </xdr:from>
    <xdr:to>
      <xdr:col>24</xdr:col>
      <xdr:colOff>63500</xdr:colOff>
      <xdr:row>96</xdr:row>
      <xdr:rowOff>131471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548021"/>
          <a:ext cx="8382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19880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5964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168453</xdr:rowOff>
    </xdr:from>
    <xdr:to>
      <xdr:col>24</xdr:col>
      <xdr:colOff>114300</xdr:colOff>
      <xdr:row>94</xdr:row>
      <xdr:rowOff>98603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11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48326</xdr:rowOff>
    </xdr:from>
    <xdr:to>
      <xdr:col>19</xdr:col>
      <xdr:colOff>177800</xdr:colOff>
      <xdr:row>96</xdr:row>
      <xdr:rowOff>131471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507526"/>
          <a:ext cx="889000" cy="8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76000</xdr:rowOff>
    </xdr:from>
    <xdr:to>
      <xdr:col>20</xdr:col>
      <xdr:colOff>38100</xdr:colOff>
      <xdr:row>95</xdr:row>
      <xdr:rowOff>6150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1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22677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596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48326</xdr:rowOff>
    </xdr:from>
    <xdr:to>
      <xdr:col>15</xdr:col>
      <xdr:colOff>50800</xdr:colOff>
      <xdr:row>96</xdr:row>
      <xdr:rowOff>50056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507526"/>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161040</xdr:rowOff>
    </xdr:from>
    <xdr:to>
      <xdr:col>15</xdr:col>
      <xdr:colOff>101600</xdr:colOff>
      <xdr:row>94</xdr:row>
      <xdr:rowOff>91190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107717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88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50056</xdr:rowOff>
    </xdr:from>
    <xdr:to>
      <xdr:col>10</xdr:col>
      <xdr:colOff>114300</xdr:colOff>
      <xdr:row>97</xdr:row>
      <xdr:rowOff>74876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09256"/>
          <a:ext cx="889000" cy="19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160355</xdr:rowOff>
    </xdr:from>
    <xdr:to>
      <xdr:col>10</xdr:col>
      <xdr:colOff>165100</xdr:colOff>
      <xdr:row>94</xdr:row>
      <xdr:rowOff>90505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1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107032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8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20907</xdr:rowOff>
    </xdr:from>
    <xdr:to>
      <xdr:col>6</xdr:col>
      <xdr:colOff>38100</xdr:colOff>
      <xdr:row>95</xdr:row>
      <xdr:rowOff>122507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139034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08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38021</xdr:rowOff>
    </xdr:from>
    <xdr:to>
      <xdr:col>24</xdr:col>
      <xdr:colOff>114300</xdr:colOff>
      <xdr:row>96</xdr:row>
      <xdr:rowOff>139621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9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16448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7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80671</xdr:rowOff>
    </xdr:from>
    <xdr:to>
      <xdr:col>20</xdr:col>
      <xdr:colOff>38100</xdr:colOff>
      <xdr:row>97</xdr:row>
      <xdr:rowOff>10821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168976</xdr:rowOff>
    </xdr:from>
    <xdr:to>
      <xdr:col>15</xdr:col>
      <xdr:colOff>101600</xdr:colOff>
      <xdr:row>96</xdr:row>
      <xdr:rowOff>99126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90253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170706</xdr:rowOff>
    </xdr:from>
    <xdr:to>
      <xdr:col>10</xdr:col>
      <xdr:colOff>165100</xdr:colOff>
      <xdr:row>96</xdr:row>
      <xdr:rowOff>100856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91983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55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24076</xdr:rowOff>
    </xdr:from>
    <xdr:to>
      <xdr:col>6</xdr:col>
      <xdr:colOff>38100</xdr:colOff>
      <xdr:row>97</xdr:row>
      <xdr:rowOff>125676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116803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148844</xdr:rowOff>
    </xdr:from>
    <xdr:to>
      <xdr:col>54</xdr:col>
      <xdr:colOff>189865</xdr:colOff>
      <xdr:row>39</xdr:row>
      <xdr:rowOff>44259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20894"/>
          <a:ext cx="1270" cy="16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48086</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44259</xdr:rowOff>
    </xdr:from>
    <xdr:to>
      <xdr:col>55</xdr:col>
      <xdr:colOff>88900</xdr:colOff>
      <xdr:row>39</xdr:row>
      <xdr:rowOff>44259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95521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8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148844</xdr:rowOff>
    </xdr:from>
    <xdr:to>
      <xdr:col>55</xdr:col>
      <xdr:colOff>88900</xdr:colOff>
      <xdr:row>29</xdr:row>
      <xdr:rowOff>148844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85979</xdr:rowOff>
    </xdr:from>
    <xdr:to>
      <xdr:col>55</xdr:col>
      <xdr:colOff>0</xdr:colOff>
      <xdr:row>38</xdr:row>
      <xdr:rowOff>103695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01079"/>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83393</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55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60516</xdr:rowOff>
    </xdr:from>
    <xdr:to>
      <xdr:col>55</xdr:col>
      <xdr:colOff>50800</xdr:colOff>
      <xdr:row>37</xdr:row>
      <xdr:rowOff>162116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0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85979</xdr:rowOff>
    </xdr:from>
    <xdr:to>
      <xdr:col>50</xdr:col>
      <xdr:colOff>114300</xdr:colOff>
      <xdr:row>38</xdr:row>
      <xdr:rowOff>86551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0107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63754</xdr:rowOff>
    </xdr:from>
    <xdr:to>
      <xdr:col>50</xdr:col>
      <xdr:colOff>165100</xdr:colOff>
      <xdr:row>37</xdr:row>
      <xdr:rowOff>165354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10431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86551</xdr:rowOff>
    </xdr:from>
    <xdr:to>
      <xdr:col>45</xdr:col>
      <xdr:colOff>177800</xdr:colOff>
      <xdr:row>38</xdr:row>
      <xdr:rowOff>106744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01651"/>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42228</xdr:rowOff>
    </xdr:from>
    <xdr:to>
      <xdr:col>46</xdr:col>
      <xdr:colOff>38100</xdr:colOff>
      <xdr:row>37</xdr:row>
      <xdr:rowOff>143828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160355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106744</xdr:rowOff>
    </xdr:from>
    <xdr:to>
      <xdr:col>41</xdr:col>
      <xdr:colOff>50800</xdr:colOff>
      <xdr:row>38</xdr:row>
      <xdr:rowOff>111125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21844"/>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44514</xdr:rowOff>
    </xdr:from>
    <xdr:to>
      <xdr:col>41</xdr:col>
      <xdr:colOff>101600</xdr:colOff>
      <xdr:row>37</xdr:row>
      <xdr:rowOff>146114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8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162641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74803</xdr:rowOff>
    </xdr:from>
    <xdr:to>
      <xdr:col>36</xdr:col>
      <xdr:colOff>165100</xdr:colOff>
      <xdr:row>38</xdr:row>
      <xdr:rowOff>4953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21480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9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52895</xdr:rowOff>
    </xdr:from>
    <xdr:to>
      <xdr:col>55</xdr:col>
      <xdr:colOff>50800</xdr:colOff>
      <xdr:row>38</xdr:row>
      <xdr:rowOff>154495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139272</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8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35179</xdr:rowOff>
    </xdr:from>
    <xdr:to>
      <xdr:col>50</xdr:col>
      <xdr:colOff>165100</xdr:colOff>
      <xdr:row>38</xdr:row>
      <xdr:rowOff>136779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127906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43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35751</xdr:rowOff>
    </xdr:from>
    <xdr:to>
      <xdr:col>46</xdr:col>
      <xdr:colOff>38100</xdr:colOff>
      <xdr:row>38</xdr:row>
      <xdr:rowOff>137351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128478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4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55944</xdr:rowOff>
    </xdr:from>
    <xdr:to>
      <xdr:col>41</xdr:col>
      <xdr:colOff>101600</xdr:colOff>
      <xdr:row>38</xdr:row>
      <xdr:rowOff>157544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148671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6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60325</xdr:rowOff>
    </xdr:from>
    <xdr:to>
      <xdr:col>36</xdr:col>
      <xdr:colOff>165100</xdr:colOff>
      <xdr:row>38</xdr:row>
      <xdr:rowOff>161925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153052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149606</xdr:rowOff>
    </xdr:from>
    <xdr:to>
      <xdr:col>54</xdr:col>
      <xdr:colOff>189865</xdr:colOff>
      <xdr:row>58</xdr:row>
      <xdr:rowOff>56909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93556"/>
          <a:ext cx="1270" cy="110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60736</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0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56909</xdr:rowOff>
    </xdr:from>
    <xdr:to>
      <xdr:col>55</xdr:col>
      <xdr:colOff>88900</xdr:colOff>
      <xdr:row>58</xdr:row>
      <xdr:rowOff>56909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01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96283</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149606</xdr:rowOff>
    </xdr:from>
    <xdr:to>
      <xdr:col>55</xdr:col>
      <xdr:colOff>88900</xdr:colOff>
      <xdr:row>51</xdr:row>
      <xdr:rowOff>149606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9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32086</xdr:rowOff>
    </xdr:from>
    <xdr:to>
      <xdr:col>55</xdr:col>
      <xdr:colOff>0</xdr:colOff>
      <xdr:row>56</xdr:row>
      <xdr:rowOff>71996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633286"/>
          <a:ext cx="838200" cy="3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148010</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06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125133</xdr:rowOff>
    </xdr:from>
    <xdr:to>
      <xdr:col>55</xdr:col>
      <xdr:colOff>50800</xdr:colOff>
      <xdr:row>56</xdr:row>
      <xdr:rowOff>55283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101447</xdr:rowOff>
    </xdr:from>
    <xdr:to>
      <xdr:col>50</xdr:col>
      <xdr:colOff>114300</xdr:colOff>
      <xdr:row>56</xdr:row>
      <xdr:rowOff>32086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531197"/>
          <a:ext cx="889000" cy="10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142640</xdr:rowOff>
    </xdr:from>
    <xdr:to>
      <xdr:col>50</xdr:col>
      <xdr:colOff>165100</xdr:colOff>
      <xdr:row>56</xdr:row>
      <xdr:rowOff>72790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7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89317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3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101447</xdr:rowOff>
    </xdr:from>
    <xdr:to>
      <xdr:col>45</xdr:col>
      <xdr:colOff>177800</xdr:colOff>
      <xdr:row>56</xdr:row>
      <xdr:rowOff>23343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531197"/>
          <a:ext cx="889000"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151670</xdr:rowOff>
    </xdr:from>
    <xdr:to>
      <xdr:col>46</xdr:col>
      <xdr:colOff>38100</xdr:colOff>
      <xdr:row>56</xdr:row>
      <xdr:rowOff>81820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72947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67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138919</xdr:rowOff>
    </xdr:from>
    <xdr:to>
      <xdr:col>41</xdr:col>
      <xdr:colOff>50800</xdr:colOff>
      <xdr:row>56</xdr:row>
      <xdr:rowOff>23343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397219"/>
          <a:ext cx="889000" cy="2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27159</xdr:rowOff>
    </xdr:from>
    <xdr:to>
      <xdr:col>41</xdr:col>
      <xdr:colOff>101600</xdr:colOff>
      <xdr:row>56</xdr:row>
      <xdr:rowOff>128759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119886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166624</xdr:rowOff>
    </xdr:from>
    <xdr:to>
      <xdr:col>36</xdr:col>
      <xdr:colOff>165100</xdr:colOff>
      <xdr:row>57</xdr:row>
      <xdr:rowOff>96774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87901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21196</xdr:rowOff>
    </xdr:from>
    <xdr:to>
      <xdr:col>55</xdr:col>
      <xdr:colOff>50800</xdr:colOff>
      <xdr:row>56</xdr:row>
      <xdr:rowOff>122796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6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171073</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6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152736</xdr:rowOff>
    </xdr:from>
    <xdr:to>
      <xdr:col>50</xdr:col>
      <xdr:colOff>165100</xdr:colOff>
      <xdr:row>56</xdr:row>
      <xdr:rowOff>82886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8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74013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67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50647</xdr:rowOff>
    </xdr:from>
    <xdr:to>
      <xdr:col>46</xdr:col>
      <xdr:colOff>38100</xdr:colOff>
      <xdr:row>55</xdr:row>
      <xdr:rowOff>152247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4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168774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2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143993</xdr:rowOff>
    </xdr:from>
    <xdr:to>
      <xdr:col>41</xdr:col>
      <xdr:colOff>101600</xdr:colOff>
      <xdr:row>56</xdr:row>
      <xdr:rowOff>74143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5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90670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34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88119</xdr:rowOff>
    </xdr:from>
    <xdr:to>
      <xdr:col>36</xdr:col>
      <xdr:colOff>165100</xdr:colOff>
      <xdr:row>55</xdr:row>
      <xdr:rowOff>18269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34796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1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70853</xdr:rowOff>
    </xdr:from>
    <xdr:to>
      <xdr:col>54</xdr:col>
      <xdr:colOff>189865</xdr:colOff>
      <xdr:row>78</xdr:row>
      <xdr:rowOff>71425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72353"/>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75252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4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71425</xdr:rowOff>
    </xdr:from>
    <xdr:to>
      <xdr:col>55</xdr:col>
      <xdr:colOff>88900</xdr:colOff>
      <xdr:row>78</xdr:row>
      <xdr:rowOff>71425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17530</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70853</xdr:rowOff>
    </xdr:from>
    <xdr:to>
      <xdr:col>55</xdr:col>
      <xdr:colOff>88900</xdr:colOff>
      <xdr:row>70</xdr:row>
      <xdr:rowOff>70853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7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165494</xdr:rowOff>
    </xdr:from>
    <xdr:to>
      <xdr:col>55</xdr:col>
      <xdr:colOff>0</xdr:colOff>
      <xdr:row>77</xdr:row>
      <xdr:rowOff>87161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24244"/>
          <a:ext cx="838200" cy="2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88269</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60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65392</xdr:rowOff>
    </xdr:from>
    <xdr:to>
      <xdr:col>55</xdr:col>
      <xdr:colOff>50800</xdr:colOff>
      <xdr:row>74</xdr:row>
      <xdr:rowOff>166992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7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165494</xdr:rowOff>
    </xdr:from>
    <xdr:to>
      <xdr:col>50</xdr:col>
      <xdr:colOff>114300</xdr:colOff>
      <xdr:row>76</xdr:row>
      <xdr:rowOff>44450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024244"/>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133706</xdr:rowOff>
    </xdr:from>
    <xdr:to>
      <xdr:col>50</xdr:col>
      <xdr:colOff>165100</xdr:colOff>
      <xdr:row>74</xdr:row>
      <xdr:rowOff>63856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64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80383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4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147320</xdr:rowOff>
    </xdr:from>
    <xdr:to>
      <xdr:col>45</xdr:col>
      <xdr:colOff>177800</xdr:colOff>
      <xdr:row>76</xdr:row>
      <xdr:rowOff>44450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0060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156794</xdr:rowOff>
    </xdr:from>
    <xdr:to>
      <xdr:col>46</xdr:col>
      <xdr:colOff>38100</xdr:colOff>
      <xdr:row>74</xdr:row>
      <xdr:rowOff>86944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6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103471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44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125413</xdr:rowOff>
    </xdr:from>
    <xdr:to>
      <xdr:col>41</xdr:col>
      <xdr:colOff>50800</xdr:colOff>
      <xdr:row>75</xdr:row>
      <xdr:rowOff>147320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984163"/>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63144</xdr:rowOff>
    </xdr:from>
    <xdr:to>
      <xdr:col>41</xdr:col>
      <xdr:colOff>101600</xdr:colOff>
      <xdr:row>74</xdr:row>
      <xdr:rowOff>164744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7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9821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5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98158</xdr:rowOff>
    </xdr:from>
    <xdr:to>
      <xdr:col>36</xdr:col>
      <xdr:colOff>165100</xdr:colOff>
      <xdr:row>74</xdr:row>
      <xdr:rowOff>28308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6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44835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3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36361</xdr:rowOff>
    </xdr:from>
    <xdr:to>
      <xdr:col>55</xdr:col>
      <xdr:colOff>50800</xdr:colOff>
      <xdr:row>77</xdr:row>
      <xdr:rowOff>137961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3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14788</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1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114694</xdr:rowOff>
    </xdr:from>
    <xdr:to>
      <xdr:col>50</xdr:col>
      <xdr:colOff>165100</xdr:colOff>
      <xdr:row>76</xdr:row>
      <xdr:rowOff>44844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9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35971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165100</xdr:rowOff>
    </xdr:from>
    <xdr:to>
      <xdr:col>46</xdr:col>
      <xdr:colOff>38100</xdr:colOff>
      <xdr:row>76</xdr:row>
      <xdr:rowOff>95250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86377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1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96520</xdr:rowOff>
    </xdr:from>
    <xdr:to>
      <xdr:col>41</xdr:col>
      <xdr:colOff>101600</xdr:colOff>
      <xdr:row>76</xdr:row>
      <xdr:rowOff>26670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17797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74613</xdr:rowOff>
    </xdr:from>
    <xdr:to>
      <xdr:col>36</xdr:col>
      <xdr:colOff>165100</xdr:colOff>
      <xdr:row>76</xdr:row>
      <xdr:rowOff>4763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167340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2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44652</xdr:rowOff>
    </xdr:from>
    <xdr:to>
      <xdr:col>54</xdr:col>
      <xdr:colOff>189865</xdr:colOff>
      <xdr:row>98</xdr:row>
      <xdr:rowOff>151523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46602"/>
          <a:ext cx="1270" cy="130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155350</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151523</xdr:rowOff>
    </xdr:from>
    <xdr:to>
      <xdr:col>55</xdr:col>
      <xdr:colOff>88900</xdr:colOff>
      <xdr:row>98</xdr:row>
      <xdr:rowOff>151523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5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162779</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44652</xdr:rowOff>
    </xdr:from>
    <xdr:to>
      <xdr:col>55</xdr:col>
      <xdr:colOff>88900</xdr:colOff>
      <xdr:row>91</xdr:row>
      <xdr:rowOff>44652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4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81620</xdr:rowOff>
    </xdr:from>
    <xdr:to>
      <xdr:col>55</xdr:col>
      <xdr:colOff>0</xdr:colOff>
      <xdr:row>97</xdr:row>
      <xdr:rowOff>98813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712270"/>
          <a:ext cx="838200" cy="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57893</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345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35016</xdr:rowOff>
    </xdr:from>
    <xdr:to>
      <xdr:col>55</xdr:col>
      <xdr:colOff>50800</xdr:colOff>
      <xdr:row>96</xdr:row>
      <xdr:rowOff>136616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98813</xdr:rowOff>
    </xdr:from>
    <xdr:to>
      <xdr:col>50</xdr:col>
      <xdr:colOff>114300</xdr:colOff>
      <xdr:row>98</xdr:row>
      <xdr:rowOff>88689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729463"/>
          <a:ext cx="889000" cy="16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124154</xdr:rowOff>
    </xdr:from>
    <xdr:to>
      <xdr:col>50</xdr:col>
      <xdr:colOff>165100</xdr:colOff>
      <xdr:row>97</xdr:row>
      <xdr:rowOff>54304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8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70831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5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88689</xdr:rowOff>
    </xdr:from>
    <xdr:to>
      <xdr:col>45</xdr:col>
      <xdr:colOff>177800</xdr:colOff>
      <xdr:row>98</xdr:row>
      <xdr:rowOff>98813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890789"/>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74482</xdr:rowOff>
    </xdr:from>
    <xdr:to>
      <xdr:col>46</xdr:col>
      <xdr:colOff>38100</xdr:colOff>
      <xdr:row>97</xdr:row>
      <xdr:rowOff>4632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21159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98813</xdr:rowOff>
    </xdr:from>
    <xdr:to>
      <xdr:col>41</xdr:col>
      <xdr:colOff>50800</xdr:colOff>
      <xdr:row>98</xdr:row>
      <xdr:rowOff>136646</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900913"/>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82107</xdr:rowOff>
    </xdr:from>
    <xdr:to>
      <xdr:col>41</xdr:col>
      <xdr:colOff>101600</xdr:colOff>
      <xdr:row>97</xdr:row>
      <xdr:rowOff>12257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4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28784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118390</xdr:rowOff>
    </xdr:from>
    <xdr:to>
      <xdr:col>36</xdr:col>
      <xdr:colOff>165100</xdr:colOff>
      <xdr:row>97</xdr:row>
      <xdr:rowOff>48540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65067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30820</xdr:rowOff>
    </xdr:from>
    <xdr:to>
      <xdr:col>55</xdr:col>
      <xdr:colOff>50800</xdr:colOff>
      <xdr:row>97</xdr:row>
      <xdr:rowOff>132420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9247</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3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48013</xdr:rowOff>
    </xdr:from>
    <xdr:to>
      <xdr:col>50</xdr:col>
      <xdr:colOff>165100</xdr:colOff>
      <xdr:row>97</xdr:row>
      <xdr:rowOff>149613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67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140740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77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37889</xdr:rowOff>
    </xdr:from>
    <xdr:to>
      <xdr:col>46</xdr:col>
      <xdr:colOff>38100</xdr:colOff>
      <xdr:row>98</xdr:row>
      <xdr:rowOff>139489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8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130616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93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48013</xdr:rowOff>
    </xdr:from>
    <xdr:to>
      <xdr:col>41</xdr:col>
      <xdr:colOff>101600</xdr:colOff>
      <xdr:row>98</xdr:row>
      <xdr:rowOff>149613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85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140740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94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85846</xdr:rowOff>
    </xdr:from>
    <xdr:to>
      <xdr:col>36</xdr:col>
      <xdr:colOff>165100</xdr:colOff>
      <xdr:row>99</xdr:row>
      <xdr:rowOff>15996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8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7123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98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39225</xdr:rowOff>
    </xdr:from>
    <xdr:to>
      <xdr:col>85</xdr:col>
      <xdr:colOff>126364</xdr:colOff>
      <xdr:row>38</xdr:row>
      <xdr:rowOff>145143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54175"/>
          <a:ext cx="1269"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148970</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145143</xdr:rowOff>
    </xdr:from>
    <xdr:to>
      <xdr:col>86</xdr:col>
      <xdr:colOff>25400</xdr:colOff>
      <xdr:row>38</xdr:row>
      <xdr:rowOff>145143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157352</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39225</xdr:rowOff>
    </xdr:from>
    <xdr:to>
      <xdr:col>86</xdr:col>
      <xdr:colOff>25400</xdr:colOff>
      <xdr:row>31</xdr:row>
      <xdr:rowOff>39225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77869</xdr:rowOff>
    </xdr:from>
    <xdr:to>
      <xdr:col>85</xdr:col>
      <xdr:colOff>127000</xdr:colOff>
      <xdr:row>38</xdr:row>
      <xdr:rowOff>145143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592969"/>
          <a:ext cx="838200" cy="6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48313</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706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25436</xdr:rowOff>
    </xdr:from>
    <xdr:to>
      <xdr:col>85</xdr:col>
      <xdr:colOff>177800</xdr:colOff>
      <xdr:row>34</xdr:row>
      <xdr:rowOff>127036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58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77869</xdr:rowOff>
    </xdr:from>
    <xdr:to>
      <xdr:col>81</xdr:col>
      <xdr:colOff>50800</xdr:colOff>
      <xdr:row>39</xdr:row>
      <xdr:rowOff>14405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592969"/>
          <a:ext cx="889000" cy="10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67237</xdr:rowOff>
    </xdr:from>
    <xdr:to>
      <xdr:col>81</xdr:col>
      <xdr:colOff>101600</xdr:colOff>
      <xdr:row>34</xdr:row>
      <xdr:rowOff>168837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13914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6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90605</xdr:rowOff>
    </xdr:from>
    <xdr:to>
      <xdr:col>76</xdr:col>
      <xdr:colOff>114300</xdr:colOff>
      <xdr:row>39</xdr:row>
      <xdr:rowOff>14405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60570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42092</xdr:rowOff>
    </xdr:from>
    <xdr:to>
      <xdr:col>76</xdr:col>
      <xdr:colOff>165100</xdr:colOff>
      <xdr:row>35</xdr:row>
      <xdr:rowOff>143692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160219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8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xdr:rowOff>
    </xdr:from>
    <xdr:to>
      <xdr:col>71</xdr:col>
      <xdr:colOff>177800</xdr:colOff>
      <xdr:row>38</xdr:row>
      <xdr:rowOff>90605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517640"/>
          <a:ext cx="889000" cy="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18796</xdr:rowOff>
    </xdr:from>
    <xdr:to>
      <xdr:col>72</xdr:col>
      <xdr:colOff>38100</xdr:colOff>
      <xdr:row>35</xdr:row>
      <xdr:rowOff>120396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136923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79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70394</xdr:rowOff>
    </xdr:from>
    <xdr:to>
      <xdr:col>67</xdr:col>
      <xdr:colOff>101600</xdr:colOff>
      <xdr:row>37</xdr:row>
      <xdr:rowOff>544</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17071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0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94343</xdr:rowOff>
    </xdr:from>
    <xdr:to>
      <xdr:col>85</xdr:col>
      <xdr:colOff>177800</xdr:colOff>
      <xdr:row>39</xdr:row>
      <xdr:rowOff>24493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6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9270</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2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27069</xdr:rowOff>
    </xdr:from>
    <xdr:to>
      <xdr:col>81</xdr:col>
      <xdr:colOff>101600</xdr:colOff>
      <xdr:row>38</xdr:row>
      <xdr:rowOff>128669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135055</xdr:rowOff>
    </xdr:from>
    <xdr:to>
      <xdr:col>76</xdr:col>
      <xdr:colOff>165100</xdr:colOff>
      <xdr:row>39</xdr:row>
      <xdr:rowOff>65205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6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56332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74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39805</xdr:rowOff>
    </xdr:from>
    <xdr:to>
      <xdr:col>72</xdr:col>
      <xdr:colOff>38100</xdr:colOff>
      <xdr:row>38</xdr:row>
      <xdr:rowOff>141405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5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132532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4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123190</xdr:rowOff>
    </xdr:from>
    <xdr:to>
      <xdr:col>67</xdr:col>
      <xdr:colOff>101600</xdr:colOff>
      <xdr:row>38</xdr:row>
      <xdr:rowOff>53340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44467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33989</xdr:rowOff>
    </xdr:from>
    <xdr:to>
      <xdr:col>85</xdr:col>
      <xdr:colOff>126364</xdr:colOff>
      <xdr:row>58</xdr:row>
      <xdr:rowOff>37908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77939"/>
          <a:ext cx="1269" cy="120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41735</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99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37908</xdr:rowOff>
    </xdr:from>
    <xdr:to>
      <xdr:col>86</xdr:col>
      <xdr:colOff>25400</xdr:colOff>
      <xdr:row>58</xdr:row>
      <xdr:rowOff>37908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9982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152116</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33989</xdr:rowOff>
    </xdr:from>
    <xdr:to>
      <xdr:col>86</xdr:col>
      <xdr:colOff>25400</xdr:colOff>
      <xdr:row>51</xdr:row>
      <xdr:rowOff>33989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42088</xdr:rowOff>
    </xdr:from>
    <xdr:to>
      <xdr:col>85</xdr:col>
      <xdr:colOff>127000</xdr:colOff>
      <xdr:row>53</xdr:row>
      <xdr:rowOff>74909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8957488"/>
          <a:ext cx="838200" cy="20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80716</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339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102289</xdr:rowOff>
    </xdr:from>
    <xdr:to>
      <xdr:col>85</xdr:col>
      <xdr:colOff>177800</xdr:colOff>
      <xdr:row>55</xdr:row>
      <xdr:rowOff>32439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3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74909</xdr:rowOff>
    </xdr:from>
    <xdr:to>
      <xdr:col>81</xdr:col>
      <xdr:colOff>50800</xdr:colOff>
      <xdr:row>56</xdr:row>
      <xdr:rowOff>77750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161759"/>
          <a:ext cx="889000" cy="5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42201</xdr:rowOff>
    </xdr:from>
    <xdr:to>
      <xdr:col>81</xdr:col>
      <xdr:colOff>101600</xdr:colOff>
      <xdr:row>55</xdr:row>
      <xdr:rowOff>143801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47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134928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5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29809</xdr:rowOff>
    </xdr:from>
    <xdr:to>
      <xdr:col>76</xdr:col>
      <xdr:colOff>114300</xdr:colOff>
      <xdr:row>56</xdr:row>
      <xdr:rowOff>77750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288109"/>
          <a:ext cx="889000" cy="39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165905</xdr:rowOff>
    </xdr:from>
    <xdr:to>
      <xdr:col>76</xdr:col>
      <xdr:colOff>165100</xdr:colOff>
      <xdr:row>56</xdr:row>
      <xdr:rowOff>96055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9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112582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7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80754</xdr:rowOff>
    </xdr:from>
    <xdr:to>
      <xdr:col>71</xdr:col>
      <xdr:colOff>177800</xdr:colOff>
      <xdr:row>54</xdr:row>
      <xdr:rowOff>29809</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8824704"/>
          <a:ext cx="889000" cy="46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21627</xdr:rowOff>
    </xdr:from>
    <xdr:to>
      <xdr:col>72</xdr:col>
      <xdr:colOff>38100</xdr:colOff>
      <xdr:row>56</xdr:row>
      <xdr:rowOff>123227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114354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135796</xdr:rowOff>
    </xdr:from>
    <xdr:to>
      <xdr:col>67</xdr:col>
      <xdr:colOff>101600</xdr:colOff>
      <xdr:row>56</xdr:row>
      <xdr:rowOff>65946</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56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57073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5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162738</xdr:rowOff>
    </xdr:from>
    <xdr:to>
      <xdr:col>85</xdr:col>
      <xdr:colOff>177800</xdr:colOff>
      <xdr:row>52</xdr:row>
      <xdr:rowOff>92888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89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14165</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875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24109</xdr:rowOff>
    </xdr:from>
    <xdr:to>
      <xdr:col>81</xdr:col>
      <xdr:colOff>101600</xdr:colOff>
      <xdr:row>53</xdr:row>
      <xdr:rowOff>125709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11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142236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888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26950</xdr:rowOff>
    </xdr:from>
    <xdr:to>
      <xdr:col>76</xdr:col>
      <xdr:colOff>165100</xdr:colOff>
      <xdr:row>56</xdr:row>
      <xdr:rowOff>128550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62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119677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72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150459</xdr:rowOff>
    </xdr:from>
    <xdr:to>
      <xdr:col>72</xdr:col>
      <xdr:colOff>38100</xdr:colOff>
      <xdr:row>54</xdr:row>
      <xdr:rowOff>80609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23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97136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01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29954</xdr:rowOff>
    </xdr:from>
    <xdr:to>
      <xdr:col>67</xdr:col>
      <xdr:colOff>101600</xdr:colOff>
      <xdr:row>51</xdr:row>
      <xdr:rowOff>131554</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8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148081</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854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93203</xdr:rowOff>
    </xdr:from>
    <xdr:to>
      <xdr:col>85</xdr:col>
      <xdr:colOff>126364</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66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39880</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4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93203</xdr:rowOff>
    </xdr:from>
    <xdr:to>
      <xdr:col>86</xdr:col>
      <xdr:colOff>25400</xdr:colOff>
      <xdr:row>71</xdr:row>
      <xdr:rowOff>93203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6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135630</xdr:rowOff>
    </xdr:from>
    <xdr:to>
      <xdr:col>85</xdr:col>
      <xdr:colOff>127000</xdr:colOff>
      <xdr:row>77</xdr:row>
      <xdr:rowOff>104862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165830"/>
          <a:ext cx="838200" cy="14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127266</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157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148839</xdr:rowOff>
    </xdr:from>
    <xdr:to>
      <xdr:col>85</xdr:col>
      <xdr:colOff>177800</xdr:colOff>
      <xdr:row>77</xdr:row>
      <xdr:rowOff>78989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17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95580</xdr:rowOff>
    </xdr:from>
    <xdr:to>
      <xdr:col>81</xdr:col>
      <xdr:colOff>50800</xdr:colOff>
      <xdr:row>77</xdr:row>
      <xdr:rowOff>104862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125780"/>
          <a:ext cx="889000" cy="18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27132</xdr:rowOff>
    </xdr:from>
    <xdr:to>
      <xdr:col>81</xdr:col>
      <xdr:colOff>101600</xdr:colOff>
      <xdr:row>77</xdr:row>
      <xdr:rowOff>128732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22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145259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0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73268</xdr:rowOff>
    </xdr:from>
    <xdr:to>
      <xdr:col>76</xdr:col>
      <xdr:colOff>114300</xdr:colOff>
      <xdr:row>76</xdr:row>
      <xdr:rowOff>95580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103468"/>
          <a:ext cx="8890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55479</xdr:rowOff>
    </xdr:from>
    <xdr:to>
      <xdr:col>76</xdr:col>
      <xdr:colOff>165100</xdr:colOff>
      <xdr:row>77</xdr:row>
      <xdr:rowOff>157079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148206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15799</xdr:rowOff>
    </xdr:from>
    <xdr:to>
      <xdr:col>71</xdr:col>
      <xdr:colOff>177800</xdr:colOff>
      <xdr:row>76</xdr:row>
      <xdr:rowOff>73268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874549"/>
          <a:ext cx="889000" cy="2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57399</xdr:rowOff>
    </xdr:from>
    <xdr:to>
      <xdr:col>72</xdr:col>
      <xdr:colOff>38100</xdr:colOff>
      <xdr:row>75</xdr:row>
      <xdr:rowOff>158998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291614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4076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6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62657</xdr:rowOff>
    </xdr:from>
    <xdr:to>
      <xdr:col>67</xdr:col>
      <xdr:colOff>101600</xdr:colOff>
      <xdr:row>77</xdr:row>
      <xdr:rowOff>164257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155384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5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84830</xdr:rowOff>
    </xdr:from>
    <xdr:to>
      <xdr:col>85</xdr:col>
      <xdr:colOff>177800</xdr:colOff>
      <xdr:row>77</xdr:row>
      <xdr:rowOff>14980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107708</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96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54062</xdr:rowOff>
    </xdr:from>
    <xdr:to>
      <xdr:col>81</xdr:col>
      <xdr:colOff>101600</xdr:colOff>
      <xdr:row>77</xdr:row>
      <xdr:rowOff>155662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2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146789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34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44780</xdr:rowOff>
    </xdr:from>
    <xdr:to>
      <xdr:col>76</xdr:col>
      <xdr:colOff>165100</xdr:colOff>
      <xdr:row>76</xdr:row>
      <xdr:rowOff>146380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162907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28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22468</xdr:rowOff>
    </xdr:from>
    <xdr:to>
      <xdr:col>72</xdr:col>
      <xdr:colOff>38100</xdr:colOff>
      <xdr:row>76</xdr:row>
      <xdr:rowOff>124068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0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115195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1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136449</xdr:rowOff>
    </xdr:from>
    <xdr:to>
      <xdr:col>67</xdr:col>
      <xdr:colOff>101600</xdr:colOff>
      <xdr:row>75</xdr:row>
      <xdr:rowOff>66599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8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83126</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59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66396</xdr:rowOff>
    </xdr:from>
    <xdr:to>
      <xdr:col>85</xdr:col>
      <xdr:colOff>126364</xdr:colOff>
      <xdr:row>98</xdr:row>
      <xdr:rowOff>124974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668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128801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124974</xdr:rowOff>
    </xdr:from>
    <xdr:to>
      <xdr:col>86</xdr:col>
      <xdr:colOff>25400</xdr:colOff>
      <xdr:row>98</xdr:row>
      <xdr:rowOff>124974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2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13073</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4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66396</xdr:rowOff>
    </xdr:from>
    <xdr:to>
      <xdr:col>86</xdr:col>
      <xdr:colOff>25400</xdr:colOff>
      <xdr:row>91</xdr:row>
      <xdr:rowOff>66396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6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45535</xdr:rowOff>
    </xdr:from>
    <xdr:to>
      <xdr:col>85</xdr:col>
      <xdr:colOff>127000</xdr:colOff>
      <xdr:row>96</xdr:row>
      <xdr:rowOff>46355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504735"/>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143285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08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120408</xdr:rowOff>
    </xdr:from>
    <xdr:to>
      <xdr:col>85</xdr:col>
      <xdr:colOff>177800</xdr:colOff>
      <xdr:row>95</xdr:row>
      <xdr:rowOff>50558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3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45535</xdr:rowOff>
    </xdr:from>
    <xdr:to>
      <xdr:col>81</xdr:col>
      <xdr:colOff>50800</xdr:colOff>
      <xdr:row>96</xdr:row>
      <xdr:rowOff>68853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504735"/>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113131</xdr:rowOff>
    </xdr:from>
    <xdr:to>
      <xdr:col>81</xdr:col>
      <xdr:colOff>101600</xdr:colOff>
      <xdr:row>95</xdr:row>
      <xdr:rowOff>43281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59808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0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68853</xdr:rowOff>
    </xdr:from>
    <xdr:to>
      <xdr:col>76</xdr:col>
      <xdr:colOff>114300</xdr:colOff>
      <xdr:row>96</xdr:row>
      <xdr:rowOff>100724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528053"/>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98920</xdr:rowOff>
    </xdr:from>
    <xdr:to>
      <xdr:col>76</xdr:col>
      <xdr:colOff>165100</xdr:colOff>
      <xdr:row>95</xdr:row>
      <xdr:rowOff>29070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45597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100724</xdr:rowOff>
    </xdr:from>
    <xdr:to>
      <xdr:col>71</xdr:col>
      <xdr:colOff>177800</xdr:colOff>
      <xdr:row>96</xdr:row>
      <xdr:rowOff>117735</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559924"/>
          <a:ext cx="889000" cy="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11271</xdr:rowOff>
    </xdr:from>
    <xdr:to>
      <xdr:col>72</xdr:col>
      <xdr:colOff>38100</xdr:colOff>
      <xdr:row>95</xdr:row>
      <xdr:rowOff>112871</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129398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29959</xdr:rowOff>
    </xdr:from>
    <xdr:to>
      <xdr:col>67</xdr:col>
      <xdr:colOff>101600</xdr:colOff>
      <xdr:row>96</xdr:row>
      <xdr:rowOff>131559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148086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167005</xdr:rowOff>
    </xdr:from>
    <xdr:to>
      <xdr:col>85</xdr:col>
      <xdr:colOff>177800</xdr:colOff>
      <xdr:row>96</xdr:row>
      <xdr:rowOff>97155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45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145432</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43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166185</xdr:rowOff>
    </xdr:from>
    <xdr:to>
      <xdr:col>81</xdr:col>
      <xdr:colOff>101600</xdr:colOff>
      <xdr:row>96</xdr:row>
      <xdr:rowOff>96335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4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87462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54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18053</xdr:rowOff>
    </xdr:from>
    <xdr:to>
      <xdr:col>76</xdr:col>
      <xdr:colOff>165100</xdr:colOff>
      <xdr:row>96</xdr:row>
      <xdr:rowOff>119653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4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110780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56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49924</xdr:rowOff>
    </xdr:from>
    <xdr:to>
      <xdr:col>72</xdr:col>
      <xdr:colOff>38100</xdr:colOff>
      <xdr:row>96</xdr:row>
      <xdr:rowOff>151524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5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142651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6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66935</xdr:rowOff>
    </xdr:from>
    <xdr:to>
      <xdr:col>67</xdr:col>
      <xdr:colOff>101600</xdr:colOff>
      <xdr:row>96</xdr:row>
      <xdr:rowOff>168535</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159662</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6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24147</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3677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xdr:rowOff>
    </xdr:from>
    <xdr:to>
      <xdr:col>116</xdr:col>
      <xdr:colOff>114300</xdr:colOff>
      <xdr:row>38</xdr:row>
      <xdr:rowOff>102870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161290</xdr:rowOff>
    </xdr:from>
    <xdr:to>
      <xdr:col>112</xdr:col>
      <xdr:colOff>38100</xdr:colOff>
      <xdr:row>38</xdr:row>
      <xdr:rowOff>91440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107967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280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163195</xdr:rowOff>
    </xdr:from>
    <xdr:to>
      <xdr:col>107</xdr:col>
      <xdr:colOff>101600</xdr:colOff>
      <xdr:row>38</xdr:row>
      <xdr:rowOff>93345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109872</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34925</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21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163195</xdr:rowOff>
    </xdr:from>
    <xdr:to>
      <xdr:col>102</xdr:col>
      <xdr:colOff>165100</xdr:colOff>
      <xdr:row>38</xdr:row>
      <xdr:rowOff>93345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109872</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79375</xdr:rowOff>
    </xdr:from>
    <xdr:to>
      <xdr:col>98</xdr:col>
      <xdr:colOff>38100</xdr:colOff>
      <xdr:row>36</xdr:row>
      <xdr:rowOff>9525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26052</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155575</xdr:rowOff>
    </xdr:from>
    <xdr:to>
      <xdr:col>98</xdr:col>
      <xdr:colOff>38100</xdr:colOff>
      <xdr:row>39</xdr:row>
      <xdr:rowOff>85725</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76852</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63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湯遊ランドあいら施設整備や、国が推進する税や福祉等の業務に係る情報システムの標準化・共通化に向けたガバメントクラウド移行事業等の増加により、類似団体平均を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・民生費については、低所得者支援及び定額減税補足給付金事業による給付や、障害福祉サービス費等の増加により、類似団体平均を上回る状況が続いている。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地域ぐるみで高収益型の畜産経営を目指す畜産クラスター事業や、輸入飼料価格の高騰の影響を受けている畜産経営体を支援する畜産経営緊急支援対策事業が翌年度へ繰り越されたことなどにより減少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令和５年度に実施したプレミアム商品券発行事業の終了や、同年度に大規模な施設整備を行った市民交流センター等施設整備事業の事業費の減により減少し、類似団体平均を下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・教育費については、野里運動施設整備や地区公民館の施設整備のほか、小・中学校の給食費を全額支援する学校給食費負担軽減事業等の増加により、類似団体平均を上回った。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については、中期的な見通しのもと、決算剰余金を中心に積み立てるとともに、必要最小限の取り崩しに努めてきた結果、一定の残高を維持している。令和４年度には積立ての増により標準財政規模に占める割合が上昇し、その後は取崩しによりやや低下しているものの、依然として一定の水準を確保している。今後も災害などの不測の事態に弾力的に対応できるよう、適切な残高の確保に努め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・実質収支については、人件費や普通建設事業費などが増加したが、地方特例交付金や地方交付税、市債なども増加したことにより黒字となっている。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連結実質赤字比率は、一般会計及び特別会計の実質収支が黒字であり、公営企業会計（法適・法非適）では資金不足が生じていないことから全ての会計で黒字となっている。</a:t>
          </a:r>
        </a:p>
        <a:p>
          <a:r>
            <a:rPr kumimoji="1" lang="ja-JP" altLang="en-US" sz="1400">
              <a:latin typeface="ＭＳ ゴシック" pitchFamily="49" charset="-128"/>
              <a:ea typeface="ＭＳ ゴシック" pitchFamily="49" charset="-128"/>
            </a:rPr>
            <a:t>　今後、国民健康保険事業特別会計や介護保険事業特別会計などにおける医療・介護費用の伸びに加え、公共下水道事業における施設の更新経費などの増加が見込まれることから、厳しい財政状況などを踏まえ、特別会計や公営企業会計においても、使用料見直しや徴収率の向上などによる歳入確保を図るとともに、徹底した歳出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66335560</v>
      </c>
      <c r="BO4" s="436"/>
      <c r="BP4" s="436"/>
      <c r="BQ4" s="436"/>
      <c r="BR4" s="436"/>
      <c r="BS4" s="436"/>
      <c r="BT4" s="436"/>
      <c r="BU4" s="437"/>
      <c r="BV4" s="435">
        <v>64080999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v>
      </c>
      <c r="CU4" s="576"/>
      <c r="CV4" s="576"/>
      <c r="CW4" s="576"/>
      <c r="CX4" s="576"/>
      <c r="CY4" s="576"/>
      <c r="CZ4" s="576"/>
      <c r="DA4" s="577"/>
      <c r="DB4" s="575">
        <v>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63470704</v>
      </c>
      <c r="BO5" s="407"/>
      <c r="BP5" s="407"/>
      <c r="BQ5" s="407"/>
      <c r="BR5" s="407"/>
      <c r="BS5" s="407"/>
      <c r="BT5" s="407"/>
      <c r="BU5" s="408"/>
      <c r="BV5" s="406">
        <v>61738282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91.7</v>
      </c>
      <c r="CU5" s="404"/>
      <c r="CV5" s="404"/>
      <c r="CW5" s="404"/>
      <c r="CX5" s="404"/>
      <c r="CY5" s="404"/>
      <c r="CZ5" s="404"/>
      <c r="DA5" s="405"/>
      <c r="DB5" s="403">
        <v>92.6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2864856</v>
      </c>
      <c r="BO6" s="407"/>
      <c r="BP6" s="407"/>
      <c r="BQ6" s="407"/>
      <c r="BR6" s="407"/>
      <c r="BS6" s="407"/>
      <c r="BT6" s="407"/>
      <c r="BU6" s="408"/>
      <c r="BV6" s="406">
        <v>2342717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92</v>
      </c>
      <c r="CU6" s="550"/>
      <c r="CV6" s="550"/>
      <c r="CW6" s="550"/>
      <c r="CX6" s="550"/>
      <c r="CY6" s="550"/>
      <c r="CZ6" s="550"/>
      <c r="DA6" s="551"/>
      <c r="DB6" s="549">
        <v>93.2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332004</v>
      </c>
      <c r="BO7" s="407"/>
      <c r="BP7" s="407"/>
      <c r="BQ7" s="407"/>
      <c r="BR7" s="407"/>
      <c r="BS7" s="407"/>
      <c r="BT7" s="407"/>
      <c r="BU7" s="408"/>
      <c r="BV7" s="406">
        <v>139465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28050456</v>
      </c>
      <c r="CU7" s="407"/>
      <c r="CV7" s="407"/>
      <c r="CW7" s="407"/>
      <c r="CX7" s="407"/>
      <c r="CY7" s="407"/>
      <c r="CZ7" s="407"/>
      <c r="DA7" s="408"/>
      <c r="DB7" s="406">
        <v>27600610</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2532852</v>
      </c>
      <c r="BO8" s="407"/>
      <c r="BP8" s="407"/>
      <c r="BQ8" s="407"/>
      <c r="BR8" s="407"/>
      <c r="BS8" s="407"/>
      <c r="BT8" s="407"/>
      <c r="BU8" s="408"/>
      <c r="BV8" s="406">
        <v>2203252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0.47</v>
      </c>
      <c r="CU8" s="510"/>
      <c r="CV8" s="510"/>
      <c r="CW8" s="510"/>
      <c r="CX8" s="510"/>
      <c r="CY8" s="510"/>
      <c r="CZ8" s="510"/>
      <c r="DA8" s="511"/>
      <c r="DB8" s="509">
        <v>0.48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101096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329600</v>
      </c>
      <c r="BO9" s="407"/>
      <c r="BP9" s="407"/>
      <c r="BQ9" s="407"/>
      <c r="BR9" s="407"/>
      <c r="BS9" s="407"/>
      <c r="BT9" s="407"/>
      <c r="BU9" s="408"/>
      <c r="BV9" s="406">
        <v>650547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10.9</v>
      </c>
      <c r="CU9" s="404"/>
      <c r="CV9" s="404"/>
      <c r="CW9" s="404"/>
      <c r="CX9" s="404"/>
      <c r="CY9" s="404"/>
      <c r="CZ9" s="404"/>
      <c r="DA9" s="405"/>
      <c r="DB9" s="403">
        <v>11.2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103608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1120868</v>
      </c>
      <c r="BO10" s="407"/>
      <c r="BP10" s="407"/>
      <c r="BQ10" s="407"/>
      <c r="BR10" s="407"/>
      <c r="BS10" s="407"/>
      <c r="BT10" s="407"/>
      <c r="BU10" s="408"/>
      <c r="BV10" s="406">
        <v>785054</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98626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1112350</v>
      </c>
      <c r="BO12" s="407"/>
      <c r="BP12" s="407"/>
      <c r="BQ12" s="407"/>
      <c r="BR12" s="407"/>
      <c r="BS12" s="407"/>
      <c r="BT12" s="407"/>
      <c r="BU12" s="408"/>
      <c r="BV12" s="406">
        <v>779974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97339</v>
      </c>
      <c r="S13" s="494"/>
      <c r="T13" s="494"/>
      <c r="U13" s="494"/>
      <c r="V13" s="495"/>
      <c r="W13" s="496" t="s">
        <v>131</v>
      </c>
      <c r="X13" s="392"/>
      <c r="Y13" s="392"/>
      <c r="Z13" s="392"/>
      <c r="AA13" s="392"/>
      <c r="AB13" s="393"/>
      <c r="AC13" s="359">
        <v>4755</v>
      </c>
      <c r="AD13" s="360"/>
      <c r="AE13" s="360"/>
      <c r="AF13" s="360"/>
      <c r="AG13" s="361"/>
      <c r="AH13" s="359">
        <v>5330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338118</v>
      </c>
      <c r="BO13" s="407"/>
      <c r="BP13" s="407"/>
      <c r="BQ13" s="407"/>
      <c r="BR13" s="407"/>
      <c r="BS13" s="407"/>
      <c r="BT13" s="407"/>
      <c r="BU13" s="408"/>
      <c r="BV13" s="406">
        <v>655627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5.3</v>
      </c>
      <c r="CU13" s="404"/>
      <c r="CV13" s="404"/>
      <c r="CW13" s="404"/>
      <c r="CX13" s="404"/>
      <c r="CY13" s="404"/>
      <c r="CZ13" s="404"/>
      <c r="DA13" s="405"/>
      <c r="DB13" s="403">
        <v>5.5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99654</v>
      </c>
      <c r="S14" s="494"/>
      <c r="T14" s="494"/>
      <c r="U14" s="494"/>
      <c r="V14" s="495"/>
      <c r="W14" s="497"/>
      <c r="X14" s="395"/>
      <c r="Y14" s="395"/>
      <c r="Z14" s="395"/>
      <c r="AA14" s="395"/>
      <c r="AB14" s="396"/>
      <c r="AC14" s="486">
        <v>10.8</v>
      </c>
      <c r="AD14" s="487"/>
      <c r="AE14" s="487"/>
      <c r="AF14" s="487"/>
      <c r="AG14" s="488"/>
      <c r="AH14" s="486">
        <v>11.8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98569</v>
      </c>
      <c r="S15" s="494"/>
      <c r="T15" s="494"/>
      <c r="U15" s="494"/>
      <c r="V15" s="495"/>
      <c r="W15" s="496" t="s">
        <v>137</v>
      </c>
      <c r="X15" s="392"/>
      <c r="Y15" s="392"/>
      <c r="Z15" s="392"/>
      <c r="AA15" s="392"/>
      <c r="AB15" s="393"/>
      <c r="AC15" s="359">
        <v>7970</v>
      </c>
      <c r="AD15" s="360"/>
      <c r="AE15" s="360"/>
      <c r="AF15" s="360"/>
      <c r="AG15" s="361"/>
      <c r="AH15" s="359">
        <v>8444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11619242</v>
      </c>
      <c r="BO15" s="436"/>
      <c r="BP15" s="436"/>
      <c r="BQ15" s="436"/>
      <c r="BR15" s="436"/>
      <c r="BS15" s="436"/>
      <c r="BT15" s="436"/>
      <c r="BU15" s="437"/>
      <c r="BV15" s="435">
        <v>11737715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18.100000000000001</v>
      </c>
      <c r="AD16" s="487"/>
      <c r="AE16" s="487"/>
      <c r="AF16" s="487"/>
      <c r="AG16" s="488"/>
      <c r="AH16" s="486">
        <v>18.600000000000001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24992951</v>
      </c>
      <c r="BO16" s="407"/>
      <c r="BP16" s="407"/>
      <c r="BQ16" s="407"/>
      <c r="BR16" s="407"/>
      <c r="BS16" s="407"/>
      <c r="BT16" s="407"/>
      <c r="BU16" s="408"/>
      <c r="BV16" s="406">
        <v>24435322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31390</v>
      </c>
      <c r="AD17" s="360"/>
      <c r="AE17" s="360"/>
      <c r="AF17" s="360"/>
      <c r="AG17" s="361"/>
      <c r="AH17" s="359">
        <v>31581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14557406</v>
      </c>
      <c r="BO17" s="407"/>
      <c r="BP17" s="407"/>
      <c r="BQ17" s="407"/>
      <c r="BR17" s="407"/>
      <c r="BS17" s="407"/>
      <c r="BT17" s="407"/>
      <c r="BU17" s="408"/>
      <c r="BV17" s="406">
        <v>14713385</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448.15</v>
      </c>
      <c r="M18" s="459"/>
      <c r="N18" s="459"/>
      <c r="O18" s="459"/>
      <c r="P18" s="459"/>
      <c r="Q18" s="459"/>
      <c r="R18" s="460"/>
      <c r="S18" s="460"/>
      <c r="T18" s="460"/>
      <c r="U18" s="460"/>
      <c r="V18" s="461"/>
      <c r="W18" s="477"/>
      <c r="X18" s="478"/>
      <c r="Y18" s="478"/>
      <c r="Z18" s="478"/>
      <c r="AA18" s="478"/>
      <c r="AB18" s="502"/>
      <c r="AC18" s="376">
        <v>71.2</v>
      </c>
      <c r="AD18" s="377"/>
      <c r="AE18" s="377"/>
      <c r="AF18" s="377"/>
      <c r="AG18" s="462"/>
      <c r="AH18" s="376">
        <v>69.599999999999994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26684863</v>
      </c>
      <c r="BO18" s="407"/>
      <c r="BP18" s="407"/>
      <c r="BQ18" s="407"/>
      <c r="BR18" s="407"/>
      <c r="BS18" s="407"/>
      <c r="BT18" s="407"/>
      <c r="BU18" s="408"/>
      <c r="BV18" s="406">
        <v>26208314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226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41053836</v>
      </c>
      <c r="BO19" s="407"/>
      <c r="BP19" s="407"/>
      <c r="BQ19" s="407"/>
      <c r="BR19" s="407"/>
      <c r="BS19" s="407"/>
      <c r="BT19" s="407"/>
      <c r="BU19" s="408"/>
      <c r="BV19" s="406">
        <v>40361516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46139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34946646</v>
      </c>
      <c r="BO22" s="436"/>
      <c r="BP22" s="436"/>
      <c r="BQ22" s="436"/>
      <c r="BR22" s="436"/>
      <c r="BS22" s="436"/>
      <c r="BT22" s="436"/>
      <c r="BU22" s="437"/>
      <c r="BV22" s="435">
        <v>35836409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16754009</v>
      </c>
      <c r="BO23" s="407"/>
      <c r="BP23" s="407"/>
      <c r="BQ23" s="407"/>
      <c r="BR23" s="407"/>
      <c r="BS23" s="407"/>
      <c r="BT23" s="407"/>
      <c r="BU23" s="408"/>
      <c r="BV23" s="406">
        <v>18558720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627</v>
      </c>
      <c r="AI24" s="360"/>
      <c r="AJ24" s="360"/>
      <c r="AK24" s="360"/>
      <c r="AL24" s="361"/>
      <c r="AM24" s="359">
        <v>2013297</v>
      </c>
      <c r="AN24" s="360"/>
      <c r="AO24" s="360"/>
      <c r="AP24" s="360"/>
      <c r="AQ24" s="360"/>
      <c r="AR24" s="361"/>
      <c r="AS24" s="359">
        <v>3211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22313065</v>
      </c>
      <c r="BO24" s="407"/>
      <c r="BP24" s="407"/>
      <c r="BQ24" s="407"/>
      <c r="BR24" s="407"/>
      <c r="BS24" s="407"/>
      <c r="BT24" s="407"/>
      <c r="BU24" s="408"/>
      <c r="BV24" s="406">
        <v>21806107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7000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4511585</v>
      </c>
      <c r="BO25" s="436"/>
      <c r="BP25" s="436"/>
      <c r="BQ25" s="436"/>
      <c r="BR25" s="436"/>
      <c r="BS25" s="436"/>
      <c r="BT25" s="436"/>
      <c r="BU25" s="437"/>
      <c r="BV25" s="435">
        <v>4754960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6500</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19788</v>
      </c>
      <c r="AN26" s="360"/>
      <c r="AO26" s="360"/>
      <c r="AP26" s="360"/>
      <c r="AQ26" s="360"/>
      <c r="AR26" s="361"/>
      <c r="AS26" s="359">
        <v>3298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4500</v>
      </c>
      <c r="R27" s="360"/>
      <c r="S27" s="360"/>
      <c r="T27" s="360"/>
      <c r="U27" s="360"/>
      <c r="V27" s="361"/>
      <c r="W27" s="449"/>
      <c r="X27" s="386"/>
      <c r="Y27" s="387"/>
      <c r="Z27" s="362" t="s">
        <v>171</v>
      </c>
      <c r="AA27" s="363"/>
      <c r="AB27" s="363"/>
      <c r="AC27" s="363"/>
      <c r="AD27" s="363"/>
      <c r="AE27" s="363"/>
      <c r="AF27" s="363"/>
      <c r="AG27" s="364"/>
      <c r="AH27" s="359">
        <v>67</v>
      </c>
      <c r="AI27" s="360"/>
      <c r="AJ27" s="360"/>
      <c r="AK27" s="360"/>
      <c r="AL27" s="361"/>
      <c r="AM27" s="359">
        <v>251853</v>
      </c>
      <c r="AN27" s="360"/>
      <c r="AO27" s="360"/>
      <c r="AP27" s="360"/>
      <c r="AQ27" s="360"/>
      <c r="AR27" s="361"/>
      <c r="AS27" s="359">
        <v>3759</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720000</v>
      </c>
      <c r="BO27" s="441"/>
      <c r="BP27" s="441"/>
      <c r="BQ27" s="441"/>
      <c r="BR27" s="441"/>
      <c r="BS27" s="441"/>
      <c r="BT27" s="441"/>
      <c r="BU27" s="442"/>
      <c r="BV27" s="440">
        <v>720000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3960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6791676</v>
      </c>
      <c r="BO28" s="436"/>
      <c r="BP28" s="436"/>
      <c r="BQ28" s="436"/>
      <c r="BR28" s="436"/>
      <c r="BS28" s="436"/>
      <c r="BT28" s="436"/>
      <c r="BU28" s="437"/>
      <c r="BV28" s="435">
        <v>6783158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24</v>
      </c>
      <c r="M29" s="360"/>
      <c r="N29" s="360"/>
      <c r="O29" s="360"/>
      <c r="P29" s="361"/>
      <c r="Q29" s="359">
        <v>3700</v>
      </c>
      <c r="R29" s="360"/>
      <c r="S29" s="360"/>
      <c r="T29" s="360"/>
      <c r="U29" s="360"/>
      <c r="V29" s="361"/>
      <c r="W29" s="450"/>
      <c r="X29" s="451"/>
      <c r="Y29" s="452"/>
      <c r="Z29" s="362" t="s">
        <v>177</v>
      </c>
      <c r="AA29" s="363"/>
      <c r="AB29" s="363"/>
      <c r="AC29" s="363"/>
      <c r="AD29" s="363"/>
      <c r="AE29" s="363"/>
      <c r="AF29" s="363"/>
      <c r="AG29" s="364"/>
      <c r="AH29" s="359">
        <v>694</v>
      </c>
      <c r="AI29" s="360"/>
      <c r="AJ29" s="360"/>
      <c r="AK29" s="360"/>
      <c r="AL29" s="361"/>
      <c r="AM29" s="359">
        <v>2265150</v>
      </c>
      <c r="AN29" s="360"/>
      <c r="AO29" s="360"/>
      <c r="AP29" s="360"/>
      <c r="AQ29" s="360"/>
      <c r="AR29" s="361"/>
      <c r="AS29" s="359">
        <v>3264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2547020</v>
      </c>
      <c r="BO29" s="407"/>
      <c r="BP29" s="407"/>
      <c r="BQ29" s="407"/>
      <c r="BR29" s="407"/>
      <c r="BS29" s="407"/>
      <c r="BT29" s="407"/>
      <c r="BU29" s="408"/>
      <c r="BV29" s="406">
        <v>2183555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15857803</v>
      </c>
      <c r="BO30" s="441"/>
      <c r="BP30" s="441"/>
      <c r="BQ30" s="441"/>
      <c r="BR30" s="441"/>
      <c r="BS30" s="441"/>
      <c r="BT30" s="441"/>
      <c r="BU30" s="442"/>
      <c r="BV30" s="440">
        <v>15670284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鹿児島県市町村総合事務組合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鹿屋市農業公社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曽於北部衛生処理組合</v>
      </c>
      <c r="BZ35" s="355"/>
      <c r="CA35" s="355"/>
      <c r="CB35" s="355"/>
      <c r="CC35" s="355"/>
      <c r="CD35" s="355"/>
      <c r="CE35" s="355"/>
      <c r="CF35" s="355"/>
      <c r="CG35" s="355"/>
      <c r="CH35" s="355"/>
      <c r="CI35" s="355"/>
      <c r="CJ35" s="355"/>
      <c r="CK35" s="355"/>
      <c r="CL35" s="355"/>
      <c r="CM35" s="355"/>
      <c r="CN35" s="163"/>
      <c r="CO35" s="354">
        <f t="shared" ref="CO35:CO43" si="3">IF(CQ35="","",CO34+1)</f>
        <v>14</v>
      </c>
      <c r="CP35" s="354"/>
      <c r="CQ35" s="355" t="str">
        <f>IF('各会計、関係団体の財政状況及び健全化判断比率'!BS8="","",'各会計、関係団体の財政状況及び健全化判断比率'!BS8)</f>
        <v>まちづくり鹿屋</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大隅肝属地区消防組合</v>
      </c>
      <c r="BZ36" s="355"/>
      <c r="CA36" s="355"/>
      <c r="CB36" s="355"/>
      <c r="CC36" s="355"/>
      <c r="CD36" s="355"/>
      <c r="CE36" s="355"/>
      <c r="CF36" s="355"/>
      <c r="CG36" s="355"/>
      <c r="CH36" s="355"/>
      <c r="CI36" s="355"/>
      <c r="CJ36" s="355"/>
      <c r="CK36" s="355"/>
      <c r="CL36" s="355"/>
      <c r="CM36" s="355"/>
      <c r="CN36" s="163"/>
      <c r="CO36" s="354">
        <f t="shared" si="3"/>
        <v>15</v>
      </c>
      <c r="CP36" s="354"/>
      <c r="CQ36" s="355" t="str">
        <f>IF('各会計、関係団体の財政状況及び健全化判断比率'!BS9="","",'各会計、関係団体の財政状況及び健全化判断比率'!BS9)</f>
        <v>鹿屋市勤労者サービスセンター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大隅肝属広域事務組合</v>
      </c>
      <c r="BZ37" s="355"/>
      <c r="CA37" s="355"/>
      <c r="CB37" s="355"/>
      <c r="CC37" s="355"/>
      <c r="CD37" s="355"/>
      <c r="CE37" s="355"/>
      <c r="CF37" s="355"/>
      <c r="CG37" s="355"/>
      <c r="CH37" s="355"/>
      <c r="CI37" s="355"/>
      <c r="CJ37" s="355"/>
      <c r="CK37" s="355"/>
      <c r="CL37" s="355"/>
      <c r="CM37" s="355"/>
      <c r="CN37" s="163"/>
      <c r="CO37" s="354">
        <f t="shared" si="3"/>
        <v>16</v>
      </c>
      <c r="CP37" s="354"/>
      <c r="CQ37" s="355" t="str">
        <f>IF('各会計、関係団体の財政状況及び健全化判断比率'!BS10="","",'各会計、関係団体の財政状況及び健全化判断比率'!BS10)</f>
        <v>おおすみ観光未来会議</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鹿児島県後期高齢者医療広域連合（一般会計）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鹿児島県後期高齢者医療広域連合（特別会計）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Y9OgBBTrAsvkyXzSrngn/GxsAT01+tD9YNbdf46X07hNyx/ioe9t+D0vYN+wVYIWU9KrwxovHBIoIj9nB9/mzQ==" saltValue="DIEs5K0evkZ5qPqpbrg+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12.33</v>
      </c>
      <c r="G34" s="33">
        <v>11.91</v>
      </c>
      <c r="H34" s="33">
        <v>11.95</v>
      </c>
      <c r="I34" s="33">
        <v>11.8</v>
      </c>
      <c r="J34" s="34">
        <v>11.34</v>
      </c>
      <c r="K34" s="22"/>
      <c r="L34" s="22"/>
      <c r="M34" s="22"/>
      <c r="N34" s="22"/>
      <c r="O34" s="22"/>
      <c r="P34" s="22"/>
    </row>
    <row r="35" spans="1:16" ht="39" customHeight="1" x14ac:dyDescent="0.2">
      <c r="A35" s="22"/>
      <c r="B35" s="35"/>
      <c r="C35" s="1132" t="s">
        <v>531</v>
      </c>
      <c r="D35" s="1132"/>
      <c r="E35" s="1133"/>
      <c r="F35" s="36">
        <v>10.31</v>
      </c>
      <c r="G35" s="37">
        <v>8.99</v>
      </c>
      <c r="H35" s="37">
        <v>5.7</v>
      </c>
      <c r="I35" s="37">
        <v>7.98</v>
      </c>
      <c r="J35" s="38">
        <v>9.02</v>
      </c>
      <c r="K35" s="22"/>
      <c r="L35" s="22"/>
      <c r="M35" s="22"/>
      <c r="N35" s="22"/>
      <c r="O35" s="22"/>
      <c r="P35" s="22"/>
    </row>
    <row r="36" spans="1:16" ht="39" customHeight="1" x14ac:dyDescent="0.2">
      <c r="A36" s="22"/>
      <c r="B36" s="35"/>
      <c r="C36" s="1132" t="s">
        <v>532</v>
      </c>
      <c r="D36" s="1132"/>
      <c r="E36" s="1133"/>
      <c r="F36" s="36">
        <v>0.97</v>
      </c>
      <c r="G36" s="37">
        <v>1.31</v>
      </c>
      <c r="H36" s="37">
        <v>1.87</v>
      </c>
      <c r="I36" s="37">
        <v>2.14</v>
      </c>
      <c r="J36" s="38">
        <v>1.65</v>
      </c>
      <c r="K36" s="22"/>
      <c r="L36" s="22"/>
      <c r="M36" s="22"/>
      <c r="N36" s="22"/>
      <c r="O36" s="22"/>
      <c r="P36" s="22"/>
    </row>
    <row r="37" spans="1:16" ht="39" customHeight="1" x14ac:dyDescent="0.2">
      <c r="A37" s="22"/>
      <c r="B37" s="35"/>
      <c r="C37" s="1132" t="s">
        <v>533</v>
      </c>
      <c r="D37" s="1132"/>
      <c r="E37" s="1133"/>
      <c r="F37" s="36">
        <v>0.55000000000000004</v>
      </c>
      <c r="G37" s="37">
        <v>0.98</v>
      </c>
      <c r="H37" s="37">
        <v>1.83</v>
      </c>
      <c r="I37" s="37">
        <v>1.78</v>
      </c>
      <c r="J37" s="38">
        <v>1.64</v>
      </c>
      <c r="K37" s="22"/>
      <c r="L37" s="22"/>
      <c r="M37" s="22"/>
      <c r="N37" s="22"/>
      <c r="O37" s="22"/>
      <c r="P37" s="22"/>
    </row>
    <row r="38" spans="1:16" ht="39" customHeight="1" x14ac:dyDescent="0.2">
      <c r="A38" s="22"/>
      <c r="B38" s="35"/>
      <c r="C38" s="1132" t="s">
        <v>534</v>
      </c>
      <c r="D38" s="1132"/>
      <c r="E38" s="1133"/>
      <c r="F38" s="36">
        <v>0.71</v>
      </c>
      <c r="G38" s="37">
        <v>0.89</v>
      </c>
      <c r="H38" s="37">
        <v>1.1299999999999999</v>
      </c>
      <c r="I38" s="37">
        <v>1.34</v>
      </c>
      <c r="J38" s="38">
        <v>1.61</v>
      </c>
      <c r="K38" s="22"/>
      <c r="L38" s="22"/>
      <c r="M38" s="22"/>
      <c r="N38" s="22"/>
      <c r="O38" s="22"/>
      <c r="P38" s="22"/>
    </row>
    <row r="39" spans="1:16" ht="39" customHeight="1" x14ac:dyDescent="0.2">
      <c r="A39" s="22"/>
      <c r="B39" s="35"/>
      <c r="C39" s="1132" t="s">
        <v>535</v>
      </c>
      <c r="D39" s="1132"/>
      <c r="E39" s="1133"/>
      <c r="F39" s="36">
        <v>0.03</v>
      </c>
      <c r="G39" s="37">
        <v>0.04</v>
      </c>
      <c r="H39" s="37">
        <v>0.04</v>
      </c>
      <c r="I39" s="37">
        <v>0.03</v>
      </c>
      <c r="J39" s="38">
        <v>0.04</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537</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1RzVptWcim+pvVim6Z2aIZ+cMJuX9znkdtxCkgSe9qv2MQX31HdnYwTZ8xuqm1cQmp9veft+gRLYCcRHOHeQ==" saltValue="x1g+ZopD9kXYJdfV38J7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4410</v>
      </c>
      <c r="L45" s="58">
        <v>4472</v>
      </c>
      <c r="M45" s="58">
        <v>4607</v>
      </c>
      <c r="N45" s="58">
        <v>4678</v>
      </c>
      <c r="O45" s="59">
        <v>4626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370</v>
      </c>
      <c r="L48" s="62">
        <v>381</v>
      </c>
      <c r="M48" s="62">
        <v>394</v>
      </c>
      <c r="N48" s="62">
        <v>387</v>
      </c>
      <c r="O48" s="63">
        <v>365</v>
      </c>
      <c r="P48" s="46"/>
      <c r="Q48" s="46"/>
      <c r="R48" s="46"/>
      <c r="S48" s="46"/>
      <c r="T48" s="46"/>
      <c r="U48" s="46"/>
    </row>
    <row r="49" spans="1:21" ht="30.75" customHeight="1" x14ac:dyDescent="0.2">
      <c r="A49" s="46"/>
      <c r="B49" s="1163"/>
      <c r="C49" s="1164"/>
      <c r="D49" s="60"/>
      <c r="E49" s="1140" t="s">
        <v>14</v>
      </c>
      <c r="F49" s="1140"/>
      <c r="G49" s="1140"/>
      <c r="H49" s="1140"/>
      <c r="I49" s="1140"/>
      <c r="J49" s="1141"/>
      <c r="K49" s="61">
        <v>462</v>
      </c>
      <c r="L49" s="62">
        <v>451</v>
      </c>
      <c r="M49" s="62">
        <v>406</v>
      </c>
      <c r="N49" s="62">
        <v>125</v>
      </c>
      <c r="O49" s="63">
        <v>58</v>
      </c>
      <c r="P49" s="46"/>
      <c r="Q49" s="46"/>
      <c r="R49" s="46"/>
      <c r="S49" s="46"/>
      <c r="T49" s="46"/>
      <c r="U49" s="46"/>
    </row>
    <row r="50" spans="1:21" ht="30.75" customHeight="1" x14ac:dyDescent="0.2">
      <c r="A50" s="46"/>
      <c r="B50" s="1163"/>
      <c r="C50" s="1164"/>
      <c r="D50" s="60"/>
      <c r="E50" s="1140" t="s">
        <v>15</v>
      </c>
      <c r="F50" s="1140"/>
      <c r="G50" s="1140"/>
      <c r="H50" s="1140"/>
      <c r="I50" s="1140"/>
      <c r="J50" s="1141"/>
      <c r="K50" s="61">
        <v>34</v>
      </c>
      <c r="L50" s="62">
        <v>44</v>
      </c>
      <c r="M50" s="62">
        <v>36</v>
      </c>
      <c r="N50" s="62">
        <v>40</v>
      </c>
      <c r="O50" s="63">
        <v>41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3918</v>
      </c>
      <c r="L52" s="62">
        <v>4011</v>
      </c>
      <c r="M52" s="62">
        <v>4035</v>
      </c>
      <c r="N52" s="62">
        <v>3983</v>
      </c>
      <c r="O52" s="63">
        <v>3919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1358</v>
      </c>
      <c r="L53" s="67">
        <v>1337</v>
      </c>
      <c r="M53" s="67">
        <v>1408</v>
      </c>
      <c r="N53" s="67">
        <v>1247</v>
      </c>
      <c r="O53" s="68">
        <v>1171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dBm1zEYubk7k0WpdanNI6OtNyppQFFBrhPK+rEdaH1Q4KDslF7kq5qRzREkquti1h8aE3aVxMI0UVl0L3y8Bw==" saltValue="zppTITLan/7Id3QT0pe9G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40642</v>
      </c>
      <c r="J41" s="331">
        <v>40044</v>
      </c>
      <c r="K41" s="331">
        <v>37408</v>
      </c>
      <c r="L41" s="331">
        <v>35836</v>
      </c>
      <c r="M41" s="332">
        <v>34947</v>
      </c>
    </row>
    <row r="42" spans="2:13" ht="27.75" customHeight="1" x14ac:dyDescent="0.2">
      <c r="B42" s="1171"/>
      <c r="C42" s="1172"/>
      <c r="D42" s="104"/>
      <c r="E42" s="1175" t="s">
        <v>32</v>
      </c>
      <c r="F42" s="1175"/>
      <c r="G42" s="1175"/>
      <c r="H42" s="1176"/>
      <c r="I42" s="333">
        <v>674</v>
      </c>
      <c r="J42" s="334">
        <v>649</v>
      </c>
      <c r="K42" s="334">
        <v>624</v>
      </c>
      <c r="L42" s="334">
        <v>599</v>
      </c>
      <c r="M42" s="335">
        <v>574</v>
      </c>
    </row>
    <row r="43" spans="2:13" ht="27.75" customHeight="1" x14ac:dyDescent="0.2">
      <c r="B43" s="1171"/>
      <c r="C43" s="1172"/>
      <c r="D43" s="104"/>
      <c r="E43" s="1175" t="s">
        <v>33</v>
      </c>
      <c r="F43" s="1175"/>
      <c r="G43" s="1175"/>
      <c r="H43" s="1176"/>
      <c r="I43" s="333">
        <v>4669</v>
      </c>
      <c r="J43" s="334">
        <v>4352</v>
      </c>
      <c r="K43" s="334">
        <v>4180</v>
      </c>
      <c r="L43" s="334">
        <v>3981</v>
      </c>
      <c r="M43" s="335">
        <v>3895</v>
      </c>
    </row>
    <row r="44" spans="2:13" ht="27.75" customHeight="1" x14ac:dyDescent="0.2">
      <c r="B44" s="1171"/>
      <c r="C44" s="1172"/>
      <c r="D44" s="104"/>
      <c r="E44" s="1175" t="s">
        <v>34</v>
      </c>
      <c r="F44" s="1175"/>
      <c r="G44" s="1175"/>
      <c r="H44" s="1176"/>
      <c r="I44" s="333">
        <v>1044</v>
      </c>
      <c r="J44" s="334">
        <v>581</v>
      </c>
      <c r="K44" s="334">
        <v>251</v>
      </c>
      <c r="L44" s="334">
        <v>155</v>
      </c>
      <c r="M44" s="335">
        <v>412</v>
      </c>
    </row>
    <row r="45" spans="2:13" ht="27.75" customHeight="1" x14ac:dyDescent="0.2">
      <c r="B45" s="1171"/>
      <c r="C45" s="1172"/>
      <c r="D45" s="104"/>
      <c r="E45" s="1175" t="s">
        <v>35</v>
      </c>
      <c r="F45" s="1175"/>
      <c r="G45" s="1175"/>
      <c r="H45" s="1176"/>
      <c r="I45" s="333">
        <v>4578</v>
      </c>
      <c r="J45" s="334">
        <v>4411</v>
      </c>
      <c r="K45" s="334">
        <v>4262</v>
      </c>
      <c r="L45" s="334">
        <v>4292</v>
      </c>
      <c r="M45" s="335">
        <v>4535</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15074</v>
      </c>
      <c r="J50" s="334">
        <v>19272</v>
      </c>
      <c r="K50" s="334">
        <v>23056</v>
      </c>
      <c r="L50" s="334">
        <v>23254</v>
      </c>
      <c r="M50" s="335">
        <v>23919</v>
      </c>
    </row>
    <row r="51" spans="2:13" ht="27.75" customHeight="1" x14ac:dyDescent="0.2">
      <c r="B51" s="1171"/>
      <c r="C51" s="1172"/>
      <c r="D51" s="104"/>
      <c r="E51" s="1175" t="s">
        <v>42</v>
      </c>
      <c r="F51" s="1175"/>
      <c r="G51" s="1175"/>
      <c r="H51" s="1176"/>
      <c r="I51" s="333">
        <v>4575</v>
      </c>
      <c r="J51" s="334">
        <v>4625</v>
      </c>
      <c r="K51" s="334">
        <v>4267</v>
      </c>
      <c r="L51" s="334">
        <v>4406</v>
      </c>
      <c r="M51" s="335">
        <v>4550</v>
      </c>
    </row>
    <row r="52" spans="2:13" ht="27.75" customHeight="1" x14ac:dyDescent="0.2">
      <c r="B52" s="1173"/>
      <c r="C52" s="1174"/>
      <c r="D52" s="104"/>
      <c r="E52" s="1175" t="s">
        <v>43</v>
      </c>
      <c r="F52" s="1175"/>
      <c r="G52" s="1175"/>
      <c r="H52" s="1176"/>
      <c r="I52" s="333">
        <v>34745</v>
      </c>
      <c r="J52" s="334">
        <v>34857</v>
      </c>
      <c r="K52" s="334">
        <v>32392</v>
      </c>
      <c r="L52" s="334">
        <v>30972</v>
      </c>
      <c r="M52" s="335">
        <v>29816</v>
      </c>
    </row>
    <row r="53" spans="2:13" ht="27.75" customHeight="1" thickBot="1" x14ac:dyDescent="0.25">
      <c r="B53" s="1177" t="s">
        <v>19</v>
      </c>
      <c r="C53" s="1178"/>
      <c r="D53" s="108"/>
      <c r="E53" s="1179" t="s">
        <v>44</v>
      </c>
      <c r="F53" s="1179"/>
      <c r="G53" s="1179"/>
      <c r="H53" s="1180"/>
      <c r="I53" s="336">
        <v>-2787</v>
      </c>
      <c r="J53" s="337">
        <v>-8716</v>
      </c>
      <c r="K53" s="337">
        <v>-12990</v>
      </c>
      <c r="L53" s="337">
        <v>-13769</v>
      </c>
      <c r="M53" s="338">
        <v>-13921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2OPYVU8qaP3DOXqm/yJB3xlkXzu27ub5iWlB2s8mtDoosAd/UC7nwq8SnLiFIOICM54JFTgDQhXiS6wkVcZ2kw==" saltValue="Uit2W+w+V1ZJE7MAQnyM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6778</v>
      </c>
      <c r="G55" s="339">
        <v>6783</v>
      </c>
      <c r="H55" s="340">
        <v>6792</v>
      </c>
    </row>
    <row r="56" spans="2:8" ht="52.5" customHeight="1" x14ac:dyDescent="0.2">
      <c r="B56" s="120"/>
      <c r="C56" s="1198" t="s">
        <v>47</v>
      </c>
      <c r="D56" s="1198"/>
      <c r="E56" s="1199"/>
      <c r="F56" s="341">
        <v>2383</v>
      </c>
      <c r="G56" s="341">
        <v>2184</v>
      </c>
      <c r="H56" s="342">
        <v>2547</v>
      </c>
    </row>
    <row r="57" spans="2:8" ht="53.25" customHeight="1" x14ac:dyDescent="0.2">
      <c r="B57" s="120"/>
      <c r="C57" s="1200" t="s">
        <v>48</v>
      </c>
      <c r="D57" s="1200"/>
      <c r="E57" s="1201"/>
      <c r="F57" s="343">
        <v>14789</v>
      </c>
      <c r="G57" s="343">
        <v>15670</v>
      </c>
      <c r="H57" s="344">
        <v>15858</v>
      </c>
    </row>
    <row r="58" spans="2:8" ht="45.75" customHeight="1" x14ac:dyDescent="0.2">
      <c r="B58" s="121"/>
      <c r="C58" s="1188" t="s">
        <v>555</v>
      </c>
      <c r="D58" s="1189"/>
      <c r="E58" s="1190"/>
      <c r="F58" s="345">
        <v>5570</v>
      </c>
      <c r="G58" s="345">
        <v>5721</v>
      </c>
      <c r="H58" s="346">
        <v>5889</v>
      </c>
    </row>
    <row r="59" spans="2:8" ht="45.75" customHeight="1" x14ac:dyDescent="0.2">
      <c r="B59" s="121"/>
      <c r="C59" s="1188" t="s">
        <v>556</v>
      </c>
      <c r="D59" s="1189"/>
      <c r="E59" s="1190"/>
      <c r="F59" s="345">
        <v>5168</v>
      </c>
      <c r="G59" s="345">
        <v>5689</v>
      </c>
      <c r="H59" s="346">
        <v>5880</v>
      </c>
    </row>
    <row r="60" spans="2:8" ht="45.75" customHeight="1" x14ac:dyDescent="0.2">
      <c r="B60" s="121"/>
      <c r="C60" s="1188" t="s">
        <v>558</v>
      </c>
      <c r="D60" s="1189"/>
      <c r="E60" s="1190"/>
      <c r="F60" s="345">
        <v>1108</v>
      </c>
      <c r="G60" s="345">
        <v>1075</v>
      </c>
      <c r="H60" s="346">
        <v>1335</v>
      </c>
    </row>
    <row r="61" spans="2:8" ht="45.75" customHeight="1" x14ac:dyDescent="0.2">
      <c r="B61" s="121"/>
      <c r="C61" s="1188" t="s">
        <v>557</v>
      </c>
      <c r="D61" s="1189"/>
      <c r="E61" s="1190"/>
      <c r="F61" s="345">
        <v>896</v>
      </c>
      <c r="G61" s="345">
        <v>896</v>
      </c>
      <c r="H61" s="346">
        <v>896</v>
      </c>
    </row>
    <row r="62" spans="2:8" ht="45.75" customHeight="1" thickBot="1" x14ac:dyDescent="0.25">
      <c r="B62" s="122"/>
      <c r="C62" s="1191" t="s">
        <v>559</v>
      </c>
      <c r="D62" s="1192"/>
      <c r="E62" s="1193"/>
      <c r="F62" s="347">
        <v>1067</v>
      </c>
      <c r="G62" s="347">
        <v>1181</v>
      </c>
      <c r="H62" s="348">
        <v>783</v>
      </c>
    </row>
    <row r="63" spans="2:8" ht="52.5" customHeight="1" thickBot="1" x14ac:dyDescent="0.25">
      <c r="B63" s="123"/>
      <c r="C63" s="1194" t="s">
        <v>49</v>
      </c>
      <c r="D63" s="1194"/>
      <c r="E63" s="1195"/>
      <c r="F63" s="349">
        <v>23950</v>
      </c>
      <c r="G63" s="349">
        <v>24637</v>
      </c>
      <c r="H63" s="350">
        <v>25196</v>
      </c>
    </row>
    <row r="64" spans="2:8" ht="13" x14ac:dyDescent="0.2"/>
  </sheetData>
  <sheetProtection algorithmName="SHA-512" hashValue="ypHFSI/3kZ0mEB/u/FwLGkXpk62aetjXu8ZcKGFa3N/O6RvzWQtMFME1S2ZuJQ6fq1WLHYvkpylo8I2WL78WZg==" saltValue="qJiSjQKO+nQUL23OVPRl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65542</v>
      </c>
      <c r="E3" s="142"/>
      <c r="F3" s="143">
        <v>72756</v>
      </c>
      <c r="G3" s="144"/>
      <c r="H3" s="145"/>
    </row>
    <row r="4" spans="1:8" x14ac:dyDescent="0.2">
      <c r="A4" s="146"/>
      <c r="B4" s="147"/>
      <c r="C4" s="148"/>
      <c r="D4" s="149">
        <v>30085</v>
      </c>
      <c r="E4" s="150"/>
      <c r="F4" s="151">
        <v>32117</v>
      </c>
      <c r="G4" s="152"/>
      <c r="H4" s="153"/>
    </row>
    <row r="5" spans="1:8" x14ac:dyDescent="0.2">
      <c r="A5" s="134" t="s">
        <v>518</v>
      </c>
      <c r="B5" s="139"/>
      <c r="C5" s="140"/>
      <c r="D5" s="141">
        <v>55568</v>
      </c>
      <c r="E5" s="142"/>
      <c r="F5" s="143">
        <v>62281</v>
      </c>
      <c r="G5" s="144"/>
      <c r="H5" s="145"/>
    </row>
    <row r="6" spans="1:8" x14ac:dyDescent="0.2">
      <c r="A6" s="146"/>
      <c r="B6" s="147"/>
      <c r="C6" s="148"/>
      <c r="D6" s="149">
        <v>28861</v>
      </c>
      <c r="E6" s="150"/>
      <c r="F6" s="151">
        <v>38152</v>
      </c>
      <c r="G6" s="152"/>
      <c r="H6" s="153"/>
    </row>
    <row r="7" spans="1:8" x14ac:dyDescent="0.2">
      <c r="A7" s="134" t="s">
        <v>519</v>
      </c>
      <c r="B7" s="139"/>
      <c r="C7" s="140"/>
      <c r="D7" s="141">
        <v>44109</v>
      </c>
      <c r="E7" s="142"/>
      <c r="F7" s="143">
        <v>58940</v>
      </c>
      <c r="G7" s="144"/>
      <c r="H7" s="145"/>
    </row>
    <row r="8" spans="1:8" x14ac:dyDescent="0.2">
      <c r="A8" s="146"/>
      <c r="B8" s="147"/>
      <c r="C8" s="148"/>
      <c r="D8" s="149">
        <v>21761</v>
      </c>
      <c r="E8" s="150"/>
      <c r="F8" s="151">
        <v>33486</v>
      </c>
      <c r="G8" s="152"/>
      <c r="H8" s="153"/>
    </row>
    <row r="9" spans="1:8" x14ac:dyDescent="0.2">
      <c r="A9" s="134" t="s">
        <v>520</v>
      </c>
      <c r="B9" s="139"/>
      <c r="C9" s="140"/>
      <c r="D9" s="141">
        <v>60550</v>
      </c>
      <c r="E9" s="142"/>
      <c r="F9" s="143">
        <v>57336</v>
      </c>
      <c r="G9" s="144"/>
      <c r="H9" s="145"/>
    </row>
    <row r="10" spans="1:8" x14ac:dyDescent="0.2">
      <c r="A10" s="146"/>
      <c r="B10" s="147"/>
      <c r="C10" s="148"/>
      <c r="D10" s="149">
        <v>26683</v>
      </c>
      <c r="E10" s="150"/>
      <c r="F10" s="151">
        <v>34481</v>
      </c>
      <c r="G10" s="152"/>
      <c r="H10" s="153"/>
    </row>
    <row r="11" spans="1:8" x14ac:dyDescent="0.2">
      <c r="A11" s="134" t="s">
        <v>521</v>
      </c>
      <c r="B11" s="139"/>
      <c r="C11" s="140"/>
      <c r="D11" s="141">
        <v>67135</v>
      </c>
      <c r="E11" s="142"/>
      <c r="F11" s="143">
        <v>69665</v>
      </c>
      <c r="G11" s="144"/>
      <c r="H11" s="145"/>
    </row>
    <row r="12" spans="1:8" x14ac:dyDescent="0.2">
      <c r="A12" s="146"/>
      <c r="B12" s="147"/>
      <c r="C12" s="154"/>
      <c r="D12" s="149">
        <v>37980</v>
      </c>
      <c r="E12" s="150"/>
      <c r="F12" s="151">
        <v>39225</v>
      </c>
      <c r="G12" s="152"/>
      <c r="H12" s="153"/>
    </row>
    <row r="13" spans="1:8" x14ac:dyDescent="0.2">
      <c r="A13" s="134"/>
      <c r="B13" s="139"/>
      <c r="C13" s="140"/>
      <c r="D13" s="141">
        <v>58581</v>
      </c>
      <c r="E13" s="142"/>
      <c r="F13" s="143">
        <v>64196</v>
      </c>
      <c r="G13" s="155"/>
      <c r="H13" s="145"/>
    </row>
    <row r="14" spans="1:8" x14ac:dyDescent="0.2">
      <c r="A14" s="146"/>
      <c r="B14" s="147"/>
      <c r="C14" s="148"/>
      <c r="D14" s="149">
        <v>29074</v>
      </c>
      <c r="E14" s="150"/>
      <c r="F14" s="151">
        <v>35492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10.31</v>
      </c>
      <c r="C19" s="156">
        <f>ROUND(VALUE(SUBSTITUTE(実質収支比率等に係る経年分析!G$48,"▲","-")),2)</f>
        <v>8.99</v>
      </c>
      <c r="D19" s="156">
        <f>ROUND(VALUE(SUBSTITUTE(実質収支比率等に係る経年分析!H$48,"▲","-")),2)</f>
        <v>5.71</v>
      </c>
      <c r="E19" s="156">
        <f>ROUND(VALUE(SUBSTITUTE(実質収支比率等に係る経年分析!I$48,"▲","-")),2)</f>
        <v>7.98</v>
      </c>
      <c r="F19" s="156">
        <f>ROUND(VALUE(SUBSTITUTE(実質収支比率等に係る経年分析!J$48,"▲","-")),2)</f>
        <v>9.0299999999999994</v>
      </c>
    </row>
    <row r="20" spans="1:11" x14ac:dyDescent="0.2">
      <c r="A20" s="156" t="s">
        <v>53</v>
      </c>
      <c r="B20" s="156">
        <f>ROUND(VALUE(SUBSTITUTE(実質収支比率等に係る経年分析!F$47,"▲","-")),2)</f>
        <v>21.14</v>
      </c>
      <c r="C20" s="156">
        <f>ROUND(VALUE(SUBSTITUTE(実質収支比率等に係る経年分析!G$47,"▲","-")),2)</f>
        <v>21.24</v>
      </c>
      <c r="D20" s="156">
        <f>ROUND(VALUE(SUBSTITUTE(実質収支比率等に係る経年分析!H$47,"▲","-")),2)</f>
        <v>24.92</v>
      </c>
      <c r="E20" s="156">
        <f>ROUND(VALUE(SUBSTITUTE(実質収支比率等に係る経年分析!I$47,"▲","-")),2)</f>
        <v>24.58</v>
      </c>
      <c r="F20" s="156">
        <f>ROUND(VALUE(SUBSTITUTE(実質収支比率等に係る経年分析!J$47,"▲","-")),2)</f>
        <v>24.21</v>
      </c>
    </row>
    <row r="21" spans="1:11" x14ac:dyDescent="0.2">
      <c r="A21" s="156" t="s">
        <v>54</v>
      </c>
      <c r="B21" s="156">
        <f>IF(ISNUMBER(VALUE(SUBSTITUTE(実質収支比率等に係る経年分析!F$49,"▲","-"))),ROUND(VALUE(SUBSTITUTE(実質収支比率等に係る経年分析!F$49,"▲","-")),2),NA())</f>
        <v>0.32</v>
      </c>
      <c r="C21" s="156">
        <f>IF(ISNUMBER(VALUE(SUBSTITUTE(実質収支比率等に係る経年分析!G$49,"▲","-"))),ROUND(VALUE(SUBSTITUTE(実質収支比率等に係る経年分析!G$49,"▲","-")),2),NA())</f>
        <v>0.5</v>
      </c>
      <c r="D21" s="156">
        <f>IF(ISNUMBER(VALUE(SUBSTITUTE(実質収支比率等に係る経年分析!H$49,"▲","-"))),ROUND(VALUE(SUBSTITUTE(実質収支比率等に係る経年分析!H$49,"▲","-")),2),NA())</f>
        <v>-0.15</v>
      </c>
      <c r="E21" s="156">
        <f>IF(ISNUMBER(VALUE(SUBSTITUTE(実質収支比率等に係る経年分析!I$49,"▲","-"))),ROUND(VALUE(SUBSTITUTE(実質収支比率等に係る経年分析!I$49,"▲","-")),2),NA())</f>
        <v>2.38</v>
      </c>
      <c r="F21" s="156">
        <f>IF(ISNUMBER(VALUE(SUBSTITUTE(実質収支比率等に係る経年分析!J$49,"▲","-"))),ROUND(VALUE(SUBSTITUTE(実質収支比率等に係る経年分析!J$49,"▲","-")),2),NA())</f>
        <v>1.21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下水道事業</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1.1299999999999999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1.61</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0.55000000000000004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1.64</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2.14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9.02</v>
      </c>
    </row>
    <row r="36" spans="1:16" x14ac:dyDescent="0.2">
      <c r="A36" s="157" t="str">
        <f>IF(連結実質赤字比率に係る赤字・黒字の構成分析!C$34="",NA(),連結実質赤字比率に係る赤字・黒字の構成分析!C$34)</f>
        <v>水道事業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12.33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11.95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11.34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3918</v>
      </c>
      <c r="E42" s="158"/>
      <c r="F42" s="158"/>
      <c r="G42" s="158">
        <f>'実質公債費比率（分子）の構造'!L$52</f>
        <v>4011</v>
      </c>
      <c r="H42" s="158"/>
      <c r="I42" s="158"/>
      <c r="J42" s="158">
        <f>'実質公債費比率（分子）の構造'!M$52</f>
        <v>4035</v>
      </c>
      <c r="K42" s="158"/>
      <c r="L42" s="158"/>
      <c r="M42" s="158">
        <f>'実質公債費比率（分子）の構造'!N$52</f>
        <v>3983</v>
      </c>
      <c r="N42" s="158"/>
      <c r="O42" s="158"/>
      <c r="P42" s="158">
        <f>'実質公債費比率（分子）の構造'!O$52</f>
        <v>3919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34</v>
      </c>
      <c r="C44" s="158"/>
      <c r="D44" s="158"/>
      <c r="E44" s="158">
        <f>'実質公債費比率（分子）の構造'!L$50</f>
        <v>44</v>
      </c>
      <c r="F44" s="158"/>
      <c r="G44" s="158"/>
      <c r="H44" s="158">
        <f>'実質公債費比率（分子）の構造'!M$50</f>
        <v>36</v>
      </c>
      <c r="I44" s="158"/>
      <c r="J44" s="158"/>
      <c r="K44" s="158">
        <f>'実質公債費比率（分子）の構造'!N$50</f>
        <v>40</v>
      </c>
      <c r="L44" s="158"/>
      <c r="M44" s="158"/>
      <c r="N44" s="158">
        <f>'実質公債費比率（分子）の構造'!O$50</f>
        <v>41</v>
      </c>
      <c r="O44" s="158"/>
      <c r="P44" s="158"/>
    </row>
    <row r="45" spans="1:16" x14ac:dyDescent="0.2">
      <c r="A45" s="158" t="s">
        <v>63</v>
      </c>
      <c r="B45" s="158">
        <f>'実質公債費比率（分子）の構造'!K$49</f>
        <v>462</v>
      </c>
      <c r="C45" s="158"/>
      <c r="D45" s="158"/>
      <c r="E45" s="158">
        <f>'実質公債費比率（分子）の構造'!L$49</f>
        <v>451</v>
      </c>
      <c r="F45" s="158"/>
      <c r="G45" s="158"/>
      <c r="H45" s="158">
        <f>'実質公債費比率（分子）の構造'!M$49</f>
        <v>406</v>
      </c>
      <c r="I45" s="158"/>
      <c r="J45" s="158"/>
      <c r="K45" s="158">
        <f>'実質公債費比率（分子）の構造'!N$49</f>
        <v>125</v>
      </c>
      <c r="L45" s="158"/>
      <c r="M45" s="158"/>
      <c r="N45" s="158">
        <f>'実質公債費比率（分子）の構造'!O$49</f>
        <v>58</v>
      </c>
      <c r="O45" s="158"/>
      <c r="P45" s="158"/>
    </row>
    <row r="46" spans="1:16" x14ac:dyDescent="0.2">
      <c r="A46" s="158" t="s">
        <v>64</v>
      </c>
      <c r="B46" s="158">
        <f>'実質公債費比率（分子）の構造'!K$48</f>
        <v>370</v>
      </c>
      <c r="C46" s="158"/>
      <c r="D46" s="158"/>
      <c r="E46" s="158">
        <f>'実質公債費比率（分子）の構造'!L$48</f>
        <v>381</v>
      </c>
      <c r="F46" s="158"/>
      <c r="G46" s="158"/>
      <c r="H46" s="158">
        <f>'実質公債費比率（分子）の構造'!M$48</f>
        <v>394</v>
      </c>
      <c r="I46" s="158"/>
      <c r="J46" s="158"/>
      <c r="K46" s="158">
        <f>'実質公債費比率（分子）の構造'!N$48</f>
        <v>387</v>
      </c>
      <c r="L46" s="158"/>
      <c r="M46" s="158"/>
      <c r="N46" s="158">
        <f>'実質公債費比率（分子）の構造'!O$48</f>
        <v>365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4410</v>
      </c>
      <c r="C49" s="158"/>
      <c r="D49" s="158"/>
      <c r="E49" s="158">
        <f>'実質公債費比率（分子）の構造'!L$45</f>
        <v>4472</v>
      </c>
      <c r="F49" s="158"/>
      <c r="G49" s="158"/>
      <c r="H49" s="158">
        <f>'実質公債費比率（分子）の構造'!M$45</f>
        <v>4607</v>
      </c>
      <c r="I49" s="158"/>
      <c r="J49" s="158"/>
      <c r="K49" s="158">
        <f>'実質公債費比率（分子）の構造'!N$45</f>
        <v>4678</v>
      </c>
      <c r="L49" s="158"/>
      <c r="M49" s="158"/>
      <c r="N49" s="158">
        <f>'実質公債費比率（分子）の構造'!O$45</f>
        <v>4626</v>
      </c>
      <c r="O49" s="158"/>
      <c r="P49" s="158"/>
    </row>
    <row r="50" spans="1:16" x14ac:dyDescent="0.2">
      <c r="A50" s="158" t="s">
        <v>67</v>
      </c>
      <c r="B50" s="158" t="e">
        <f>NA()</f>
        <v>#N/A</v>
      </c>
      <c r="C50" s="158">
        <f>IF(ISNUMBER('実質公債費比率（分子）の構造'!K$53),'実質公債費比率（分子）の構造'!K$53,NA())</f>
        <v>1358</v>
      </c>
      <c r="D50" s="158" t="e">
        <f>NA()</f>
        <v>#N/A</v>
      </c>
      <c r="E50" s="158" t="e">
        <f>NA()</f>
        <v>#N/A</v>
      </c>
      <c r="F50" s="158">
        <f>IF(ISNUMBER('実質公債費比率（分子）の構造'!L$53),'実質公債費比率（分子）の構造'!L$53,NA())</f>
        <v>1337</v>
      </c>
      <c r="G50" s="158" t="e">
        <f>NA()</f>
        <v>#N/A</v>
      </c>
      <c r="H50" s="158" t="e">
        <f>NA()</f>
        <v>#N/A</v>
      </c>
      <c r="I50" s="158">
        <f>IF(ISNUMBER('実質公債費比率（分子）の構造'!M$53),'実質公債費比率（分子）の構造'!M$53,NA())</f>
        <v>1408</v>
      </c>
      <c r="J50" s="158" t="e">
        <f>NA()</f>
        <v>#N/A</v>
      </c>
      <c r="K50" s="158" t="e">
        <f>NA()</f>
        <v>#N/A</v>
      </c>
      <c r="L50" s="158">
        <f>IF(ISNUMBER('実質公債費比率（分子）の構造'!N$53),'実質公債費比率（分子）の構造'!N$53,NA())</f>
        <v>1247</v>
      </c>
      <c r="M50" s="158" t="e">
        <f>NA()</f>
        <v>#N/A</v>
      </c>
      <c r="N50" s="158" t="e">
        <f>NA()</f>
        <v>#N/A</v>
      </c>
      <c r="O50" s="158">
        <f>IF(ISNUMBER('実質公債費比率（分子）の構造'!O$53),'実質公債費比率（分子）の構造'!O$53,NA())</f>
        <v>1171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34745</v>
      </c>
      <c r="E56" s="157"/>
      <c r="F56" s="157"/>
      <c r="G56" s="157">
        <f>'将来負担比率（分子）の構造'!J$52</f>
        <v>34857</v>
      </c>
      <c r="H56" s="157"/>
      <c r="I56" s="157"/>
      <c r="J56" s="157">
        <f>'将来負担比率（分子）の構造'!K$52</f>
        <v>32392</v>
      </c>
      <c r="K56" s="157"/>
      <c r="L56" s="157"/>
      <c r="M56" s="157">
        <f>'将来負担比率（分子）の構造'!L$52</f>
        <v>30972</v>
      </c>
      <c r="N56" s="157"/>
      <c r="O56" s="157"/>
      <c r="P56" s="157">
        <f>'将来負担比率（分子）の構造'!M$52</f>
        <v>29816</v>
      </c>
    </row>
    <row r="57" spans="1:16" x14ac:dyDescent="0.2">
      <c r="A57" s="157" t="s">
        <v>42</v>
      </c>
      <c r="B57" s="157"/>
      <c r="C57" s="157"/>
      <c r="D57" s="157">
        <f>'将来負担比率（分子）の構造'!I$51</f>
        <v>4575</v>
      </c>
      <c r="E57" s="157"/>
      <c r="F57" s="157"/>
      <c r="G57" s="157">
        <f>'将来負担比率（分子）の構造'!J$51</f>
        <v>4625</v>
      </c>
      <c r="H57" s="157"/>
      <c r="I57" s="157"/>
      <c r="J57" s="157">
        <f>'将来負担比率（分子）の構造'!K$51</f>
        <v>4267</v>
      </c>
      <c r="K57" s="157"/>
      <c r="L57" s="157"/>
      <c r="M57" s="157">
        <f>'将来負担比率（分子）の構造'!L$51</f>
        <v>4406</v>
      </c>
      <c r="N57" s="157"/>
      <c r="O57" s="157"/>
      <c r="P57" s="157">
        <f>'将来負担比率（分子）の構造'!M$51</f>
        <v>4550</v>
      </c>
    </row>
    <row r="58" spans="1:16" x14ac:dyDescent="0.2">
      <c r="A58" s="157" t="s">
        <v>41</v>
      </c>
      <c r="B58" s="157"/>
      <c r="C58" s="157"/>
      <c r="D58" s="157">
        <f>'将来負担比率（分子）の構造'!I$50</f>
        <v>15074</v>
      </c>
      <c r="E58" s="157"/>
      <c r="F58" s="157"/>
      <c r="G58" s="157">
        <f>'将来負担比率（分子）の構造'!J$50</f>
        <v>19272</v>
      </c>
      <c r="H58" s="157"/>
      <c r="I58" s="157"/>
      <c r="J58" s="157">
        <f>'将来負担比率（分子）の構造'!K$50</f>
        <v>23056</v>
      </c>
      <c r="K58" s="157"/>
      <c r="L58" s="157"/>
      <c r="M58" s="157">
        <f>'将来負担比率（分子）の構造'!L$50</f>
        <v>23254</v>
      </c>
      <c r="N58" s="157"/>
      <c r="O58" s="157"/>
      <c r="P58" s="157">
        <f>'将来負担比率（分子）の構造'!M$50</f>
        <v>23919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4578</v>
      </c>
      <c r="C62" s="157"/>
      <c r="D62" s="157"/>
      <c r="E62" s="157">
        <f>'将来負担比率（分子）の構造'!J$45</f>
        <v>4411</v>
      </c>
      <c r="F62" s="157"/>
      <c r="G62" s="157"/>
      <c r="H62" s="157">
        <f>'将来負担比率（分子）の構造'!K$45</f>
        <v>4262</v>
      </c>
      <c r="I62" s="157"/>
      <c r="J62" s="157"/>
      <c r="K62" s="157">
        <f>'将来負担比率（分子）の構造'!L$45</f>
        <v>4292</v>
      </c>
      <c r="L62" s="157"/>
      <c r="M62" s="157"/>
      <c r="N62" s="157">
        <f>'将来負担比率（分子）の構造'!M$45</f>
        <v>4535</v>
      </c>
      <c r="O62" s="157"/>
      <c r="P62" s="157"/>
    </row>
    <row r="63" spans="1:16" x14ac:dyDescent="0.2">
      <c r="A63" s="157" t="s">
        <v>34</v>
      </c>
      <c r="B63" s="157">
        <f>'将来負担比率（分子）の構造'!I$44</f>
        <v>1044</v>
      </c>
      <c r="C63" s="157"/>
      <c r="D63" s="157"/>
      <c r="E63" s="157">
        <f>'将来負担比率（分子）の構造'!J$44</f>
        <v>581</v>
      </c>
      <c r="F63" s="157"/>
      <c r="G63" s="157"/>
      <c r="H63" s="157">
        <f>'将来負担比率（分子）の構造'!K$44</f>
        <v>251</v>
      </c>
      <c r="I63" s="157"/>
      <c r="J63" s="157"/>
      <c r="K63" s="157">
        <f>'将来負担比率（分子）の構造'!L$44</f>
        <v>155</v>
      </c>
      <c r="L63" s="157"/>
      <c r="M63" s="157"/>
      <c r="N63" s="157">
        <f>'将来負担比率（分子）の構造'!M$44</f>
        <v>412</v>
      </c>
      <c r="O63" s="157"/>
      <c r="P63" s="157"/>
    </row>
    <row r="64" spans="1:16" x14ac:dyDescent="0.2">
      <c r="A64" s="157" t="s">
        <v>33</v>
      </c>
      <c r="B64" s="157">
        <f>'将来負担比率（分子）の構造'!I$43</f>
        <v>4669</v>
      </c>
      <c r="C64" s="157"/>
      <c r="D64" s="157"/>
      <c r="E64" s="157">
        <f>'将来負担比率（分子）の構造'!J$43</f>
        <v>4352</v>
      </c>
      <c r="F64" s="157"/>
      <c r="G64" s="157"/>
      <c r="H64" s="157">
        <f>'将来負担比率（分子）の構造'!K$43</f>
        <v>4180</v>
      </c>
      <c r="I64" s="157"/>
      <c r="J64" s="157"/>
      <c r="K64" s="157">
        <f>'将来負担比率（分子）の構造'!L$43</f>
        <v>3981</v>
      </c>
      <c r="L64" s="157"/>
      <c r="M64" s="157"/>
      <c r="N64" s="157">
        <f>'将来負担比率（分子）の構造'!M$43</f>
        <v>3895</v>
      </c>
      <c r="O64" s="157"/>
      <c r="P64" s="157"/>
    </row>
    <row r="65" spans="1:16" x14ac:dyDescent="0.2">
      <c r="A65" s="157" t="s">
        <v>32</v>
      </c>
      <c r="B65" s="157">
        <f>'将来負担比率（分子）の構造'!I$42</f>
        <v>674</v>
      </c>
      <c r="C65" s="157"/>
      <c r="D65" s="157"/>
      <c r="E65" s="157">
        <f>'将来負担比率（分子）の構造'!J$42</f>
        <v>649</v>
      </c>
      <c r="F65" s="157"/>
      <c r="G65" s="157"/>
      <c r="H65" s="157">
        <f>'将来負担比率（分子）の構造'!K$42</f>
        <v>624</v>
      </c>
      <c r="I65" s="157"/>
      <c r="J65" s="157"/>
      <c r="K65" s="157">
        <f>'将来負担比率（分子）の構造'!L$42</f>
        <v>599</v>
      </c>
      <c r="L65" s="157"/>
      <c r="M65" s="157"/>
      <c r="N65" s="157">
        <f>'将来負担比率（分子）の構造'!M$42</f>
        <v>574</v>
      </c>
      <c r="O65" s="157"/>
      <c r="P65" s="157"/>
    </row>
    <row r="66" spans="1:16" x14ac:dyDescent="0.2">
      <c r="A66" s="157" t="s">
        <v>31</v>
      </c>
      <c r="B66" s="157">
        <f>'将来負担比率（分子）の構造'!I$41</f>
        <v>40642</v>
      </c>
      <c r="C66" s="157"/>
      <c r="D66" s="157"/>
      <c r="E66" s="157">
        <f>'将来負担比率（分子）の構造'!J$41</f>
        <v>40044</v>
      </c>
      <c r="F66" s="157"/>
      <c r="G66" s="157"/>
      <c r="H66" s="157">
        <f>'将来負担比率（分子）の構造'!K$41</f>
        <v>37408</v>
      </c>
      <c r="I66" s="157"/>
      <c r="J66" s="157"/>
      <c r="K66" s="157">
        <f>'将来負担比率（分子）の構造'!L$41</f>
        <v>35836</v>
      </c>
      <c r="L66" s="157"/>
      <c r="M66" s="157"/>
      <c r="N66" s="157">
        <f>'将来負担比率（分子）の構造'!M$41</f>
        <v>34947</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6778</v>
      </c>
      <c r="C72" s="161">
        <f>基金残高に係る経年分析!G55</f>
        <v>6783</v>
      </c>
      <c r="D72" s="161">
        <f>基金残高に係る経年分析!H55</f>
        <v>6792</v>
      </c>
    </row>
    <row r="73" spans="1:16" x14ac:dyDescent="0.2">
      <c r="A73" s="160" t="s">
        <v>74</v>
      </c>
      <c r="B73" s="161">
        <f>基金残高に係る経年分析!F56</f>
        <v>2383</v>
      </c>
      <c r="C73" s="161">
        <f>基金残高に係る経年分析!G56</f>
        <v>2184</v>
      </c>
      <c r="D73" s="161">
        <f>基金残高に係る経年分析!H56</f>
        <v>2547</v>
      </c>
    </row>
    <row r="74" spans="1:16" x14ac:dyDescent="0.2">
      <c r="A74" s="160" t="s">
        <v>75</v>
      </c>
      <c r="B74" s="161">
        <f>基金残高に係る経年分析!F57</f>
        <v>14789</v>
      </c>
      <c r="C74" s="161">
        <f>基金残高に係る経年分析!G57</f>
        <v>15670</v>
      </c>
      <c r="D74" s="161">
        <f>基金残高に係る経年分析!H57</f>
        <v>15858</v>
      </c>
    </row>
  </sheetData>
  <sheetProtection algorithmName="SHA-512" hashValue="i1PkkjQ6vefQM4B1eGhc0MBcSsEn5+XaZXeqLFnq0hQCH/sZzkoMWxKWdX6WKQ+JWTNe+rqHUviM9ciu9M2VkA==" saltValue="vZ+1T5r8s6FHUQAG2f83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11409623</v>
      </c>
      <c r="S5" s="664"/>
      <c r="T5" s="664"/>
      <c r="U5" s="664"/>
      <c r="V5" s="664"/>
      <c r="W5" s="664"/>
      <c r="X5" s="664"/>
      <c r="Y5" s="689"/>
      <c r="Z5" s="702">
        <v>17.2</v>
      </c>
      <c r="AA5" s="702"/>
      <c r="AB5" s="702"/>
      <c r="AC5" s="702"/>
      <c r="AD5" s="703">
        <v>10941730</v>
      </c>
      <c r="AE5" s="703"/>
      <c r="AF5" s="703"/>
      <c r="AG5" s="703"/>
      <c r="AH5" s="703"/>
      <c r="AI5" s="703"/>
      <c r="AJ5" s="703"/>
      <c r="AK5" s="703"/>
      <c r="AL5" s="690">
        <v>37.700000000000003</v>
      </c>
      <c r="AM5" s="672"/>
      <c r="AN5" s="672"/>
      <c r="AO5" s="691"/>
      <c r="AP5" s="666" t="s">
        <v>216</v>
      </c>
      <c r="AQ5" s="667"/>
      <c r="AR5" s="667"/>
      <c r="AS5" s="667"/>
      <c r="AT5" s="667"/>
      <c r="AU5" s="667"/>
      <c r="AV5" s="667"/>
      <c r="AW5" s="667"/>
      <c r="AX5" s="667"/>
      <c r="AY5" s="667"/>
      <c r="AZ5" s="667"/>
      <c r="BA5" s="667"/>
      <c r="BB5" s="667"/>
      <c r="BC5" s="667"/>
      <c r="BD5" s="667"/>
      <c r="BE5" s="667"/>
      <c r="BF5" s="668"/>
      <c r="BG5" s="608">
        <v>10941730</v>
      </c>
      <c r="BH5" s="609"/>
      <c r="BI5" s="609"/>
      <c r="BJ5" s="609"/>
      <c r="BK5" s="609"/>
      <c r="BL5" s="609"/>
      <c r="BM5" s="609"/>
      <c r="BN5" s="610"/>
      <c r="BO5" s="646">
        <v>95.9</v>
      </c>
      <c r="BP5" s="646"/>
      <c r="BQ5" s="646"/>
      <c r="BR5" s="646"/>
      <c r="BS5" s="647">
        <v>108742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550570</v>
      </c>
      <c r="S6" s="609"/>
      <c r="T6" s="609"/>
      <c r="U6" s="609"/>
      <c r="V6" s="609"/>
      <c r="W6" s="609"/>
      <c r="X6" s="609"/>
      <c r="Y6" s="610"/>
      <c r="Z6" s="646">
        <v>0.8</v>
      </c>
      <c r="AA6" s="646"/>
      <c r="AB6" s="646"/>
      <c r="AC6" s="646"/>
      <c r="AD6" s="647">
        <v>550570</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10941730</v>
      </c>
      <c r="BH6" s="609"/>
      <c r="BI6" s="609"/>
      <c r="BJ6" s="609"/>
      <c r="BK6" s="609"/>
      <c r="BL6" s="609"/>
      <c r="BM6" s="609"/>
      <c r="BN6" s="610"/>
      <c r="BO6" s="646">
        <v>95.9</v>
      </c>
      <c r="BP6" s="646"/>
      <c r="BQ6" s="646"/>
      <c r="BR6" s="646"/>
      <c r="BS6" s="647">
        <v>108742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276003</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275993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4553</v>
      </c>
      <c r="S7" s="609"/>
      <c r="T7" s="609"/>
      <c r="U7" s="609"/>
      <c r="V7" s="609"/>
      <c r="W7" s="609"/>
      <c r="X7" s="609"/>
      <c r="Y7" s="610"/>
      <c r="Z7" s="646">
        <v>0</v>
      </c>
      <c r="AA7" s="646"/>
      <c r="AB7" s="646"/>
      <c r="AC7" s="646"/>
      <c r="AD7" s="647">
        <v>4553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4386202</v>
      </c>
      <c r="BH7" s="609"/>
      <c r="BI7" s="609"/>
      <c r="BJ7" s="609"/>
      <c r="BK7" s="609"/>
      <c r="BL7" s="609"/>
      <c r="BM7" s="609"/>
      <c r="BN7" s="610"/>
      <c r="BO7" s="646">
        <v>38.4</v>
      </c>
      <c r="BP7" s="646"/>
      <c r="BQ7" s="646"/>
      <c r="BR7" s="646"/>
      <c r="BS7" s="647">
        <v>108742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12982229</v>
      </c>
      <c r="CS7" s="609"/>
      <c r="CT7" s="609"/>
      <c r="CU7" s="609"/>
      <c r="CV7" s="609"/>
      <c r="CW7" s="609"/>
      <c r="CX7" s="609"/>
      <c r="CY7" s="610"/>
      <c r="CZ7" s="646">
        <v>20.5</v>
      </c>
      <c r="DA7" s="646"/>
      <c r="DB7" s="646"/>
      <c r="DC7" s="646"/>
      <c r="DD7" s="614">
        <v>667013</v>
      </c>
      <c r="DE7" s="609"/>
      <c r="DF7" s="609"/>
      <c r="DG7" s="609"/>
      <c r="DH7" s="609"/>
      <c r="DI7" s="609"/>
      <c r="DJ7" s="609"/>
      <c r="DK7" s="609"/>
      <c r="DL7" s="609"/>
      <c r="DM7" s="609"/>
      <c r="DN7" s="609"/>
      <c r="DO7" s="609"/>
      <c r="DP7" s="610"/>
      <c r="DQ7" s="614">
        <v>7781173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52052</v>
      </c>
      <c r="S8" s="609"/>
      <c r="T8" s="609"/>
      <c r="U8" s="609"/>
      <c r="V8" s="609"/>
      <c r="W8" s="609"/>
      <c r="X8" s="609"/>
      <c r="Y8" s="610"/>
      <c r="Z8" s="646">
        <v>0.1</v>
      </c>
      <c r="AA8" s="646"/>
      <c r="AB8" s="646"/>
      <c r="AC8" s="646"/>
      <c r="AD8" s="647">
        <v>52052</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140692</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24740927</v>
      </c>
      <c r="CS8" s="609"/>
      <c r="CT8" s="609"/>
      <c r="CU8" s="609"/>
      <c r="CV8" s="609"/>
      <c r="CW8" s="609"/>
      <c r="CX8" s="609"/>
      <c r="CY8" s="610"/>
      <c r="CZ8" s="646">
        <v>39</v>
      </c>
      <c r="DA8" s="646"/>
      <c r="DB8" s="646"/>
      <c r="DC8" s="646"/>
      <c r="DD8" s="614">
        <v>148382</v>
      </c>
      <c r="DE8" s="609"/>
      <c r="DF8" s="609"/>
      <c r="DG8" s="609"/>
      <c r="DH8" s="609"/>
      <c r="DI8" s="609"/>
      <c r="DJ8" s="609"/>
      <c r="DK8" s="609"/>
      <c r="DL8" s="609"/>
      <c r="DM8" s="609"/>
      <c r="DN8" s="609"/>
      <c r="DO8" s="609"/>
      <c r="DP8" s="610"/>
      <c r="DQ8" s="614">
        <v>10786885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72594</v>
      </c>
      <c r="S9" s="609"/>
      <c r="T9" s="609"/>
      <c r="U9" s="609"/>
      <c r="V9" s="609"/>
      <c r="W9" s="609"/>
      <c r="X9" s="609"/>
      <c r="Y9" s="610"/>
      <c r="Z9" s="646">
        <v>0.1</v>
      </c>
      <c r="AA9" s="646"/>
      <c r="AB9" s="646"/>
      <c r="AC9" s="646"/>
      <c r="AD9" s="647">
        <v>72594</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3616147</v>
      </c>
      <c r="BH9" s="609"/>
      <c r="BI9" s="609"/>
      <c r="BJ9" s="609"/>
      <c r="BK9" s="609"/>
      <c r="BL9" s="609"/>
      <c r="BM9" s="609"/>
      <c r="BN9" s="610"/>
      <c r="BO9" s="646">
        <v>31.7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3556293</v>
      </c>
      <c r="CS9" s="609"/>
      <c r="CT9" s="609"/>
      <c r="CU9" s="609"/>
      <c r="CV9" s="609"/>
      <c r="CW9" s="609"/>
      <c r="CX9" s="609"/>
      <c r="CY9" s="610"/>
      <c r="CZ9" s="646">
        <v>5.6</v>
      </c>
      <c r="DA9" s="646"/>
      <c r="DB9" s="646"/>
      <c r="DC9" s="646"/>
      <c r="DD9" s="614">
        <v>452880</v>
      </c>
      <c r="DE9" s="609"/>
      <c r="DF9" s="609"/>
      <c r="DG9" s="609"/>
      <c r="DH9" s="609"/>
      <c r="DI9" s="609"/>
      <c r="DJ9" s="609"/>
      <c r="DK9" s="609"/>
      <c r="DL9" s="609"/>
      <c r="DM9" s="609"/>
      <c r="DN9" s="609"/>
      <c r="DO9" s="609"/>
      <c r="DP9" s="610"/>
      <c r="DQ9" s="614">
        <v>2838296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248407</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58082</v>
      </c>
      <c r="CS10" s="609"/>
      <c r="CT10" s="609"/>
      <c r="CU10" s="609"/>
      <c r="CV10" s="609"/>
      <c r="CW10" s="609"/>
      <c r="CX10" s="609"/>
      <c r="CY10" s="610"/>
      <c r="CZ10" s="646">
        <v>0.1</v>
      </c>
      <c r="DA10" s="646"/>
      <c r="DB10" s="646"/>
      <c r="DC10" s="646"/>
      <c r="DD10" s="614">
        <v>95</v>
      </c>
      <c r="DE10" s="609"/>
      <c r="DF10" s="609"/>
      <c r="DG10" s="609"/>
      <c r="DH10" s="609"/>
      <c r="DI10" s="609"/>
      <c r="DJ10" s="609"/>
      <c r="DK10" s="609"/>
      <c r="DL10" s="609"/>
      <c r="DM10" s="609"/>
      <c r="DN10" s="609"/>
      <c r="DO10" s="609"/>
      <c r="DP10" s="610"/>
      <c r="DQ10" s="614">
        <v>54535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2579160</v>
      </c>
      <c r="S11" s="609"/>
      <c r="T11" s="609"/>
      <c r="U11" s="609"/>
      <c r="V11" s="609"/>
      <c r="W11" s="609"/>
      <c r="X11" s="609"/>
      <c r="Y11" s="610"/>
      <c r="Z11" s="611">
        <v>3.9</v>
      </c>
      <c r="AA11" s="612"/>
      <c r="AB11" s="612"/>
      <c r="AC11" s="613"/>
      <c r="AD11" s="614">
        <v>2579160</v>
      </c>
      <c r="AE11" s="609"/>
      <c r="AF11" s="609"/>
      <c r="AG11" s="609"/>
      <c r="AH11" s="609"/>
      <c r="AI11" s="609"/>
      <c r="AJ11" s="609"/>
      <c r="AK11" s="610"/>
      <c r="AL11" s="611">
        <v>8.9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380956</v>
      </c>
      <c r="BH11" s="609"/>
      <c r="BI11" s="609"/>
      <c r="BJ11" s="609"/>
      <c r="BK11" s="609"/>
      <c r="BL11" s="609"/>
      <c r="BM11" s="609"/>
      <c r="BN11" s="610"/>
      <c r="BO11" s="646">
        <v>3.3</v>
      </c>
      <c r="BP11" s="646"/>
      <c r="BQ11" s="646"/>
      <c r="BR11" s="646"/>
      <c r="BS11" s="647">
        <v>108742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2520299</v>
      </c>
      <c r="CS11" s="609"/>
      <c r="CT11" s="609"/>
      <c r="CU11" s="609"/>
      <c r="CV11" s="609"/>
      <c r="CW11" s="609"/>
      <c r="CX11" s="609"/>
      <c r="CY11" s="610"/>
      <c r="CZ11" s="646">
        <v>4</v>
      </c>
      <c r="DA11" s="646"/>
      <c r="DB11" s="646"/>
      <c r="DC11" s="646"/>
      <c r="DD11" s="614">
        <v>951731</v>
      </c>
      <c r="DE11" s="609"/>
      <c r="DF11" s="609"/>
      <c r="DG11" s="609"/>
      <c r="DH11" s="609"/>
      <c r="DI11" s="609"/>
      <c r="DJ11" s="609"/>
      <c r="DK11" s="609"/>
      <c r="DL11" s="609"/>
      <c r="DM11" s="609"/>
      <c r="DN11" s="609"/>
      <c r="DO11" s="609"/>
      <c r="DP11" s="610"/>
      <c r="DQ11" s="614">
        <v>1510095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8226</v>
      </c>
      <c r="S12" s="609"/>
      <c r="T12" s="609"/>
      <c r="U12" s="609"/>
      <c r="V12" s="609"/>
      <c r="W12" s="609"/>
      <c r="X12" s="609"/>
      <c r="Y12" s="610"/>
      <c r="Z12" s="646">
        <v>0</v>
      </c>
      <c r="AA12" s="646"/>
      <c r="AB12" s="646"/>
      <c r="AC12" s="646"/>
      <c r="AD12" s="647">
        <v>8226</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5310726</v>
      </c>
      <c r="BH12" s="609"/>
      <c r="BI12" s="609"/>
      <c r="BJ12" s="609"/>
      <c r="BK12" s="609"/>
      <c r="BL12" s="609"/>
      <c r="BM12" s="609"/>
      <c r="BN12" s="610"/>
      <c r="BO12" s="646">
        <v>46.5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777037</v>
      </c>
      <c r="CS12" s="609"/>
      <c r="CT12" s="609"/>
      <c r="CU12" s="609"/>
      <c r="CV12" s="609"/>
      <c r="CW12" s="609"/>
      <c r="CX12" s="609"/>
      <c r="CY12" s="610"/>
      <c r="CZ12" s="646">
        <v>1.2</v>
      </c>
      <c r="DA12" s="646"/>
      <c r="DB12" s="646"/>
      <c r="DC12" s="646"/>
      <c r="DD12" s="614">
        <v>67369</v>
      </c>
      <c r="DE12" s="609"/>
      <c r="DF12" s="609"/>
      <c r="DG12" s="609"/>
      <c r="DH12" s="609"/>
      <c r="DI12" s="609"/>
      <c r="DJ12" s="609"/>
      <c r="DK12" s="609"/>
      <c r="DL12" s="609"/>
      <c r="DM12" s="609"/>
      <c r="DN12" s="609"/>
      <c r="DO12" s="609"/>
      <c r="DP12" s="610"/>
      <c r="DQ12" s="614">
        <v>747963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5240402</v>
      </c>
      <c r="BH13" s="609"/>
      <c r="BI13" s="609"/>
      <c r="BJ13" s="609"/>
      <c r="BK13" s="609"/>
      <c r="BL13" s="609"/>
      <c r="BM13" s="609"/>
      <c r="BN13" s="610"/>
      <c r="BO13" s="646">
        <v>45.9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4147880</v>
      </c>
      <c r="CS13" s="609"/>
      <c r="CT13" s="609"/>
      <c r="CU13" s="609"/>
      <c r="CV13" s="609"/>
      <c r="CW13" s="609"/>
      <c r="CX13" s="609"/>
      <c r="CY13" s="610"/>
      <c r="CZ13" s="646">
        <v>6.5</v>
      </c>
      <c r="DA13" s="646"/>
      <c r="DB13" s="646"/>
      <c r="DC13" s="646"/>
      <c r="DD13" s="614">
        <v>2399237</v>
      </c>
      <c r="DE13" s="609"/>
      <c r="DF13" s="609"/>
      <c r="DG13" s="609"/>
      <c r="DH13" s="609"/>
      <c r="DI13" s="609"/>
      <c r="DJ13" s="609"/>
      <c r="DK13" s="609"/>
      <c r="DL13" s="609"/>
      <c r="DM13" s="609"/>
      <c r="DN13" s="609"/>
      <c r="DO13" s="609"/>
      <c r="DP13" s="610"/>
      <c r="DQ13" s="614">
        <v>2550772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476326</v>
      </c>
      <c r="BH14" s="609"/>
      <c r="BI14" s="609"/>
      <c r="BJ14" s="609"/>
      <c r="BK14" s="609"/>
      <c r="BL14" s="609"/>
      <c r="BM14" s="609"/>
      <c r="BN14" s="610"/>
      <c r="BO14" s="646">
        <v>4.2</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1296885</v>
      </c>
      <c r="CS14" s="609"/>
      <c r="CT14" s="609"/>
      <c r="CU14" s="609"/>
      <c r="CV14" s="609"/>
      <c r="CW14" s="609"/>
      <c r="CX14" s="609"/>
      <c r="CY14" s="610"/>
      <c r="CZ14" s="646">
        <v>2</v>
      </c>
      <c r="DA14" s="646"/>
      <c r="DB14" s="646"/>
      <c r="DC14" s="646"/>
      <c r="DD14" s="614">
        <v>41996</v>
      </c>
      <c r="DE14" s="609"/>
      <c r="DF14" s="609"/>
      <c r="DG14" s="609"/>
      <c r="DH14" s="609"/>
      <c r="DI14" s="609"/>
      <c r="DJ14" s="609"/>
      <c r="DK14" s="609"/>
      <c r="DL14" s="609"/>
      <c r="DM14" s="609"/>
      <c r="DN14" s="609"/>
      <c r="DO14" s="609"/>
      <c r="DP14" s="610"/>
      <c r="DQ14" s="614">
        <v>1268520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39942</v>
      </c>
      <c r="S15" s="609"/>
      <c r="T15" s="609"/>
      <c r="U15" s="609"/>
      <c r="V15" s="609"/>
      <c r="W15" s="609"/>
      <c r="X15" s="609"/>
      <c r="Y15" s="610"/>
      <c r="Z15" s="646">
        <v>0.1</v>
      </c>
      <c r="AA15" s="646"/>
      <c r="AB15" s="646"/>
      <c r="AC15" s="646"/>
      <c r="AD15" s="647">
        <v>39942</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768476</v>
      </c>
      <c r="BH15" s="609"/>
      <c r="BI15" s="609"/>
      <c r="BJ15" s="609"/>
      <c r="BK15" s="609"/>
      <c r="BL15" s="609"/>
      <c r="BM15" s="609"/>
      <c r="BN15" s="610"/>
      <c r="BO15" s="646">
        <v>6.7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7741013</v>
      </c>
      <c r="CS15" s="609"/>
      <c r="CT15" s="609"/>
      <c r="CU15" s="609"/>
      <c r="CV15" s="609"/>
      <c r="CW15" s="609"/>
      <c r="CX15" s="609"/>
      <c r="CY15" s="610"/>
      <c r="CZ15" s="646">
        <v>12.2</v>
      </c>
      <c r="DA15" s="646"/>
      <c r="DB15" s="646"/>
      <c r="DC15" s="646"/>
      <c r="DD15" s="614">
        <v>1892569</v>
      </c>
      <c r="DE15" s="609"/>
      <c r="DF15" s="609"/>
      <c r="DG15" s="609"/>
      <c r="DH15" s="609"/>
      <c r="DI15" s="609"/>
      <c r="DJ15" s="609"/>
      <c r="DK15" s="609"/>
      <c r="DL15" s="609"/>
      <c r="DM15" s="609"/>
      <c r="DN15" s="609"/>
      <c r="DO15" s="609"/>
      <c r="DP15" s="610"/>
      <c r="DQ15" s="614">
        <v>5515590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178291</v>
      </c>
      <c r="S16" s="609"/>
      <c r="T16" s="609"/>
      <c r="U16" s="609"/>
      <c r="V16" s="609"/>
      <c r="W16" s="609"/>
      <c r="X16" s="609"/>
      <c r="Y16" s="610"/>
      <c r="Z16" s="646">
        <v>0.3</v>
      </c>
      <c r="AA16" s="646"/>
      <c r="AB16" s="646"/>
      <c r="AC16" s="646"/>
      <c r="AD16" s="647">
        <v>178291</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748471</v>
      </c>
      <c r="CS16" s="609"/>
      <c r="CT16" s="609"/>
      <c r="CU16" s="609"/>
      <c r="CV16" s="609"/>
      <c r="CW16" s="609"/>
      <c r="CX16" s="609"/>
      <c r="CY16" s="610"/>
      <c r="CZ16" s="646">
        <v>1.2</v>
      </c>
      <c r="DA16" s="646"/>
      <c r="DB16" s="646"/>
      <c r="DC16" s="646"/>
      <c r="DD16" s="614" t="s">
        <v>122</v>
      </c>
      <c r="DE16" s="609"/>
      <c r="DF16" s="609"/>
      <c r="DG16" s="609"/>
      <c r="DH16" s="609"/>
      <c r="DI16" s="609"/>
      <c r="DJ16" s="609"/>
      <c r="DK16" s="609"/>
      <c r="DL16" s="609"/>
      <c r="DM16" s="609"/>
      <c r="DN16" s="609"/>
      <c r="DO16" s="609"/>
      <c r="DP16" s="610"/>
      <c r="DQ16" s="614">
        <v>386408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501288</v>
      </c>
      <c r="S17" s="609"/>
      <c r="T17" s="609"/>
      <c r="U17" s="609"/>
      <c r="V17" s="609"/>
      <c r="W17" s="609"/>
      <c r="X17" s="609"/>
      <c r="Y17" s="610"/>
      <c r="Z17" s="646">
        <v>0.8</v>
      </c>
      <c r="AA17" s="646"/>
      <c r="AB17" s="646"/>
      <c r="AC17" s="646"/>
      <c r="AD17" s="647">
        <v>501288</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4625585</v>
      </c>
      <c r="CS17" s="609"/>
      <c r="CT17" s="609"/>
      <c r="CU17" s="609"/>
      <c r="CV17" s="609"/>
      <c r="CW17" s="609"/>
      <c r="CX17" s="609"/>
      <c r="CY17" s="610"/>
      <c r="CZ17" s="646">
        <v>7.3</v>
      </c>
      <c r="DA17" s="646"/>
      <c r="DB17" s="646"/>
      <c r="DC17" s="646"/>
      <c r="DD17" s="614" t="s">
        <v>122</v>
      </c>
      <c r="DE17" s="609"/>
      <c r="DF17" s="609"/>
      <c r="DG17" s="609"/>
      <c r="DH17" s="609"/>
      <c r="DI17" s="609"/>
      <c r="DJ17" s="609"/>
      <c r="DK17" s="609"/>
      <c r="DL17" s="609"/>
      <c r="DM17" s="609"/>
      <c r="DN17" s="609"/>
      <c r="DO17" s="609"/>
      <c r="DP17" s="610"/>
      <c r="DQ17" s="614">
        <v>4472750</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102927</v>
      </c>
      <c r="S18" s="609"/>
      <c r="T18" s="609"/>
      <c r="U18" s="609"/>
      <c r="V18" s="609"/>
      <c r="W18" s="609"/>
      <c r="X18" s="609"/>
      <c r="Y18" s="610"/>
      <c r="Z18" s="646">
        <v>0.2</v>
      </c>
      <c r="AA18" s="646"/>
      <c r="AB18" s="646"/>
      <c r="AC18" s="646"/>
      <c r="AD18" s="647">
        <v>102927</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397017</v>
      </c>
      <c r="S19" s="609"/>
      <c r="T19" s="609"/>
      <c r="U19" s="609"/>
      <c r="V19" s="609"/>
      <c r="W19" s="609"/>
      <c r="X19" s="609"/>
      <c r="Y19" s="610"/>
      <c r="Z19" s="646">
        <v>0.6</v>
      </c>
      <c r="AA19" s="646"/>
      <c r="AB19" s="646"/>
      <c r="AC19" s="646"/>
      <c r="AD19" s="647">
        <v>397017</v>
      </c>
      <c r="AE19" s="647"/>
      <c r="AF19" s="647"/>
      <c r="AG19" s="647"/>
      <c r="AH19" s="647"/>
      <c r="AI19" s="647"/>
      <c r="AJ19" s="647"/>
      <c r="AK19" s="647"/>
      <c r="AL19" s="611">
        <v>1.4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467893</v>
      </c>
      <c r="BH19" s="609"/>
      <c r="BI19" s="609"/>
      <c r="BJ19" s="609"/>
      <c r="BK19" s="609"/>
      <c r="BL19" s="609"/>
      <c r="BM19" s="609"/>
      <c r="BN19" s="610"/>
      <c r="BO19" s="646">
        <v>4.0999999999999996</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1344</v>
      </c>
      <c r="S20" s="609"/>
      <c r="T20" s="609"/>
      <c r="U20" s="609"/>
      <c r="V20" s="609"/>
      <c r="W20" s="609"/>
      <c r="X20" s="609"/>
      <c r="Y20" s="610"/>
      <c r="Z20" s="646">
        <v>0</v>
      </c>
      <c r="AA20" s="646"/>
      <c r="AB20" s="646"/>
      <c r="AC20" s="646"/>
      <c r="AD20" s="647">
        <v>1344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467893</v>
      </c>
      <c r="BH20" s="609"/>
      <c r="BI20" s="609"/>
      <c r="BJ20" s="609"/>
      <c r="BK20" s="609"/>
      <c r="BL20" s="609"/>
      <c r="BM20" s="609"/>
      <c r="BN20" s="610"/>
      <c r="BO20" s="646">
        <v>4.0999999999999996</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63470704</v>
      </c>
      <c r="CS20" s="609"/>
      <c r="CT20" s="609"/>
      <c r="CU20" s="609"/>
      <c r="CV20" s="609"/>
      <c r="CW20" s="609"/>
      <c r="CX20" s="609"/>
      <c r="CY20" s="610"/>
      <c r="CZ20" s="646">
        <v>100</v>
      </c>
      <c r="DA20" s="646"/>
      <c r="DB20" s="646"/>
      <c r="DC20" s="646"/>
      <c r="DD20" s="614">
        <v>6621272</v>
      </c>
      <c r="DE20" s="609"/>
      <c r="DF20" s="609"/>
      <c r="DG20" s="609"/>
      <c r="DH20" s="609"/>
      <c r="DI20" s="609"/>
      <c r="DJ20" s="609"/>
      <c r="DK20" s="609"/>
      <c r="DL20" s="609"/>
      <c r="DM20" s="609"/>
      <c r="DN20" s="609"/>
      <c r="DO20" s="609"/>
      <c r="DP20" s="610"/>
      <c r="DQ20" s="614">
        <v>38188980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14811723</v>
      </c>
      <c r="S21" s="609"/>
      <c r="T21" s="609"/>
      <c r="U21" s="609"/>
      <c r="V21" s="609"/>
      <c r="W21" s="609"/>
      <c r="X21" s="609"/>
      <c r="Y21" s="610"/>
      <c r="Z21" s="646">
        <v>22.3</v>
      </c>
      <c r="AA21" s="646"/>
      <c r="AB21" s="646"/>
      <c r="AC21" s="646"/>
      <c r="AD21" s="647">
        <v>13400954</v>
      </c>
      <c r="AE21" s="647"/>
      <c r="AF21" s="647"/>
      <c r="AG21" s="647"/>
      <c r="AH21" s="647"/>
      <c r="AI21" s="647"/>
      <c r="AJ21" s="647"/>
      <c r="AK21" s="647"/>
      <c r="AL21" s="611">
        <v>46.2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13400954</v>
      </c>
      <c r="S22" s="609"/>
      <c r="T22" s="609"/>
      <c r="U22" s="609"/>
      <c r="V22" s="609"/>
      <c r="W22" s="609"/>
      <c r="X22" s="609"/>
      <c r="Y22" s="610"/>
      <c r="Z22" s="646">
        <v>20.2</v>
      </c>
      <c r="AA22" s="646"/>
      <c r="AB22" s="646"/>
      <c r="AC22" s="646"/>
      <c r="AD22" s="647">
        <v>13400954</v>
      </c>
      <c r="AE22" s="647"/>
      <c r="AF22" s="647"/>
      <c r="AG22" s="647"/>
      <c r="AH22" s="647"/>
      <c r="AI22" s="647"/>
      <c r="AJ22" s="647"/>
      <c r="AK22" s="647"/>
      <c r="AL22" s="611">
        <v>46.2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1410769</v>
      </c>
      <c r="S23" s="609"/>
      <c r="T23" s="609"/>
      <c r="U23" s="609"/>
      <c r="V23" s="609"/>
      <c r="W23" s="609"/>
      <c r="X23" s="609"/>
      <c r="Y23" s="610"/>
      <c r="Z23" s="646">
        <v>2.1</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467893</v>
      </c>
      <c r="BH23" s="609"/>
      <c r="BI23" s="609"/>
      <c r="BJ23" s="609"/>
      <c r="BK23" s="609"/>
      <c r="BL23" s="609"/>
      <c r="BM23" s="609"/>
      <c r="BN23" s="610"/>
      <c r="BO23" s="646">
        <v>4.0999999999999996</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31142064</v>
      </c>
      <c r="CS24" s="664"/>
      <c r="CT24" s="664"/>
      <c r="CU24" s="664"/>
      <c r="CV24" s="664"/>
      <c r="CW24" s="664"/>
      <c r="CX24" s="664"/>
      <c r="CY24" s="689"/>
      <c r="CZ24" s="690">
        <v>49.1</v>
      </c>
      <c r="DA24" s="672"/>
      <c r="DB24" s="672"/>
      <c r="DC24" s="692"/>
      <c r="DD24" s="688">
        <v>17488057</v>
      </c>
      <c r="DE24" s="664"/>
      <c r="DF24" s="664"/>
      <c r="DG24" s="664"/>
      <c r="DH24" s="664"/>
      <c r="DI24" s="664"/>
      <c r="DJ24" s="664"/>
      <c r="DK24" s="689"/>
      <c r="DL24" s="688">
        <v>15703465</v>
      </c>
      <c r="DM24" s="664"/>
      <c r="DN24" s="664"/>
      <c r="DO24" s="664"/>
      <c r="DP24" s="664"/>
      <c r="DQ24" s="664"/>
      <c r="DR24" s="664"/>
      <c r="DS24" s="664"/>
      <c r="DT24" s="664"/>
      <c r="DU24" s="664"/>
      <c r="DV24" s="689"/>
      <c r="DW24" s="690">
        <v>54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30208022</v>
      </c>
      <c r="S25" s="609"/>
      <c r="T25" s="609"/>
      <c r="U25" s="609"/>
      <c r="V25" s="609"/>
      <c r="W25" s="609"/>
      <c r="X25" s="609"/>
      <c r="Y25" s="610"/>
      <c r="Z25" s="646">
        <v>45.5</v>
      </c>
      <c r="AA25" s="646"/>
      <c r="AB25" s="646"/>
      <c r="AC25" s="646"/>
      <c r="AD25" s="647">
        <v>28329360</v>
      </c>
      <c r="AE25" s="647"/>
      <c r="AF25" s="647"/>
      <c r="AG25" s="647"/>
      <c r="AH25" s="647"/>
      <c r="AI25" s="647"/>
      <c r="AJ25" s="647"/>
      <c r="AK25" s="647"/>
      <c r="AL25" s="611">
        <v>97.7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7247639</v>
      </c>
      <c r="CS25" s="621"/>
      <c r="CT25" s="621"/>
      <c r="CU25" s="621"/>
      <c r="CV25" s="621"/>
      <c r="CW25" s="621"/>
      <c r="CX25" s="621"/>
      <c r="CY25" s="622"/>
      <c r="CZ25" s="611">
        <v>11.4</v>
      </c>
      <c r="DA25" s="623"/>
      <c r="DB25" s="623"/>
      <c r="DC25" s="624"/>
      <c r="DD25" s="614">
        <v>6670607</v>
      </c>
      <c r="DE25" s="621"/>
      <c r="DF25" s="621"/>
      <c r="DG25" s="621"/>
      <c r="DH25" s="621"/>
      <c r="DI25" s="621"/>
      <c r="DJ25" s="621"/>
      <c r="DK25" s="622"/>
      <c r="DL25" s="614">
        <v>6605871</v>
      </c>
      <c r="DM25" s="621"/>
      <c r="DN25" s="621"/>
      <c r="DO25" s="621"/>
      <c r="DP25" s="621"/>
      <c r="DQ25" s="621"/>
      <c r="DR25" s="621"/>
      <c r="DS25" s="621"/>
      <c r="DT25" s="621"/>
      <c r="DU25" s="621"/>
      <c r="DV25" s="622"/>
      <c r="DW25" s="611">
        <v>22.7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10838</v>
      </c>
      <c r="S26" s="609"/>
      <c r="T26" s="609"/>
      <c r="U26" s="609"/>
      <c r="V26" s="609"/>
      <c r="W26" s="609"/>
      <c r="X26" s="609"/>
      <c r="Y26" s="610"/>
      <c r="Z26" s="646">
        <v>0</v>
      </c>
      <c r="AA26" s="646"/>
      <c r="AB26" s="646"/>
      <c r="AC26" s="646"/>
      <c r="AD26" s="647">
        <v>10838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4172927</v>
      </c>
      <c r="CS26" s="609"/>
      <c r="CT26" s="609"/>
      <c r="CU26" s="609"/>
      <c r="CV26" s="609"/>
      <c r="CW26" s="609"/>
      <c r="CX26" s="609"/>
      <c r="CY26" s="610"/>
      <c r="CZ26" s="611">
        <v>6.6</v>
      </c>
      <c r="DA26" s="623"/>
      <c r="DB26" s="623"/>
      <c r="DC26" s="624"/>
      <c r="DD26" s="614">
        <v>3880886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207143</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11409623</v>
      </c>
      <c r="BH27" s="609"/>
      <c r="BI27" s="609"/>
      <c r="BJ27" s="609"/>
      <c r="BK27" s="609"/>
      <c r="BL27" s="609"/>
      <c r="BM27" s="609"/>
      <c r="BN27" s="610"/>
      <c r="BO27" s="646">
        <v>100</v>
      </c>
      <c r="BP27" s="646"/>
      <c r="BQ27" s="646"/>
      <c r="BR27" s="646"/>
      <c r="BS27" s="647">
        <v>108742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19268840</v>
      </c>
      <c r="CS27" s="621"/>
      <c r="CT27" s="621"/>
      <c r="CU27" s="621"/>
      <c r="CV27" s="621"/>
      <c r="CW27" s="621"/>
      <c r="CX27" s="621"/>
      <c r="CY27" s="622"/>
      <c r="CZ27" s="611">
        <v>30.4</v>
      </c>
      <c r="DA27" s="623"/>
      <c r="DB27" s="623"/>
      <c r="DC27" s="624"/>
      <c r="DD27" s="614">
        <v>6344700</v>
      </c>
      <c r="DE27" s="621"/>
      <c r="DF27" s="621"/>
      <c r="DG27" s="621"/>
      <c r="DH27" s="621"/>
      <c r="DI27" s="621"/>
      <c r="DJ27" s="621"/>
      <c r="DK27" s="622"/>
      <c r="DL27" s="614">
        <v>4624844</v>
      </c>
      <c r="DM27" s="621"/>
      <c r="DN27" s="621"/>
      <c r="DO27" s="621"/>
      <c r="DP27" s="621"/>
      <c r="DQ27" s="621"/>
      <c r="DR27" s="621"/>
      <c r="DS27" s="621"/>
      <c r="DT27" s="621"/>
      <c r="DU27" s="621"/>
      <c r="DV27" s="622"/>
      <c r="DW27" s="611">
        <v>15.9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457138</v>
      </c>
      <c r="S28" s="609"/>
      <c r="T28" s="609"/>
      <c r="U28" s="609"/>
      <c r="V28" s="609"/>
      <c r="W28" s="609"/>
      <c r="X28" s="609"/>
      <c r="Y28" s="610"/>
      <c r="Z28" s="646">
        <v>0.7</v>
      </c>
      <c r="AA28" s="646"/>
      <c r="AB28" s="646"/>
      <c r="AC28" s="646"/>
      <c r="AD28" s="647">
        <v>34951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4625585</v>
      </c>
      <c r="CS28" s="609"/>
      <c r="CT28" s="609"/>
      <c r="CU28" s="609"/>
      <c r="CV28" s="609"/>
      <c r="CW28" s="609"/>
      <c r="CX28" s="609"/>
      <c r="CY28" s="610"/>
      <c r="CZ28" s="611">
        <v>7.3</v>
      </c>
      <c r="DA28" s="623"/>
      <c r="DB28" s="623"/>
      <c r="DC28" s="624"/>
      <c r="DD28" s="614">
        <v>4472750</v>
      </c>
      <c r="DE28" s="609"/>
      <c r="DF28" s="609"/>
      <c r="DG28" s="609"/>
      <c r="DH28" s="609"/>
      <c r="DI28" s="609"/>
      <c r="DJ28" s="609"/>
      <c r="DK28" s="610"/>
      <c r="DL28" s="614">
        <v>4472750</v>
      </c>
      <c r="DM28" s="609"/>
      <c r="DN28" s="609"/>
      <c r="DO28" s="609"/>
      <c r="DP28" s="609"/>
      <c r="DQ28" s="609"/>
      <c r="DR28" s="609"/>
      <c r="DS28" s="609"/>
      <c r="DT28" s="609"/>
      <c r="DU28" s="609"/>
      <c r="DV28" s="610"/>
      <c r="DW28" s="611">
        <v>15.4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214769</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4625585</v>
      </c>
      <c r="CS29" s="621"/>
      <c r="CT29" s="621"/>
      <c r="CU29" s="621"/>
      <c r="CV29" s="621"/>
      <c r="CW29" s="621"/>
      <c r="CX29" s="621"/>
      <c r="CY29" s="622"/>
      <c r="CZ29" s="611">
        <v>7.3</v>
      </c>
      <c r="DA29" s="623"/>
      <c r="DB29" s="623"/>
      <c r="DC29" s="624"/>
      <c r="DD29" s="614">
        <v>4472750</v>
      </c>
      <c r="DE29" s="621"/>
      <c r="DF29" s="621"/>
      <c r="DG29" s="621"/>
      <c r="DH29" s="621"/>
      <c r="DI29" s="621"/>
      <c r="DJ29" s="621"/>
      <c r="DK29" s="622"/>
      <c r="DL29" s="614">
        <v>4472750</v>
      </c>
      <c r="DM29" s="621"/>
      <c r="DN29" s="621"/>
      <c r="DO29" s="621"/>
      <c r="DP29" s="621"/>
      <c r="DQ29" s="621"/>
      <c r="DR29" s="621"/>
      <c r="DS29" s="621"/>
      <c r="DT29" s="621"/>
      <c r="DU29" s="621"/>
      <c r="DV29" s="622"/>
      <c r="DW29" s="611">
        <v>15.4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12972744</v>
      </c>
      <c r="S30" s="609"/>
      <c r="T30" s="609"/>
      <c r="U30" s="609"/>
      <c r="V30" s="609"/>
      <c r="W30" s="609"/>
      <c r="X30" s="609"/>
      <c r="Y30" s="610"/>
      <c r="Z30" s="646">
        <v>19.600000000000001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4515763</v>
      </c>
      <c r="CS30" s="609"/>
      <c r="CT30" s="609"/>
      <c r="CU30" s="609"/>
      <c r="CV30" s="609"/>
      <c r="CW30" s="609"/>
      <c r="CX30" s="609"/>
      <c r="CY30" s="610"/>
      <c r="CZ30" s="611">
        <v>7.1</v>
      </c>
      <c r="DA30" s="623"/>
      <c r="DB30" s="623"/>
      <c r="DC30" s="624"/>
      <c r="DD30" s="614">
        <v>4376870</v>
      </c>
      <c r="DE30" s="609"/>
      <c r="DF30" s="609"/>
      <c r="DG30" s="609"/>
      <c r="DH30" s="609"/>
      <c r="DI30" s="609"/>
      <c r="DJ30" s="609"/>
      <c r="DK30" s="610"/>
      <c r="DL30" s="614">
        <v>4376870</v>
      </c>
      <c r="DM30" s="609"/>
      <c r="DN30" s="609"/>
      <c r="DO30" s="609"/>
      <c r="DP30" s="609"/>
      <c r="DQ30" s="609"/>
      <c r="DR30" s="609"/>
      <c r="DS30" s="609"/>
      <c r="DT30" s="609"/>
      <c r="DU30" s="609"/>
      <c r="DV30" s="610"/>
      <c r="DW30" s="611">
        <v>15</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v>541887</v>
      </c>
      <c r="S31" s="609"/>
      <c r="T31" s="609"/>
      <c r="U31" s="609"/>
      <c r="V31" s="609"/>
      <c r="W31" s="609"/>
      <c r="X31" s="609"/>
      <c r="Y31" s="610"/>
      <c r="Z31" s="646">
        <v>0.8</v>
      </c>
      <c r="AA31" s="646"/>
      <c r="AB31" s="646"/>
      <c r="AC31" s="646"/>
      <c r="AD31" s="647">
        <v>541887</v>
      </c>
      <c r="AE31" s="647"/>
      <c r="AF31" s="647"/>
      <c r="AG31" s="647"/>
      <c r="AH31" s="647"/>
      <c r="AI31" s="647"/>
      <c r="AJ31" s="647"/>
      <c r="AK31" s="647"/>
      <c r="AL31" s="611">
        <v>1.9</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v>
      </c>
      <c r="BH31" s="671"/>
      <c r="BI31" s="671"/>
      <c r="BJ31" s="671"/>
      <c r="BK31" s="671"/>
      <c r="BL31" s="671"/>
      <c r="BM31" s="672">
        <v>96.7</v>
      </c>
      <c r="BN31" s="671"/>
      <c r="BO31" s="671"/>
      <c r="BP31" s="671"/>
      <c r="BQ31" s="673"/>
      <c r="BR31" s="670">
        <v>98.9</v>
      </c>
      <c r="BS31" s="671"/>
      <c r="BT31" s="671"/>
      <c r="BU31" s="671"/>
      <c r="BV31" s="671"/>
      <c r="BW31" s="671"/>
      <c r="BX31" s="672">
        <v>96.7</v>
      </c>
      <c r="BY31" s="671"/>
      <c r="BZ31" s="671"/>
      <c r="CA31" s="671"/>
      <c r="CB31" s="673"/>
      <c r="CD31" s="629"/>
      <c r="CE31" s="630"/>
      <c r="CF31" s="605" t="s">
        <v>300</v>
      </c>
      <c r="CG31" s="606"/>
      <c r="CH31" s="606"/>
      <c r="CI31" s="606"/>
      <c r="CJ31" s="606"/>
      <c r="CK31" s="606"/>
      <c r="CL31" s="606"/>
      <c r="CM31" s="606"/>
      <c r="CN31" s="606"/>
      <c r="CO31" s="606"/>
      <c r="CP31" s="606"/>
      <c r="CQ31" s="607"/>
      <c r="CR31" s="608">
        <v>109822</v>
      </c>
      <c r="CS31" s="621"/>
      <c r="CT31" s="621"/>
      <c r="CU31" s="621"/>
      <c r="CV31" s="621"/>
      <c r="CW31" s="621"/>
      <c r="CX31" s="621"/>
      <c r="CY31" s="622"/>
      <c r="CZ31" s="611">
        <v>0.2</v>
      </c>
      <c r="DA31" s="623"/>
      <c r="DB31" s="623"/>
      <c r="DC31" s="624"/>
      <c r="DD31" s="614">
        <v>95880</v>
      </c>
      <c r="DE31" s="621"/>
      <c r="DF31" s="621"/>
      <c r="DG31" s="621"/>
      <c r="DH31" s="621"/>
      <c r="DI31" s="621"/>
      <c r="DJ31" s="621"/>
      <c r="DK31" s="622"/>
      <c r="DL31" s="614">
        <v>95880</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5759334</v>
      </c>
      <c r="S32" s="609"/>
      <c r="T32" s="609"/>
      <c r="U32" s="609"/>
      <c r="V32" s="609"/>
      <c r="W32" s="609"/>
      <c r="X32" s="609"/>
      <c r="Y32" s="610"/>
      <c r="Z32" s="646">
        <v>8.6999999999999993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99.2</v>
      </c>
      <c r="BH32" s="621"/>
      <c r="BI32" s="621"/>
      <c r="BJ32" s="621"/>
      <c r="BK32" s="621"/>
      <c r="BL32" s="621"/>
      <c r="BM32" s="612">
        <v>97.2</v>
      </c>
      <c r="BN32" s="621"/>
      <c r="BO32" s="621"/>
      <c r="BP32" s="621"/>
      <c r="BQ32" s="644"/>
      <c r="BR32" s="679">
        <v>98.7</v>
      </c>
      <c r="BS32" s="621"/>
      <c r="BT32" s="621"/>
      <c r="BU32" s="621"/>
      <c r="BV32" s="621"/>
      <c r="BW32" s="621"/>
      <c r="BX32" s="612">
        <v>97.3</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145610</v>
      </c>
      <c r="S33" s="609"/>
      <c r="T33" s="609"/>
      <c r="U33" s="609"/>
      <c r="V33" s="609"/>
      <c r="W33" s="609"/>
      <c r="X33" s="609"/>
      <c r="Y33" s="610"/>
      <c r="Z33" s="646">
        <v>0.2</v>
      </c>
      <c r="AA33" s="646"/>
      <c r="AB33" s="646"/>
      <c r="AC33" s="646"/>
      <c r="AD33" s="647">
        <v>87637</v>
      </c>
      <c r="AE33" s="647"/>
      <c r="AF33" s="647"/>
      <c r="AG33" s="647"/>
      <c r="AH33" s="647"/>
      <c r="AI33" s="647"/>
      <c r="AJ33" s="647"/>
      <c r="AK33" s="647"/>
      <c r="AL33" s="611">
        <v>0.3</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98.8</v>
      </c>
      <c r="BH33" s="593"/>
      <c r="BI33" s="593"/>
      <c r="BJ33" s="593"/>
      <c r="BK33" s="593"/>
      <c r="BL33" s="593"/>
      <c r="BM33" s="639">
        <v>95.9</v>
      </c>
      <c r="BN33" s="593"/>
      <c r="BO33" s="593"/>
      <c r="BP33" s="593"/>
      <c r="BQ33" s="656"/>
      <c r="BR33" s="669">
        <v>99</v>
      </c>
      <c r="BS33" s="593"/>
      <c r="BT33" s="593"/>
      <c r="BU33" s="593"/>
      <c r="BV33" s="593"/>
      <c r="BW33" s="593"/>
      <c r="BX33" s="639">
        <v>95.9</v>
      </c>
      <c r="BY33" s="593"/>
      <c r="BZ33" s="593"/>
      <c r="CA33" s="593"/>
      <c r="CB33" s="656"/>
      <c r="CD33" s="605" t="s">
        <v>307</v>
      </c>
      <c r="CE33" s="606"/>
      <c r="CF33" s="606"/>
      <c r="CG33" s="606"/>
      <c r="CH33" s="606"/>
      <c r="CI33" s="606"/>
      <c r="CJ33" s="606"/>
      <c r="CK33" s="606"/>
      <c r="CL33" s="606"/>
      <c r="CM33" s="606"/>
      <c r="CN33" s="606"/>
      <c r="CO33" s="606"/>
      <c r="CP33" s="606"/>
      <c r="CQ33" s="607"/>
      <c r="CR33" s="608">
        <v>24958897</v>
      </c>
      <c r="CS33" s="621"/>
      <c r="CT33" s="621"/>
      <c r="CU33" s="621"/>
      <c r="CV33" s="621"/>
      <c r="CW33" s="621"/>
      <c r="CX33" s="621"/>
      <c r="CY33" s="622"/>
      <c r="CZ33" s="611">
        <v>39.299999999999997</v>
      </c>
      <c r="DA33" s="623"/>
      <c r="DB33" s="623"/>
      <c r="DC33" s="624"/>
      <c r="DD33" s="614">
        <v>17743844</v>
      </c>
      <c r="DE33" s="621"/>
      <c r="DF33" s="621"/>
      <c r="DG33" s="621"/>
      <c r="DH33" s="621"/>
      <c r="DI33" s="621"/>
      <c r="DJ33" s="621"/>
      <c r="DK33" s="622"/>
      <c r="DL33" s="614">
        <v>10981398</v>
      </c>
      <c r="DM33" s="621"/>
      <c r="DN33" s="621"/>
      <c r="DO33" s="621"/>
      <c r="DP33" s="621"/>
      <c r="DQ33" s="621"/>
      <c r="DR33" s="621"/>
      <c r="DS33" s="621"/>
      <c r="DT33" s="621"/>
      <c r="DU33" s="621"/>
      <c r="DV33" s="622"/>
      <c r="DW33" s="611">
        <v>37.700000000000003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3459854</v>
      </c>
      <c r="S34" s="609"/>
      <c r="T34" s="609"/>
      <c r="U34" s="609"/>
      <c r="V34" s="609"/>
      <c r="W34" s="609"/>
      <c r="X34" s="609"/>
      <c r="Y34" s="610"/>
      <c r="Z34" s="646">
        <v>5.2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8299501</v>
      </c>
      <c r="CS34" s="609"/>
      <c r="CT34" s="609"/>
      <c r="CU34" s="609"/>
      <c r="CV34" s="609"/>
      <c r="CW34" s="609"/>
      <c r="CX34" s="609"/>
      <c r="CY34" s="610"/>
      <c r="CZ34" s="611">
        <v>13.1</v>
      </c>
      <c r="DA34" s="623"/>
      <c r="DB34" s="623"/>
      <c r="DC34" s="624"/>
      <c r="DD34" s="614">
        <v>6932998</v>
      </c>
      <c r="DE34" s="609"/>
      <c r="DF34" s="609"/>
      <c r="DG34" s="609"/>
      <c r="DH34" s="609"/>
      <c r="DI34" s="609"/>
      <c r="DJ34" s="609"/>
      <c r="DK34" s="610"/>
      <c r="DL34" s="614">
        <v>4460545</v>
      </c>
      <c r="DM34" s="609"/>
      <c r="DN34" s="609"/>
      <c r="DO34" s="609"/>
      <c r="DP34" s="609"/>
      <c r="DQ34" s="609"/>
      <c r="DR34" s="609"/>
      <c r="DS34" s="609"/>
      <c r="DT34" s="609"/>
      <c r="DU34" s="609"/>
      <c r="DV34" s="610"/>
      <c r="DW34" s="611">
        <v>15.3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5970816</v>
      </c>
      <c r="S35" s="609"/>
      <c r="T35" s="609"/>
      <c r="U35" s="609"/>
      <c r="V35" s="609"/>
      <c r="W35" s="609"/>
      <c r="X35" s="609"/>
      <c r="Y35" s="610"/>
      <c r="Z35" s="646">
        <v>9</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325580</v>
      </c>
      <c r="CS35" s="621"/>
      <c r="CT35" s="621"/>
      <c r="CU35" s="621"/>
      <c r="CV35" s="621"/>
      <c r="CW35" s="621"/>
      <c r="CX35" s="621"/>
      <c r="CY35" s="622"/>
      <c r="CZ35" s="611">
        <v>0.5</v>
      </c>
      <c r="DA35" s="623"/>
      <c r="DB35" s="623"/>
      <c r="DC35" s="624"/>
      <c r="DD35" s="614">
        <v>282052</v>
      </c>
      <c r="DE35" s="621"/>
      <c r="DF35" s="621"/>
      <c r="DG35" s="621"/>
      <c r="DH35" s="621"/>
      <c r="DI35" s="621"/>
      <c r="DJ35" s="621"/>
      <c r="DK35" s="622"/>
      <c r="DL35" s="614">
        <v>245885</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2342717</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5309936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463330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5177344</v>
      </c>
      <c r="CS36" s="609"/>
      <c r="CT36" s="609"/>
      <c r="CU36" s="609"/>
      <c r="CV36" s="609"/>
      <c r="CW36" s="609"/>
      <c r="CX36" s="609"/>
      <c r="CY36" s="610"/>
      <c r="CZ36" s="611">
        <v>8.1999999999999993</v>
      </c>
      <c r="DA36" s="623"/>
      <c r="DB36" s="623"/>
      <c r="DC36" s="624"/>
      <c r="DD36" s="614">
        <v>4401826</v>
      </c>
      <c r="DE36" s="609"/>
      <c r="DF36" s="609"/>
      <c r="DG36" s="609"/>
      <c r="DH36" s="609"/>
      <c r="DI36" s="609"/>
      <c r="DJ36" s="609"/>
      <c r="DK36" s="610"/>
      <c r="DL36" s="614">
        <v>2839896</v>
      </c>
      <c r="DM36" s="609"/>
      <c r="DN36" s="609"/>
      <c r="DO36" s="609"/>
      <c r="DP36" s="609"/>
      <c r="DQ36" s="609"/>
      <c r="DR36" s="609"/>
      <c r="DS36" s="609"/>
      <c r="DT36" s="609"/>
      <c r="DU36" s="609"/>
      <c r="DV36" s="610"/>
      <c r="DW36" s="611">
        <v>9.8000000000000007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418688</v>
      </c>
      <c r="S37" s="609"/>
      <c r="T37" s="609"/>
      <c r="U37" s="609"/>
      <c r="V37" s="609"/>
      <c r="W37" s="609"/>
      <c r="X37" s="609"/>
      <c r="Y37" s="610"/>
      <c r="Z37" s="646">
        <v>0.6</v>
      </c>
      <c r="AA37" s="646"/>
      <c r="AB37" s="646"/>
      <c r="AC37" s="646"/>
      <c r="AD37" s="647">
        <v>2306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505840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250874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1714919</v>
      </c>
      <c r="CS37" s="621"/>
      <c r="CT37" s="621"/>
      <c r="CU37" s="621"/>
      <c r="CV37" s="621"/>
      <c r="CW37" s="621"/>
      <c r="CX37" s="621"/>
      <c r="CY37" s="622"/>
      <c r="CZ37" s="611">
        <v>2.7</v>
      </c>
      <c r="DA37" s="623"/>
      <c r="DB37" s="623"/>
      <c r="DC37" s="624"/>
      <c r="DD37" s="614">
        <v>1714717</v>
      </c>
      <c r="DE37" s="621"/>
      <c r="DF37" s="621"/>
      <c r="DG37" s="621"/>
      <c r="DH37" s="621"/>
      <c r="DI37" s="621"/>
      <c r="DJ37" s="621"/>
      <c r="DK37" s="622"/>
      <c r="DL37" s="614">
        <v>1608665</v>
      </c>
      <c r="DM37" s="621"/>
      <c r="DN37" s="621"/>
      <c r="DO37" s="621"/>
      <c r="DP37" s="621"/>
      <c r="DQ37" s="621"/>
      <c r="DR37" s="621"/>
      <c r="DS37" s="621"/>
      <c r="DT37" s="621"/>
      <c r="DU37" s="621"/>
      <c r="DV37" s="622"/>
      <c r="DW37" s="611">
        <v>5.5</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3626000</v>
      </c>
      <c r="S38" s="609"/>
      <c r="T38" s="609"/>
      <c r="U38" s="609"/>
      <c r="V38" s="609"/>
      <c r="W38" s="609"/>
      <c r="X38" s="609"/>
      <c r="Y38" s="610"/>
      <c r="Z38" s="646">
        <v>5.5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31236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13553</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4772860</v>
      </c>
      <c r="CS38" s="609"/>
      <c r="CT38" s="609"/>
      <c r="CU38" s="609"/>
      <c r="CV38" s="609"/>
      <c r="CW38" s="609"/>
      <c r="CX38" s="609"/>
      <c r="CY38" s="610"/>
      <c r="CZ38" s="611">
        <v>7.5</v>
      </c>
      <c r="DA38" s="623"/>
      <c r="DB38" s="623"/>
      <c r="DC38" s="624"/>
      <c r="DD38" s="614">
        <v>3718689</v>
      </c>
      <c r="DE38" s="609"/>
      <c r="DF38" s="609"/>
      <c r="DG38" s="609"/>
      <c r="DH38" s="609"/>
      <c r="DI38" s="609"/>
      <c r="DJ38" s="609"/>
      <c r="DK38" s="610"/>
      <c r="DL38" s="614">
        <v>3426898</v>
      </c>
      <c r="DM38" s="609"/>
      <c r="DN38" s="609"/>
      <c r="DO38" s="609"/>
      <c r="DP38" s="609"/>
      <c r="DQ38" s="609"/>
      <c r="DR38" s="609"/>
      <c r="DS38" s="609"/>
      <c r="DT38" s="609"/>
      <c r="DU38" s="609"/>
      <c r="DV38" s="610"/>
      <c r="DW38" s="611">
        <v>11.8</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20191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6357404</v>
      </c>
      <c r="CS39" s="621"/>
      <c r="CT39" s="621"/>
      <c r="CU39" s="621"/>
      <c r="CV39" s="621"/>
      <c r="CW39" s="621"/>
      <c r="CX39" s="621"/>
      <c r="CY39" s="622"/>
      <c r="CZ39" s="611">
        <v>10</v>
      </c>
      <c r="DA39" s="623"/>
      <c r="DB39" s="623"/>
      <c r="DC39" s="624"/>
      <c r="DD39" s="614">
        <v>2400105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92000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26208</v>
      </c>
      <c r="CS40" s="609"/>
      <c r="CT40" s="609"/>
      <c r="CU40" s="609"/>
      <c r="CV40" s="609"/>
      <c r="CW40" s="609"/>
      <c r="CX40" s="609"/>
      <c r="CY40" s="610"/>
      <c r="CZ40" s="611">
        <v>0</v>
      </c>
      <c r="DA40" s="623"/>
      <c r="DB40" s="623"/>
      <c r="DC40" s="624"/>
      <c r="DD40" s="614">
        <v>8174</v>
      </c>
      <c r="DE40" s="609"/>
      <c r="DF40" s="609"/>
      <c r="DG40" s="609"/>
      <c r="DH40" s="609"/>
      <c r="DI40" s="609"/>
      <c r="DJ40" s="609"/>
      <c r="DK40" s="610"/>
      <c r="DL40" s="614">
        <v>8174</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66335560</v>
      </c>
      <c r="S41" s="633"/>
      <c r="T41" s="633"/>
      <c r="U41" s="633"/>
      <c r="V41" s="633"/>
      <c r="W41" s="633"/>
      <c r="X41" s="633"/>
      <c r="Y41" s="636"/>
      <c r="Z41" s="637">
        <v>100</v>
      </c>
      <c r="AA41" s="637"/>
      <c r="AB41" s="637"/>
      <c r="AC41" s="637"/>
      <c r="AD41" s="638">
        <v>29006979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1126817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3646043</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396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7369743</v>
      </c>
      <c r="CS42" s="621"/>
      <c r="CT42" s="621"/>
      <c r="CU42" s="621"/>
      <c r="CV42" s="621"/>
      <c r="CW42" s="621"/>
      <c r="CX42" s="621"/>
      <c r="CY42" s="622"/>
      <c r="CZ42" s="611">
        <v>11.6</v>
      </c>
      <c r="DA42" s="623"/>
      <c r="DB42" s="623"/>
      <c r="DC42" s="624"/>
      <c r="DD42" s="614">
        <v>2957079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320440</v>
      </c>
      <c r="CS43" s="621"/>
      <c r="CT43" s="621"/>
      <c r="CU43" s="621"/>
      <c r="CV43" s="621"/>
      <c r="CW43" s="621"/>
      <c r="CX43" s="621"/>
      <c r="CY43" s="622"/>
      <c r="CZ43" s="611">
        <v>0.5</v>
      </c>
      <c r="DA43" s="623"/>
      <c r="DB43" s="623"/>
      <c r="DC43" s="624"/>
      <c r="DD43" s="614">
        <v>320440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6621272</v>
      </c>
      <c r="CS44" s="609"/>
      <c r="CT44" s="609"/>
      <c r="CU44" s="609"/>
      <c r="CV44" s="609"/>
      <c r="CW44" s="609"/>
      <c r="CX44" s="609"/>
      <c r="CY44" s="610"/>
      <c r="CZ44" s="611">
        <v>10.4</v>
      </c>
      <c r="DA44" s="612"/>
      <c r="DB44" s="612"/>
      <c r="DC44" s="613"/>
      <c r="DD44" s="614">
        <v>2570671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2560184</v>
      </c>
      <c r="CS45" s="621"/>
      <c r="CT45" s="621"/>
      <c r="CU45" s="621"/>
      <c r="CV45" s="621"/>
      <c r="CW45" s="621"/>
      <c r="CX45" s="621"/>
      <c r="CY45" s="622"/>
      <c r="CZ45" s="611">
        <v>4</v>
      </c>
      <c r="DA45" s="623"/>
      <c r="DB45" s="623"/>
      <c r="DC45" s="624"/>
      <c r="DD45" s="614">
        <v>598343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3745826</v>
      </c>
      <c r="CS46" s="609"/>
      <c r="CT46" s="609"/>
      <c r="CU46" s="609"/>
      <c r="CV46" s="609"/>
      <c r="CW46" s="609"/>
      <c r="CX46" s="609"/>
      <c r="CY46" s="610"/>
      <c r="CZ46" s="611">
        <v>5.9</v>
      </c>
      <c r="DA46" s="612"/>
      <c r="DB46" s="612"/>
      <c r="DC46" s="613"/>
      <c r="DD46" s="614">
        <v>1952742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748471</v>
      </c>
      <c r="CS47" s="621"/>
      <c r="CT47" s="621"/>
      <c r="CU47" s="621"/>
      <c r="CV47" s="621"/>
      <c r="CW47" s="621"/>
      <c r="CX47" s="621"/>
      <c r="CY47" s="622"/>
      <c r="CZ47" s="611">
        <v>1.2</v>
      </c>
      <c r="DA47" s="623"/>
      <c r="DB47" s="623"/>
      <c r="DC47" s="624"/>
      <c r="DD47" s="614">
        <v>386408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63470704</v>
      </c>
      <c r="CS49" s="593"/>
      <c r="CT49" s="593"/>
      <c r="CU49" s="593"/>
      <c r="CV49" s="593"/>
      <c r="CW49" s="593"/>
      <c r="CX49" s="593"/>
      <c r="CY49" s="594"/>
      <c r="CZ49" s="595">
        <v>100</v>
      </c>
      <c r="DA49" s="596"/>
      <c r="DB49" s="596"/>
      <c r="DC49" s="597"/>
      <c r="DD49" s="598">
        <v>38188980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vyXLWKnY2JNJlbtPrufCI9D0TxWKbpJbJ3GQqvPBxibadwVWOfZWvqmsqRu5zqN0ifMaW+vYqug0oVKuz/RRTA==" saltValue="My76O7/267ytE0jpUJGB8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66336</v>
      </c>
      <c r="R7" s="1090"/>
      <c r="S7" s="1090"/>
      <c r="T7" s="1090"/>
      <c r="U7" s="1090"/>
      <c r="V7" s="1090">
        <v>63471</v>
      </c>
      <c r="W7" s="1090"/>
      <c r="X7" s="1090"/>
      <c r="Y7" s="1090"/>
      <c r="Z7" s="1090"/>
      <c r="AA7" s="1090">
        <v>2865</v>
      </c>
      <c r="AB7" s="1090"/>
      <c r="AC7" s="1090"/>
      <c r="AD7" s="1090"/>
      <c r="AE7" s="1091"/>
      <c r="AF7" s="1092">
        <v>2533</v>
      </c>
      <c r="AG7" s="1093"/>
      <c r="AH7" s="1093"/>
      <c r="AI7" s="1093"/>
      <c r="AJ7" s="1094"/>
      <c r="AK7" s="1095">
        <v>5971</v>
      </c>
      <c r="AL7" s="1096"/>
      <c r="AM7" s="1096"/>
      <c r="AN7" s="1096"/>
      <c r="AO7" s="1096"/>
      <c r="AP7" s="1096">
        <v>34947</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543</v>
      </c>
      <c r="BT7" s="1087"/>
      <c r="BU7" s="1087"/>
      <c r="BV7" s="1087"/>
      <c r="BW7" s="1087"/>
      <c r="BX7" s="1087"/>
      <c r="BY7" s="1087"/>
      <c r="BZ7" s="1087"/>
      <c r="CA7" s="1087"/>
      <c r="CB7" s="1087"/>
      <c r="CC7" s="1087"/>
      <c r="CD7" s="1087"/>
      <c r="CE7" s="1087"/>
      <c r="CF7" s="1087"/>
      <c r="CG7" s="1099"/>
      <c r="CH7" s="1083">
        <v>-2</v>
      </c>
      <c r="CI7" s="1084"/>
      <c r="CJ7" s="1084"/>
      <c r="CK7" s="1084"/>
      <c r="CL7" s="1085"/>
      <c r="CM7" s="1083">
        <v>101</v>
      </c>
      <c r="CN7" s="1084"/>
      <c r="CO7" s="1084"/>
      <c r="CP7" s="1084"/>
      <c r="CQ7" s="1085"/>
      <c r="CR7" s="1083">
        <v>35</v>
      </c>
      <c r="CS7" s="1084"/>
      <c r="CT7" s="1084"/>
      <c r="CU7" s="1084"/>
      <c r="CV7" s="1085"/>
      <c r="CW7" s="1083">
        <v>14</v>
      </c>
      <c r="CX7" s="1084"/>
      <c r="CY7" s="1084"/>
      <c r="CZ7" s="1084"/>
      <c r="DA7" s="1085"/>
      <c r="DB7" s="1083" t="s">
        <v>553</v>
      </c>
      <c r="DC7" s="1084"/>
      <c r="DD7" s="1084"/>
      <c r="DE7" s="1084"/>
      <c r="DF7" s="1085"/>
      <c r="DG7" s="1083" t="s">
        <v>553</v>
      </c>
      <c r="DH7" s="1084"/>
      <c r="DI7" s="1084"/>
      <c r="DJ7" s="1084"/>
      <c r="DK7" s="1085"/>
      <c r="DL7" s="1083" t="s">
        <v>553</v>
      </c>
      <c r="DM7" s="1084"/>
      <c r="DN7" s="1084"/>
      <c r="DO7" s="1084"/>
      <c r="DP7" s="1085"/>
      <c r="DQ7" s="1083" t="s">
        <v>553</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544</v>
      </c>
      <c r="BT8" s="980"/>
      <c r="BU8" s="980"/>
      <c r="BV8" s="980"/>
      <c r="BW8" s="980"/>
      <c r="BX8" s="980"/>
      <c r="BY8" s="980"/>
      <c r="BZ8" s="980"/>
      <c r="CA8" s="980"/>
      <c r="CB8" s="980"/>
      <c r="CC8" s="980"/>
      <c r="CD8" s="980"/>
      <c r="CE8" s="980"/>
      <c r="CF8" s="980"/>
      <c r="CG8" s="1001"/>
      <c r="CH8" s="976">
        <v>16</v>
      </c>
      <c r="CI8" s="977"/>
      <c r="CJ8" s="977"/>
      <c r="CK8" s="977"/>
      <c r="CL8" s="978"/>
      <c r="CM8" s="976">
        <v>75</v>
      </c>
      <c r="CN8" s="977"/>
      <c r="CO8" s="977"/>
      <c r="CP8" s="977"/>
      <c r="CQ8" s="978"/>
      <c r="CR8" s="976">
        <v>5</v>
      </c>
      <c r="CS8" s="977"/>
      <c r="CT8" s="977"/>
      <c r="CU8" s="977"/>
      <c r="CV8" s="978"/>
      <c r="CW8" s="976">
        <v>0</v>
      </c>
      <c r="CX8" s="977"/>
      <c r="CY8" s="977"/>
      <c r="CZ8" s="977"/>
      <c r="DA8" s="978"/>
      <c r="DB8" s="976" t="s">
        <v>553</v>
      </c>
      <c r="DC8" s="977"/>
      <c r="DD8" s="977"/>
      <c r="DE8" s="977"/>
      <c r="DF8" s="978"/>
      <c r="DG8" s="976" t="s">
        <v>553</v>
      </c>
      <c r="DH8" s="977"/>
      <c r="DI8" s="977"/>
      <c r="DJ8" s="977"/>
      <c r="DK8" s="978"/>
      <c r="DL8" s="976" t="s">
        <v>553</v>
      </c>
      <c r="DM8" s="977"/>
      <c r="DN8" s="977"/>
      <c r="DO8" s="977"/>
      <c r="DP8" s="978"/>
      <c r="DQ8" s="976" t="s">
        <v>553</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545</v>
      </c>
      <c r="BT9" s="980"/>
      <c r="BU9" s="980"/>
      <c r="BV9" s="980"/>
      <c r="BW9" s="980"/>
      <c r="BX9" s="980"/>
      <c r="BY9" s="980"/>
      <c r="BZ9" s="980"/>
      <c r="CA9" s="980"/>
      <c r="CB9" s="980"/>
      <c r="CC9" s="980"/>
      <c r="CD9" s="980"/>
      <c r="CE9" s="980"/>
      <c r="CF9" s="980"/>
      <c r="CG9" s="1001"/>
      <c r="CH9" s="976">
        <v>-2</v>
      </c>
      <c r="CI9" s="977"/>
      <c r="CJ9" s="977"/>
      <c r="CK9" s="977"/>
      <c r="CL9" s="978"/>
      <c r="CM9" s="976">
        <v>48</v>
      </c>
      <c r="CN9" s="977"/>
      <c r="CO9" s="977"/>
      <c r="CP9" s="977"/>
      <c r="CQ9" s="978"/>
      <c r="CR9" s="976">
        <v>30</v>
      </c>
      <c r="CS9" s="977"/>
      <c r="CT9" s="977"/>
      <c r="CU9" s="977"/>
      <c r="CV9" s="978"/>
      <c r="CW9" s="976">
        <v>10</v>
      </c>
      <c r="CX9" s="977"/>
      <c r="CY9" s="977"/>
      <c r="CZ9" s="977"/>
      <c r="DA9" s="978"/>
      <c r="DB9" s="976" t="s">
        <v>553</v>
      </c>
      <c r="DC9" s="977"/>
      <c r="DD9" s="977"/>
      <c r="DE9" s="977"/>
      <c r="DF9" s="978"/>
      <c r="DG9" s="976" t="s">
        <v>553</v>
      </c>
      <c r="DH9" s="977"/>
      <c r="DI9" s="977"/>
      <c r="DJ9" s="977"/>
      <c r="DK9" s="978"/>
      <c r="DL9" s="976" t="s">
        <v>553</v>
      </c>
      <c r="DM9" s="977"/>
      <c r="DN9" s="977"/>
      <c r="DO9" s="977"/>
      <c r="DP9" s="978"/>
      <c r="DQ9" s="976" t="s">
        <v>553</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546</v>
      </c>
      <c r="BT10" s="980"/>
      <c r="BU10" s="980"/>
      <c r="BV10" s="980"/>
      <c r="BW10" s="980"/>
      <c r="BX10" s="980"/>
      <c r="BY10" s="980"/>
      <c r="BZ10" s="980"/>
      <c r="CA10" s="980"/>
      <c r="CB10" s="980"/>
      <c r="CC10" s="980"/>
      <c r="CD10" s="980"/>
      <c r="CE10" s="980"/>
      <c r="CF10" s="980"/>
      <c r="CG10" s="1001"/>
      <c r="CH10" s="976">
        <v>1</v>
      </c>
      <c r="CI10" s="977"/>
      <c r="CJ10" s="977"/>
      <c r="CK10" s="977"/>
      <c r="CL10" s="978"/>
      <c r="CM10" s="976">
        <v>14</v>
      </c>
      <c r="CN10" s="977"/>
      <c r="CO10" s="977"/>
      <c r="CP10" s="977"/>
      <c r="CQ10" s="978"/>
      <c r="CR10" s="976">
        <v>0</v>
      </c>
      <c r="CS10" s="977"/>
      <c r="CT10" s="977"/>
      <c r="CU10" s="977"/>
      <c r="CV10" s="978"/>
      <c r="CW10" s="976">
        <v>9</v>
      </c>
      <c r="CX10" s="977"/>
      <c r="CY10" s="977"/>
      <c r="CZ10" s="977"/>
      <c r="DA10" s="978"/>
      <c r="DB10" s="976" t="s">
        <v>554</v>
      </c>
      <c r="DC10" s="977"/>
      <c r="DD10" s="977"/>
      <c r="DE10" s="977"/>
      <c r="DF10" s="978"/>
      <c r="DG10" s="976" t="s">
        <v>554</v>
      </c>
      <c r="DH10" s="977"/>
      <c r="DI10" s="977"/>
      <c r="DJ10" s="977"/>
      <c r="DK10" s="978"/>
      <c r="DL10" s="976" t="s">
        <v>554</v>
      </c>
      <c r="DM10" s="977"/>
      <c r="DN10" s="977"/>
      <c r="DO10" s="977"/>
      <c r="DP10" s="978"/>
      <c r="DQ10" s="976" t="s">
        <v>554</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66336</v>
      </c>
      <c r="R23" s="1048"/>
      <c r="S23" s="1048"/>
      <c r="T23" s="1048"/>
      <c r="U23" s="1048"/>
      <c r="V23" s="1048">
        <v>63471</v>
      </c>
      <c r="W23" s="1048"/>
      <c r="X23" s="1048"/>
      <c r="Y23" s="1048"/>
      <c r="Z23" s="1048"/>
      <c r="AA23" s="1048">
        <v>2865</v>
      </c>
      <c r="AB23" s="1048"/>
      <c r="AC23" s="1048"/>
      <c r="AD23" s="1048"/>
      <c r="AE23" s="1055"/>
      <c r="AF23" s="1056">
        <v>2533</v>
      </c>
      <c r="AG23" s="1048"/>
      <c r="AH23" s="1048"/>
      <c r="AI23" s="1048"/>
      <c r="AJ23" s="1057"/>
      <c r="AK23" s="1058"/>
      <c r="AL23" s="1059"/>
      <c r="AM23" s="1059"/>
      <c r="AN23" s="1059"/>
      <c r="AO23" s="1059"/>
      <c r="AP23" s="1048">
        <v>34947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11598</v>
      </c>
      <c r="R28" s="1038"/>
      <c r="S28" s="1038"/>
      <c r="T28" s="1038"/>
      <c r="U28" s="1038"/>
      <c r="V28" s="1038">
        <v>11135</v>
      </c>
      <c r="W28" s="1038"/>
      <c r="X28" s="1038"/>
      <c r="Y28" s="1038"/>
      <c r="Z28" s="1038"/>
      <c r="AA28" s="1038">
        <v>463</v>
      </c>
      <c r="AB28" s="1038"/>
      <c r="AC28" s="1038"/>
      <c r="AD28" s="1038"/>
      <c r="AE28" s="1039"/>
      <c r="AF28" s="1040">
        <v>463</v>
      </c>
      <c r="AG28" s="1038"/>
      <c r="AH28" s="1038"/>
      <c r="AI28" s="1038"/>
      <c r="AJ28" s="1041"/>
      <c r="AK28" s="1029">
        <v>1133</v>
      </c>
      <c r="AL28" s="1030"/>
      <c r="AM28" s="1030"/>
      <c r="AN28" s="1030"/>
      <c r="AO28" s="1030"/>
      <c r="AP28" s="1030" t="s">
        <v>553</v>
      </c>
      <c r="AQ28" s="1030"/>
      <c r="AR28" s="1030"/>
      <c r="AS28" s="1030"/>
      <c r="AT28" s="1030"/>
      <c r="AU28" s="1030" t="s">
        <v>553</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12121</v>
      </c>
      <c r="R29" s="1026"/>
      <c r="S29" s="1026"/>
      <c r="T29" s="1026"/>
      <c r="U29" s="1026"/>
      <c r="V29" s="1026">
        <v>11660</v>
      </c>
      <c r="W29" s="1026"/>
      <c r="X29" s="1026"/>
      <c r="Y29" s="1026"/>
      <c r="Z29" s="1026"/>
      <c r="AA29" s="1026">
        <v>461</v>
      </c>
      <c r="AB29" s="1026"/>
      <c r="AC29" s="1026"/>
      <c r="AD29" s="1026"/>
      <c r="AE29" s="1027"/>
      <c r="AF29" s="1022">
        <v>461</v>
      </c>
      <c r="AG29" s="1023"/>
      <c r="AH29" s="1023"/>
      <c r="AI29" s="1023"/>
      <c r="AJ29" s="1024"/>
      <c r="AK29" s="967">
        <v>1888</v>
      </c>
      <c r="AL29" s="958"/>
      <c r="AM29" s="958"/>
      <c r="AN29" s="958"/>
      <c r="AO29" s="958"/>
      <c r="AP29" s="958" t="s">
        <v>553</v>
      </c>
      <c r="AQ29" s="958"/>
      <c r="AR29" s="958"/>
      <c r="AS29" s="958"/>
      <c r="AT29" s="958"/>
      <c r="AU29" s="958" t="s">
        <v>553</v>
      </c>
      <c r="AV29" s="958"/>
      <c r="AW29" s="958"/>
      <c r="AX29" s="958"/>
      <c r="AY29" s="958"/>
      <c r="AZ29" s="1028" t="s">
        <v>553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1618</v>
      </c>
      <c r="R30" s="1026"/>
      <c r="S30" s="1026"/>
      <c r="T30" s="1026"/>
      <c r="U30" s="1026"/>
      <c r="V30" s="1026">
        <v>1606</v>
      </c>
      <c r="W30" s="1026"/>
      <c r="X30" s="1026"/>
      <c r="Y30" s="1026"/>
      <c r="Z30" s="1026"/>
      <c r="AA30" s="1026">
        <v>12</v>
      </c>
      <c r="AB30" s="1026"/>
      <c r="AC30" s="1026"/>
      <c r="AD30" s="1026"/>
      <c r="AE30" s="1027"/>
      <c r="AF30" s="1022">
        <v>12</v>
      </c>
      <c r="AG30" s="1023"/>
      <c r="AH30" s="1023"/>
      <c r="AI30" s="1023"/>
      <c r="AJ30" s="1024"/>
      <c r="AK30" s="967">
        <v>555</v>
      </c>
      <c r="AL30" s="958"/>
      <c r="AM30" s="958"/>
      <c r="AN30" s="958"/>
      <c r="AO30" s="958"/>
      <c r="AP30" s="958" t="s">
        <v>553</v>
      </c>
      <c r="AQ30" s="958"/>
      <c r="AR30" s="958"/>
      <c r="AS30" s="958"/>
      <c r="AT30" s="958"/>
      <c r="AU30" s="958" t="s">
        <v>553</v>
      </c>
      <c r="AV30" s="958"/>
      <c r="AW30" s="958"/>
      <c r="AX30" s="958"/>
      <c r="AY30" s="958"/>
      <c r="AZ30" s="1028" t="s">
        <v>553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1601</v>
      </c>
      <c r="R31" s="1026"/>
      <c r="S31" s="1026"/>
      <c r="T31" s="1026"/>
      <c r="U31" s="1026"/>
      <c r="V31" s="1026">
        <v>1363</v>
      </c>
      <c r="W31" s="1026"/>
      <c r="X31" s="1026"/>
      <c r="Y31" s="1026"/>
      <c r="Z31" s="1026"/>
      <c r="AA31" s="1026">
        <v>238</v>
      </c>
      <c r="AB31" s="1026"/>
      <c r="AC31" s="1026"/>
      <c r="AD31" s="1026"/>
      <c r="AE31" s="1027"/>
      <c r="AF31" s="1022">
        <v>3182</v>
      </c>
      <c r="AG31" s="1023"/>
      <c r="AH31" s="1023"/>
      <c r="AI31" s="1023"/>
      <c r="AJ31" s="1024"/>
      <c r="AK31" s="967">
        <v>33</v>
      </c>
      <c r="AL31" s="958"/>
      <c r="AM31" s="958"/>
      <c r="AN31" s="958"/>
      <c r="AO31" s="958"/>
      <c r="AP31" s="958">
        <v>1521</v>
      </c>
      <c r="AQ31" s="958"/>
      <c r="AR31" s="958"/>
      <c r="AS31" s="958"/>
      <c r="AT31" s="958"/>
      <c r="AU31" s="958">
        <v>154</v>
      </c>
      <c r="AV31" s="958"/>
      <c r="AW31" s="958"/>
      <c r="AX31" s="958"/>
      <c r="AY31" s="958"/>
      <c r="AZ31" s="1028" t="s">
        <v>553</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913</v>
      </c>
      <c r="R32" s="1026"/>
      <c r="S32" s="1026"/>
      <c r="T32" s="1026"/>
      <c r="U32" s="1026"/>
      <c r="V32" s="1026">
        <v>822</v>
      </c>
      <c r="W32" s="1026"/>
      <c r="X32" s="1026"/>
      <c r="Y32" s="1026"/>
      <c r="Z32" s="1026"/>
      <c r="AA32" s="1026">
        <v>91</v>
      </c>
      <c r="AB32" s="1026"/>
      <c r="AC32" s="1026"/>
      <c r="AD32" s="1026"/>
      <c r="AE32" s="1027"/>
      <c r="AF32" s="1022">
        <v>453</v>
      </c>
      <c r="AG32" s="1023"/>
      <c r="AH32" s="1023"/>
      <c r="AI32" s="1023"/>
      <c r="AJ32" s="1024"/>
      <c r="AK32" s="967">
        <v>506</v>
      </c>
      <c r="AL32" s="958"/>
      <c r="AM32" s="958"/>
      <c r="AN32" s="958"/>
      <c r="AO32" s="958"/>
      <c r="AP32" s="958">
        <v>4252</v>
      </c>
      <c r="AQ32" s="958"/>
      <c r="AR32" s="958"/>
      <c r="AS32" s="958"/>
      <c r="AT32" s="958"/>
      <c r="AU32" s="958">
        <v>3742</v>
      </c>
      <c r="AV32" s="958"/>
      <c r="AW32" s="958"/>
      <c r="AX32" s="958"/>
      <c r="AY32" s="958"/>
      <c r="AZ32" s="1028" t="s">
        <v>553</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4572</v>
      </c>
      <c r="AG63" s="946"/>
      <c r="AH63" s="946"/>
      <c r="AI63" s="946"/>
      <c r="AJ63" s="1009"/>
      <c r="AK63" s="1010"/>
      <c r="AL63" s="950"/>
      <c r="AM63" s="950"/>
      <c r="AN63" s="950"/>
      <c r="AO63" s="950"/>
      <c r="AP63" s="946">
        <v>5773</v>
      </c>
      <c r="AQ63" s="946"/>
      <c r="AR63" s="946"/>
      <c r="AS63" s="946"/>
      <c r="AT63" s="946"/>
      <c r="AU63" s="946">
        <v>3896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547</v>
      </c>
      <c r="C68" s="973"/>
      <c r="D68" s="973"/>
      <c r="E68" s="973"/>
      <c r="F68" s="973"/>
      <c r="G68" s="973"/>
      <c r="H68" s="973"/>
      <c r="I68" s="973"/>
      <c r="J68" s="973"/>
      <c r="K68" s="973"/>
      <c r="L68" s="973"/>
      <c r="M68" s="973"/>
      <c r="N68" s="973"/>
      <c r="O68" s="973"/>
      <c r="P68" s="974"/>
      <c r="Q68" s="975">
        <v>10742</v>
      </c>
      <c r="R68" s="969"/>
      <c r="S68" s="969"/>
      <c r="T68" s="969"/>
      <c r="U68" s="969"/>
      <c r="V68" s="969">
        <v>10165</v>
      </c>
      <c r="W68" s="969"/>
      <c r="X68" s="969"/>
      <c r="Y68" s="969"/>
      <c r="Z68" s="969"/>
      <c r="AA68" s="969">
        <v>577</v>
      </c>
      <c r="AB68" s="969"/>
      <c r="AC68" s="969"/>
      <c r="AD68" s="969"/>
      <c r="AE68" s="969"/>
      <c r="AF68" s="969">
        <v>577</v>
      </c>
      <c r="AG68" s="969"/>
      <c r="AH68" s="969"/>
      <c r="AI68" s="969"/>
      <c r="AJ68" s="969"/>
      <c r="AK68" s="969">
        <v>565</v>
      </c>
      <c r="AL68" s="969"/>
      <c r="AM68" s="969"/>
      <c r="AN68" s="969"/>
      <c r="AO68" s="969"/>
      <c r="AP68" s="969">
        <v>0</v>
      </c>
      <c r="AQ68" s="969"/>
      <c r="AR68" s="969"/>
      <c r="AS68" s="969"/>
      <c r="AT68" s="969"/>
      <c r="AU68" s="969" t="s">
        <v>553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548</v>
      </c>
      <c r="C69" s="962"/>
      <c r="D69" s="962"/>
      <c r="E69" s="962"/>
      <c r="F69" s="962"/>
      <c r="G69" s="962"/>
      <c r="H69" s="962"/>
      <c r="I69" s="962"/>
      <c r="J69" s="962"/>
      <c r="K69" s="962"/>
      <c r="L69" s="962"/>
      <c r="M69" s="962"/>
      <c r="N69" s="962"/>
      <c r="O69" s="962"/>
      <c r="P69" s="963"/>
      <c r="Q69" s="964">
        <v>165</v>
      </c>
      <c r="R69" s="958"/>
      <c r="S69" s="958"/>
      <c r="T69" s="958"/>
      <c r="U69" s="958"/>
      <c r="V69" s="958">
        <v>147</v>
      </c>
      <c r="W69" s="958"/>
      <c r="X69" s="958"/>
      <c r="Y69" s="958"/>
      <c r="Z69" s="958"/>
      <c r="AA69" s="958">
        <v>18</v>
      </c>
      <c r="AB69" s="958"/>
      <c r="AC69" s="958"/>
      <c r="AD69" s="958"/>
      <c r="AE69" s="958"/>
      <c r="AF69" s="958">
        <v>18</v>
      </c>
      <c r="AG69" s="958"/>
      <c r="AH69" s="958"/>
      <c r="AI69" s="958"/>
      <c r="AJ69" s="958"/>
      <c r="AK69" s="958">
        <v>20</v>
      </c>
      <c r="AL69" s="958"/>
      <c r="AM69" s="958"/>
      <c r="AN69" s="958"/>
      <c r="AO69" s="958"/>
      <c r="AP69" s="958">
        <v>0</v>
      </c>
      <c r="AQ69" s="958"/>
      <c r="AR69" s="958"/>
      <c r="AS69" s="958"/>
      <c r="AT69" s="958"/>
      <c r="AU69" s="958" t="s">
        <v>553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549</v>
      </c>
      <c r="C70" s="962"/>
      <c r="D70" s="962"/>
      <c r="E70" s="962"/>
      <c r="F70" s="962"/>
      <c r="G70" s="962"/>
      <c r="H70" s="962"/>
      <c r="I70" s="962"/>
      <c r="J70" s="962"/>
      <c r="K70" s="962"/>
      <c r="L70" s="962"/>
      <c r="M70" s="962"/>
      <c r="N70" s="962"/>
      <c r="O70" s="962"/>
      <c r="P70" s="963"/>
      <c r="Q70" s="964">
        <v>2389</v>
      </c>
      <c r="R70" s="958"/>
      <c r="S70" s="958"/>
      <c r="T70" s="958"/>
      <c r="U70" s="958"/>
      <c r="V70" s="958">
        <v>2369</v>
      </c>
      <c r="W70" s="958"/>
      <c r="X70" s="958"/>
      <c r="Y70" s="958"/>
      <c r="Z70" s="958"/>
      <c r="AA70" s="958">
        <v>20</v>
      </c>
      <c r="AB70" s="958"/>
      <c r="AC70" s="958"/>
      <c r="AD70" s="958"/>
      <c r="AE70" s="958"/>
      <c r="AF70" s="958">
        <v>20</v>
      </c>
      <c r="AG70" s="958"/>
      <c r="AH70" s="958"/>
      <c r="AI70" s="958"/>
      <c r="AJ70" s="958"/>
      <c r="AK70" s="958">
        <v>20</v>
      </c>
      <c r="AL70" s="958"/>
      <c r="AM70" s="958"/>
      <c r="AN70" s="958"/>
      <c r="AO70" s="958"/>
      <c r="AP70" s="958">
        <v>640</v>
      </c>
      <c r="AQ70" s="958"/>
      <c r="AR70" s="958"/>
      <c r="AS70" s="958"/>
      <c r="AT70" s="958"/>
      <c r="AU70" s="958" t="s">
        <v>553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550</v>
      </c>
      <c r="C71" s="962"/>
      <c r="D71" s="962"/>
      <c r="E71" s="962"/>
      <c r="F71" s="962"/>
      <c r="G71" s="962"/>
      <c r="H71" s="962"/>
      <c r="I71" s="962"/>
      <c r="J71" s="962"/>
      <c r="K71" s="962"/>
      <c r="L71" s="962"/>
      <c r="M71" s="962"/>
      <c r="N71" s="962"/>
      <c r="O71" s="962"/>
      <c r="P71" s="963"/>
      <c r="Q71" s="964">
        <v>1561</v>
      </c>
      <c r="R71" s="958"/>
      <c r="S71" s="958"/>
      <c r="T71" s="958"/>
      <c r="U71" s="958"/>
      <c r="V71" s="958">
        <v>1508</v>
      </c>
      <c r="W71" s="958"/>
      <c r="X71" s="958"/>
      <c r="Y71" s="958"/>
      <c r="Z71" s="958"/>
      <c r="AA71" s="958">
        <v>53</v>
      </c>
      <c r="AB71" s="958"/>
      <c r="AC71" s="958"/>
      <c r="AD71" s="958"/>
      <c r="AE71" s="958"/>
      <c r="AF71" s="958">
        <v>53</v>
      </c>
      <c r="AG71" s="958"/>
      <c r="AH71" s="958"/>
      <c r="AI71" s="958"/>
      <c r="AJ71" s="958"/>
      <c r="AK71" s="958">
        <v>85</v>
      </c>
      <c r="AL71" s="958"/>
      <c r="AM71" s="958"/>
      <c r="AN71" s="958"/>
      <c r="AO71" s="958"/>
      <c r="AP71" s="958">
        <v>69</v>
      </c>
      <c r="AQ71" s="958"/>
      <c r="AR71" s="958"/>
      <c r="AS71" s="958"/>
      <c r="AT71" s="958"/>
      <c r="AU71" s="958" t="s">
        <v>553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551</v>
      </c>
      <c r="C72" s="962"/>
      <c r="D72" s="962"/>
      <c r="E72" s="962"/>
      <c r="F72" s="962"/>
      <c r="G72" s="962"/>
      <c r="H72" s="962"/>
      <c r="I72" s="962"/>
      <c r="J72" s="962"/>
      <c r="K72" s="962"/>
      <c r="L72" s="962"/>
      <c r="M72" s="962"/>
      <c r="N72" s="962"/>
      <c r="O72" s="962"/>
      <c r="P72" s="963"/>
      <c r="Q72" s="964">
        <v>100</v>
      </c>
      <c r="R72" s="958"/>
      <c r="S72" s="958"/>
      <c r="T72" s="958"/>
      <c r="U72" s="958"/>
      <c r="V72" s="958">
        <v>91</v>
      </c>
      <c r="W72" s="958"/>
      <c r="X72" s="958"/>
      <c r="Y72" s="958"/>
      <c r="Z72" s="958"/>
      <c r="AA72" s="958">
        <v>9</v>
      </c>
      <c r="AB72" s="958"/>
      <c r="AC72" s="958"/>
      <c r="AD72" s="958"/>
      <c r="AE72" s="958"/>
      <c r="AF72" s="958">
        <v>9</v>
      </c>
      <c r="AG72" s="958"/>
      <c r="AH72" s="958"/>
      <c r="AI72" s="958"/>
      <c r="AJ72" s="958"/>
      <c r="AK72" s="958">
        <v>17</v>
      </c>
      <c r="AL72" s="958"/>
      <c r="AM72" s="958"/>
      <c r="AN72" s="958"/>
      <c r="AO72" s="958"/>
      <c r="AP72" s="958">
        <v>0</v>
      </c>
      <c r="AQ72" s="958"/>
      <c r="AR72" s="958"/>
      <c r="AS72" s="958"/>
      <c r="AT72" s="958"/>
      <c r="AU72" s="958" t="s">
        <v>553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552</v>
      </c>
      <c r="C73" s="962"/>
      <c r="D73" s="962"/>
      <c r="E73" s="962"/>
      <c r="F73" s="962"/>
      <c r="G73" s="962"/>
      <c r="H73" s="962"/>
      <c r="I73" s="962"/>
      <c r="J73" s="962"/>
      <c r="K73" s="962"/>
      <c r="L73" s="962"/>
      <c r="M73" s="962"/>
      <c r="N73" s="962"/>
      <c r="O73" s="962"/>
      <c r="P73" s="963"/>
      <c r="Q73" s="964">
        <v>303344</v>
      </c>
      <c r="R73" s="958"/>
      <c r="S73" s="958"/>
      <c r="T73" s="958"/>
      <c r="U73" s="958"/>
      <c r="V73" s="958">
        <v>298534</v>
      </c>
      <c r="W73" s="958"/>
      <c r="X73" s="958"/>
      <c r="Y73" s="958"/>
      <c r="Z73" s="958"/>
      <c r="AA73" s="958">
        <v>4810</v>
      </c>
      <c r="AB73" s="958"/>
      <c r="AC73" s="958"/>
      <c r="AD73" s="958"/>
      <c r="AE73" s="958"/>
      <c r="AF73" s="958">
        <v>4810</v>
      </c>
      <c r="AG73" s="958"/>
      <c r="AH73" s="958"/>
      <c r="AI73" s="958"/>
      <c r="AJ73" s="958"/>
      <c r="AK73" s="958">
        <v>2401</v>
      </c>
      <c r="AL73" s="958"/>
      <c r="AM73" s="958"/>
      <c r="AN73" s="958"/>
      <c r="AO73" s="958"/>
      <c r="AP73" s="958">
        <v>0</v>
      </c>
      <c r="AQ73" s="958"/>
      <c r="AR73" s="958"/>
      <c r="AS73" s="958"/>
      <c r="AT73" s="958"/>
      <c r="AU73" s="958" t="s">
        <v>553</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5487</v>
      </c>
      <c r="AG88" s="946"/>
      <c r="AH88" s="946"/>
      <c r="AI88" s="946"/>
      <c r="AJ88" s="946"/>
      <c r="AK88" s="950"/>
      <c r="AL88" s="950"/>
      <c r="AM88" s="950"/>
      <c r="AN88" s="950"/>
      <c r="AO88" s="950"/>
      <c r="AP88" s="946">
        <v>709</v>
      </c>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70</v>
      </c>
      <c r="CS102" s="940"/>
      <c r="CT102" s="940"/>
      <c r="CU102" s="940"/>
      <c r="CV102" s="941"/>
      <c r="CW102" s="939">
        <v>33</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4606979</v>
      </c>
      <c r="AB110" s="876"/>
      <c r="AC110" s="876"/>
      <c r="AD110" s="876"/>
      <c r="AE110" s="877"/>
      <c r="AF110" s="878">
        <v>4678080</v>
      </c>
      <c r="AG110" s="876"/>
      <c r="AH110" s="876"/>
      <c r="AI110" s="876"/>
      <c r="AJ110" s="877"/>
      <c r="AK110" s="878">
        <v>4625585</v>
      </c>
      <c r="AL110" s="876"/>
      <c r="AM110" s="876"/>
      <c r="AN110" s="876"/>
      <c r="AO110" s="877"/>
      <c r="AP110" s="879">
        <v>18.8</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37408307</v>
      </c>
      <c r="BR110" s="829"/>
      <c r="BS110" s="829"/>
      <c r="BT110" s="829"/>
      <c r="BU110" s="829"/>
      <c r="BV110" s="829">
        <v>35836409</v>
      </c>
      <c r="BW110" s="829"/>
      <c r="BX110" s="829"/>
      <c r="BY110" s="829"/>
      <c r="BZ110" s="829"/>
      <c r="CA110" s="829">
        <v>34946646</v>
      </c>
      <c r="CB110" s="829"/>
      <c r="CC110" s="829"/>
      <c r="CD110" s="829"/>
      <c r="CE110" s="829"/>
      <c r="CF110" s="853">
        <v>142.4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624243</v>
      </c>
      <c r="DH110" s="829"/>
      <c r="DI110" s="829"/>
      <c r="DJ110" s="829"/>
      <c r="DK110" s="829"/>
      <c r="DL110" s="829">
        <v>599274</v>
      </c>
      <c r="DM110" s="829"/>
      <c r="DN110" s="829"/>
      <c r="DO110" s="829"/>
      <c r="DP110" s="829"/>
      <c r="DQ110" s="829">
        <v>574304</v>
      </c>
      <c r="DR110" s="829"/>
      <c r="DS110" s="829"/>
      <c r="DT110" s="829"/>
      <c r="DU110" s="829"/>
      <c r="DV110" s="830">
        <v>2.2999999999999998</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624243</v>
      </c>
      <c r="BR111" s="804"/>
      <c r="BS111" s="804"/>
      <c r="BT111" s="804"/>
      <c r="BU111" s="804"/>
      <c r="BV111" s="804">
        <v>599274</v>
      </c>
      <c r="BW111" s="804"/>
      <c r="BX111" s="804"/>
      <c r="BY111" s="804"/>
      <c r="BZ111" s="804"/>
      <c r="CA111" s="804">
        <v>574304</v>
      </c>
      <c r="CB111" s="804"/>
      <c r="CC111" s="804"/>
      <c r="CD111" s="804"/>
      <c r="CE111" s="804"/>
      <c r="CF111" s="862">
        <v>2.2999999999999998</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4180186</v>
      </c>
      <c r="BR112" s="804"/>
      <c r="BS112" s="804"/>
      <c r="BT112" s="804"/>
      <c r="BU112" s="804"/>
      <c r="BV112" s="804">
        <v>3981297</v>
      </c>
      <c r="BW112" s="804"/>
      <c r="BX112" s="804"/>
      <c r="BY112" s="804"/>
      <c r="BZ112" s="804"/>
      <c r="CA112" s="804">
        <v>3895285</v>
      </c>
      <c r="CB112" s="804"/>
      <c r="CC112" s="804"/>
      <c r="CD112" s="804"/>
      <c r="CE112" s="804"/>
      <c r="CF112" s="862">
        <v>15.9</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394086</v>
      </c>
      <c r="AB113" s="906"/>
      <c r="AC113" s="906"/>
      <c r="AD113" s="906"/>
      <c r="AE113" s="907"/>
      <c r="AF113" s="908">
        <v>387376</v>
      </c>
      <c r="AG113" s="906"/>
      <c r="AH113" s="906"/>
      <c r="AI113" s="906"/>
      <c r="AJ113" s="907"/>
      <c r="AK113" s="908">
        <v>365499</v>
      </c>
      <c r="AL113" s="906"/>
      <c r="AM113" s="906"/>
      <c r="AN113" s="906"/>
      <c r="AO113" s="907"/>
      <c r="AP113" s="909">
        <v>1.5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250576</v>
      </c>
      <c r="BR113" s="804"/>
      <c r="BS113" s="804"/>
      <c r="BT113" s="804"/>
      <c r="BU113" s="804"/>
      <c r="BV113" s="804">
        <v>154681</v>
      </c>
      <c r="BW113" s="804"/>
      <c r="BX113" s="804"/>
      <c r="BY113" s="804"/>
      <c r="BZ113" s="804"/>
      <c r="CA113" s="804">
        <v>412259</v>
      </c>
      <c r="CB113" s="804"/>
      <c r="CC113" s="804"/>
      <c r="CD113" s="804"/>
      <c r="CE113" s="804"/>
      <c r="CF113" s="862">
        <v>1.7</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405813</v>
      </c>
      <c r="AB114" s="767"/>
      <c r="AC114" s="767"/>
      <c r="AD114" s="767"/>
      <c r="AE114" s="768"/>
      <c r="AF114" s="769">
        <v>125002</v>
      </c>
      <c r="AG114" s="767"/>
      <c r="AH114" s="767"/>
      <c r="AI114" s="767"/>
      <c r="AJ114" s="768"/>
      <c r="AK114" s="769">
        <v>58496</v>
      </c>
      <c r="AL114" s="767"/>
      <c r="AM114" s="767"/>
      <c r="AN114" s="767"/>
      <c r="AO114" s="768"/>
      <c r="AP114" s="811">
        <v>0.2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4262086</v>
      </c>
      <c r="BR114" s="804"/>
      <c r="BS114" s="804"/>
      <c r="BT114" s="804"/>
      <c r="BU114" s="804"/>
      <c r="BV114" s="804">
        <v>4292112</v>
      </c>
      <c r="BW114" s="804"/>
      <c r="BX114" s="804"/>
      <c r="BY114" s="804"/>
      <c r="BZ114" s="804"/>
      <c r="CA114" s="804">
        <v>4535499</v>
      </c>
      <c r="CB114" s="804"/>
      <c r="CC114" s="804"/>
      <c r="CD114" s="804"/>
      <c r="CE114" s="804"/>
      <c r="CF114" s="862">
        <v>18.5</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36076</v>
      </c>
      <c r="AB115" s="906"/>
      <c r="AC115" s="906"/>
      <c r="AD115" s="906"/>
      <c r="AE115" s="907"/>
      <c r="AF115" s="908">
        <v>39949</v>
      </c>
      <c r="AG115" s="906"/>
      <c r="AH115" s="906"/>
      <c r="AI115" s="906"/>
      <c r="AJ115" s="907"/>
      <c r="AK115" s="908">
        <v>41350</v>
      </c>
      <c r="AL115" s="906"/>
      <c r="AM115" s="906"/>
      <c r="AN115" s="906"/>
      <c r="AO115" s="907"/>
      <c r="AP115" s="909">
        <v>0.2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5442954</v>
      </c>
      <c r="AB117" s="890"/>
      <c r="AC117" s="890"/>
      <c r="AD117" s="890"/>
      <c r="AE117" s="891"/>
      <c r="AF117" s="892">
        <v>5230407</v>
      </c>
      <c r="AG117" s="890"/>
      <c r="AH117" s="890"/>
      <c r="AI117" s="890"/>
      <c r="AJ117" s="891"/>
      <c r="AK117" s="892">
        <v>5090930</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24970</v>
      </c>
      <c r="AB119" s="876"/>
      <c r="AC119" s="876"/>
      <c r="AD119" s="876"/>
      <c r="AE119" s="877"/>
      <c r="AF119" s="878">
        <v>24970</v>
      </c>
      <c r="AG119" s="876"/>
      <c r="AH119" s="876"/>
      <c r="AI119" s="876"/>
      <c r="AJ119" s="877"/>
      <c r="AK119" s="878">
        <v>24970</v>
      </c>
      <c r="AL119" s="876"/>
      <c r="AM119" s="876"/>
      <c r="AN119" s="876"/>
      <c r="AO119" s="877"/>
      <c r="AP119" s="879">
        <v>0.1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46725398</v>
      </c>
      <c r="BR119" s="832"/>
      <c r="BS119" s="832"/>
      <c r="BT119" s="832"/>
      <c r="BU119" s="832"/>
      <c r="BV119" s="832">
        <v>44863773</v>
      </c>
      <c r="BW119" s="832"/>
      <c r="BX119" s="832"/>
      <c r="BY119" s="832"/>
      <c r="BZ119" s="832"/>
      <c r="CA119" s="832">
        <v>44363993</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23056126</v>
      </c>
      <c r="BR120" s="829"/>
      <c r="BS120" s="829"/>
      <c r="BT120" s="829"/>
      <c r="BU120" s="829"/>
      <c r="BV120" s="829">
        <v>23254454</v>
      </c>
      <c r="BW120" s="829"/>
      <c r="BX120" s="829"/>
      <c r="BY120" s="829"/>
      <c r="BZ120" s="829"/>
      <c r="CA120" s="829">
        <v>23919032</v>
      </c>
      <c r="CB120" s="829"/>
      <c r="CC120" s="829"/>
      <c r="CD120" s="829"/>
      <c r="CE120" s="829"/>
      <c r="CF120" s="853">
        <v>97.5</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3929710</v>
      </c>
      <c r="DH120" s="829"/>
      <c r="DI120" s="829"/>
      <c r="DJ120" s="829"/>
      <c r="DK120" s="829"/>
      <c r="DL120" s="829">
        <v>3777300</v>
      </c>
      <c r="DM120" s="829"/>
      <c r="DN120" s="829"/>
      <c r="DO120" s="829"/>
      <c r="DP120" s="829"/>
      <c r="DQ120" s="829">
        <v>3741683</v>
      </c>
      <c r="DR120" s="829"/>
      <c r="DS120" s="829"/>
      <c r="DT120" s="829"/>
      <c r="DU120" s="829"/>
      <c r="DV120" s="830">
        <v>15.2</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4267077</v>
      </c>
      <c r="BR121" s="804"/>
      <c r="BS121" s="804"/>
      <c r="BT121" s="804"/>
      <c r="BU121" s="804"/>
      <c r="BV121" s="804">
        <v>4405608</v>
      </c>
      <c r="BW121" s="804"/>
      <c r="BX121" s="804"/>
      <c r="BY121" s="804"/>
      <c r="BZ121" s="804"/>
      <c r="CA121" s="804">
        <v>4550322</v>
      </c>
      <c r="CB121" s="804"/>
      <c r="CC121" s="804"/>
      <c r="CD121" s="804"/>
      <c r="CE121" s="804"/>
      <c r="CF121" s="862">
        <v>18.5</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250476</v>
      </c>
      <c r="DH121" s="804"/>
      <c r="DI121" s="804"/>
      <c r="DJ121" s="804"/>
      <c r="DK121" s="804"/>
      <c r="DL121" s="804">
        <v>203997</v>
      </c>
      <c r="DM121" s="804"/>
      <c r="DN121" s="804"/>
      <c r="DO121" s="804"/>
      <c r="DP121" s="804"/>
      <c r="DQ121" s="804">
        <v>153602</v>
      </c>
      <c r="DR121" s="804"/>
      <c r="DS121" s="804"/>
      <c r="DT121" s="804"/>
      <c r="DU121" s="804"/>
      <c r="DV121" s="781">
        <v>0.6</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32392374</v>
      </c>
      <c r="BR122" s="832"/>
      <c r="BS122" s="832"/>
      <c r="BT122" s="832"/>
      <c r="BU122" s="832"/>
      <c r="BV122" s="832">
        <v>30972343</v>
      </c>
      <c r="BW122" s="832"/>
      <c r="BX122" s="832"/>
      <c r="BY122" s="832"/>
      <c r="BZ122" s="832"/>
      <c r="CA122" s="832">
        <v>29816029</v>
      </c>
      <c r="CB122" s="832"/>
      <c r="CC122" s="832"/>
      <c r="CD122" s="832"/>
      <c r="CE122" s="832"/>
      <c r="CF122" s="833">
        <v>121.5</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59715577</v>
      </c>
      <c r="BR123" s="820"/>
      <c r="BS123" s="820"/>
      <c r="BT123" s="820"/>
      <c r="BU123" s="820"/>
      <c r="BV123" s="820">
        <v>58632405</v>
      </c>
      <c r="BW123" s="820"/>
      <c r="BX123" s="820"/>
      <c r="BY123" s="820"/>
      <c r="BZ123" s="820"/>
      <c r="CA123" s="820">
        <v>58285383</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11106</v>
      </c>
      <c r="AB127" s="767"/>
      <c r="AC127" s="767"/>
      <c r="AD127" s="767"/>
      <c r="AE127" s="768"/>
      <c r="AF127" s="769">
        <v>14979</v>
      </c>
      <c r="AG127" s="767"/>
      <c r="AH127" s="767"/>
      <c r="AI127" s="767"/>
      <c r="AJ127" s="768"/>
      <c r="AK127" s="769">
        <v>16380</v>
      </c>
      <c r="AL127" s="767"/>
      <c r="AM127" s="767"/>
      <c r="AN127" s="767"/>
      <c r="AO127" s="768"/>
      <c r="AP127" s="811">
        <v>0.1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442818</v>
      </c>
      <c r="AB128" s="788"/>
      <c r="AC128" s="788"/>
      <c r="AD128" s="788"/>
      <c r="AE128" s="789"/>
      <c r="AF128" s="790">
        <v>412095</v>
      </c>
      <c r="AG128" s="788"/>
      <c r="AH128" s="788"/>
      <c r="AI128" s="788"/>
      <c r="AJ128" s="789"/>
      <c r="AK128" s="790">
        <v>411791</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11.9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27201758</v>
      </c>
      <c r="AB129" s="767"/>
      <c r="AC129" s="767"/>
      <c r="AD129" s="767"/>
      <c r="AE129" s="768"/>
      <c r="AF129" s="769">
        <v>27600610</v>
      </c>
      <c r="AG129" s="767"/>
      <c r="AH129" s="767"/>
      <c r="AI129" s="767"/>
      <c r="AJ129" s="768"/>
      <c r="AK129" s="769">
        <v>28050456</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16.899999999999999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3592342</v>
      </c>
      <c r="AB130" s="767"/>
      <c r="AC130" s="767"/>
      <c r="AD130" s="767"/>
      <c r="AE130" s="768"/>
      <c r="AF130" s="769">
        <v>3570297</v>
      </c>
      <c r="AG130" s="767"/>
      <c r="AH130" s="767"/>
      <c r="AI130" s="767"/>
      <c r="AJ130" s="768"/>
      <c r="AK130" s="769">
        <v>3506746</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5.3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23609416</v>
      </c>
      <c r="AB131" s="751"/>
      <c r="AC131" s="751"/>
      <c r="AD131" s="751"/>
      <c r="AE131" s="752"/>
      <c r="AF131" s="753">
        <v>24030313</v>
      </c>
      <c r="AG131" s="751"/>
      <c r="AH131" s="751"/>
      <c r="AI131" s="751"/>
      <c r="AJ131" s="752"/>
      <c r="AK131" s="753">
        <v>24543710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5.9628497380000001</v>
      </c>
      <c r="AB132" s="732"/>
      <c r="AC132" s="732"/>
      <c r="AD132" s="732"/>
      <c r="AE132" s="733"/>
      <c r="AF132" s="734">
        <v>5.1935028890000003</v>
      </c>
      <c r="AG132" s="732"/>
      <c r="AH132" s="732"/>
      <c r="AI132" s="732"/>
      <c r="AJ132" s="733"/>
      <c r="AK132" s="734">
        <v>4.7767554289999996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5.8</v>
      </c>
      <c r="AB133" s="711"/>
      <c r="AC133" s="711"/>
      <c r="AD133" s="711"/>
      <c r="AE133" s="712"/>
      <c r="AF133" s="710">
        <v>5.5</v>
      </c>
      <c r="AG133" s="711"/>
      <c r="AH133" s="711"/>
      <c r="AI133" s="711"/>
      <c r="AJ133" s="712"/>
      <c r="AK133" s="710">
        <v>5.3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Ki8f3//I133dHHmWcOsItarYrRkm1EkMX7/HjLydzew0pfFQST2BJM2NKRmTS1GvNU4hFO0Jv+JZjCfreVaaw==" saltValue="pTRq2cWQ3fqyfC8wbB4f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MiNncE9XcjqcDl3WStWlTvYlron+fcnmaIo/W9zFpypftV6z7hqZn/YGnyJCvzJRj+5jk6MFREt5iTPj41hIAQ==" saltValue="wwOlHwoMePhFIHzP5AbaD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NCZ619OPvXInXOoNtob1ekSDXZS3adYxgHLt3uwSeowuCkKRy+DFp/K8yt5G9H+5w5BsORcnkiZDwjl9Tip1A==" saltValue="BLdKPSs5gNrqp4bACyZs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 x14ac:dyDescent="0.2">
      <c r="A8" s="247"/>
      <c r="AK8" s="256"/>
      <c r="AL8" s="257"/>
      <c r="AM8" s="257"/>
      <c r="AN8" s="258"/>
      <c r="AO8" s="1106"/>
      <c r="AP8" s="259" t="s">
        <v>479</v>
      </c>
      <c r="AQ8" s="260" t="s">
        <v>480</v>
      </c>
      <c r="AR8" s="261" t="s">
        <v>481</v>
      </c>
    </row>
    <row r="9" spans="1:46" ht="13" x14ac:dyDescent="0.2">
      <c r="A9" s="247"/>
      <c r="AK9" s="1117" t="s">
        <v>482</v>
      </c>
      <c r="AL9" s="1118"/>
      <c r="AM9" s="1118"/>
      <c r="AN9" s="1119"/>
      <c r="AO9" s="262">
        <v>7247639</v>
      </c>
      <c r="AP9" s="262">
        <v>73486</v>
      </c>
      <c r="AQ9" s="263">
        <v>81492</v>
      </c>
      <c r="AR9" s="264">
        <v>-9.8000000000000007</v>
      </c>
    </row>
    <row r="10" spans="1:46" ht="13.5" customHeight="1" x14ac:dyDescent="0.2">
      <c r="A10" s="247"/>
      <c r="AK10" s="1117" t="s">
        <v>483</v>
      </c>
      <c r="AL10" s="1118"/>
      <c r="AM10" s="1118"/>
      <c r="AN10" s="1119"/>
      <c r="AO10" s="265">
        <v>910460</v>
      </c>
      <c r="AP10" s="265">
        <v>9231</v>
      </c>
      <c r="AQ10" s="266">
        <v>7524</v>
      </c>
      <c r="AR10" s="267">
        <v>22.7</v>
      </c>
    </row>
    <row r="11" spans="1:46" ht="13.5" customHeight="1" x14ac:dyDescent="0.2">
      <c r="A11" s="247"/>
      <c r="AK11" s="1117" t="s">
        <v>484</v>
      </c>
      <c r="AL11" s="1118"/>
      <c r="AM11" s="1118"/>
      <c r="AN11" s="1119"/>
      <c r="AO11" s="265">
        <v>2406</v>
      </c>
      <c r="AP11" s="265">
        <v>24</v>
      </c>
      <c r="AQ11" s="266">
        <v>1686</v>
      </c>
      <c r="AR11" s="267">
        <v>-98.6</v>
      </c>
    </row>
    <row r="12" spans="1:46" ht="13.5" customHeight="1" x14ac:dyDescent="0.2">
      <c r="A12" s="247"/>
      <c r="AK12" s="1117" t="s">
        <v>485</v>
      </c>
      <c r="AL12" s="1118"/>
      <c r="AM12" s="1118"/>
      <c r="AN12" s="1119"/>
      <c r="AO12" s="265" t="s">
        <v>486</v>
      </c>
      <c r="AP12" s="265" t="s">
        <v>486</v>
      </c>
      <c r="AQ12" s="266" t="s">
        <v>486</v>
      </c>
      <c r="AR12" s="267" t="s">
        <v>486</v>
      </c>
    </row>
    <row r="13" spans="1:46" ht="13.5" customHeight="1" x14ac:dyDescent="0.2">
      <c r="A13" s="247"/>
      <c r="AK13" s="1117" t="s">
        <v>487</v>
      </c>
      <c r="AL13" s="1118"/>
      <c r="AM13" s="1118"/>
      <c r="AN13" s="1119"/>
      <c r="AO13" s="265">
        <v>233118</v>
      </c>
      <c r="AP13" s="265">
        <v>2364</v>
      </c>
      <c r="AQ13" s="266">
        <v>2399</v>
      </c>
      <c r="AR13" s="267">
        <v>-1.5</v>
      </c>
    </row>
    <row r="14" spans="1:46" ht="13.5" customHeight="1" x14ac:dyDescent="0.2">
      <c r="A14" s="247"/>
      <c r="AK14" s="1117" t="s">
        <v>488</v>
      </c>
      <c r="AL14" s="1118"/>
      <c r="AM14" s="1118"/>
      <c r="AN14" s="1119"/>
      <c r="AO14" s="265">
        <v>320440</v>
      </c>
      <c r="AP14" s="265">
        <v>3249</v>
      </c>
      <c r="AQ14" s="266">
        <v>2696</v>
      </c>
      <c r="AR14" s="267">
        <v>20.5</v>
      </c>
    </row>
    <row r="15" spans="1:46" ht="13.5" customHeight="1" x14ac:dyDescent="0.2">
      <c r="A15" s="247"/>
      <c r="AK15" s="1120" t="s">
        <v>489</v>
      </c>
      <c r="AL15" s="1121"/>
      <c r="AM15" s="1121"/>
      <c r="AN15" s="1122"/>
      <c r="AO15" s="265">
        <v>-272671</v>
      </c>
      <c r="AP15" s="265">
        <v>-2765</v>
      </c>
      <c r="AQ15" s="266">
        <v>-5149</v>
      </c>
      <c r="AR15" s="267">
        <v>-46.3</v>
      </c>
    </row>
    <row r="16" spans="1:46" ht="13" x14ac:dyDescent="0.2">
      <c r="A16" s="247"/>
      <c r="AK16" s="1120" t="s">
        <v>177</v>
      </c>
      <c r="AL16" s="1121"/>
      <c r="AM16" s="1121"/>
      <c r="AN16" s="1122"/>
      <c r="AO16" s="265">
        <v>8441392</v>
      </c>
      <c r="AP16" s="265">
        <v>85590</v>
      </c>
      <c r="AQ16" s="266">
        <v>90648</v>
      </c>
      <c r="AR16" s="267">
        <v>-5.6</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3" t="s">
        <v>494</v>
      </c>
      <c r="AL21" s="1124"/>
      <c r="AM21" s="1124"/>
      <c r="AN21" s="1125"/>
      <c r="AO21" s="277">
        <v>7.04</v>
      </c>
      <c r="AP21" s="278">
        <v>8.09</v>
      </c>
      <c r="AQ21" s="279">
        <v>-1.05</v>
      </c>
      <c r="AS21" s="280"/>
      <c r="AT21" s="276"/>
    </row>
    <row r="22" spans="1:46" s="248" customFormat="1" ht="13" x14ac:dyDescent="0.2">
      <c r="A22" s="276"/>
      <c r="AK22" s="1123" t="s">
        <v>495</v>
      </c>
      <c r="AL22" s="1124"/>
      <c r="AM22" s="1124"/>
      <c r="AN22" s="1125"/>
      <c r="AO22" s="281">
        <v>97.3</v>
      </c>
      <c r="AP22" s="282">
        <v>97.7</v>
      </c>
      <c r="AQ22" s="283">
        <v>-0.4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4625585</v>
      </c>
      <c r="AP32" s="291">
        <v>46900</v>
      </c>
      <c r="AQ32" s="292">
        <v>58155</v>
      </c>
      <c r="AR32" s="293">
        <v>-19.399999999999999</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v>24</v>
      </c>
      <c r="AR34" s="293" t="s">
        <v>486</v>
      </c>
    </row>
    <row r="35" spans="1:46" ht="27" customHeight="1" x14ac:dyDescent="0.2">
      <c r="A35" s="247"/>
      <c r="AK35" s="1107" t="s">
        <v>502</v>
      </c>
      <c r="AL35" s="1108"/>
      <c r="AM35" s="1108"/>
      <c r="AN35" s="1109"/>
      <c r="AO35" s="291">
        <v>365499</v>
      </c>
      <c r="AP35" s="291">
        <v>3706</v>
      </c>
      <c r="AQ35" s="292">
        <v>14569</v>
      </c>
      <c r="AR35" s="293">
        <v>-74.599999999999994</v>
      </c>
    </row>
    <row r="36" spans="1:46" ht="27" customHeight="1" x14ac:dyDescent="0.2">
      <c r="A36" s="247"/>
      <c r="AK36" s="1107" t="s">
        <v>503</v>
      </c>
      <c r="AL36" s="1108"/>
      <c r="AM36" s="1108"/>
      <c r="AN36" s="1109"/>
      <c r="AO36" s="291">
        <v>58496</v>
      </c>
      <c r="AP36" s="291">
        <v>593</v>
      </c>
      <c r="AQ36" s="292">
        <v>839</v>
      </c>
      <c r="AR36" s="293">
        <v>-29.3</v>
      </c>
    </row>
    <row r="37" spans="1:46" ht="13.5" customHeight="1" x14ac:dyDescent="0.2">
      <c r="A37" s="247"/>
      <c r="AK37" s="1107" t="s">
        <v>504</v>
      </c>
      <c r="AL37" s="1108"/>
      <c r="AM37" s="1108"/>
      <c r="AN37" s="1109"/>
      <c r="AO37" s="291">
        <v>41350</v>
      </c>
      <c r="AP37" s="291">
        <v>419</v>
      </c>
      <c r="AQ37" s="292">
        <v>496</v>
      </c>
      <c r="AR37" s="293">
        <v>-15.5</v>
      </c>
    </row>
    <row r="38" spans="1:46" ht="27" customHeight="1" x14ac:dyDescent="0.2">
      <c r="A38" s="247"/>
      <c r="AK38" s="1110" t="s">
        <v>505</v>
      </c>
      <c r="AL38" s="1111"/>
      <c r="AM38" s="1111"/>
      <c r="AN38" s="1112"/>
      <c r="AO38" s="294" t="s">
        <v>486</v>
      </c>
      <c r="AP38" s="294" t="s">
        <v>486</v>
      </c>
      <c r="AQ38" s="295">
        <v>2</v>
      </c>
      <c r="AR38" s="283" t="s">
        <v>486</v>
      </c>
      <c r="AS38" s="290"/>
    </row>
    <row r="39" spans="1:46" ht="13" x14ac:dyDescent="0.2">
      <c r="A39" s="247"/>
      <c r="AK39" s="1110" t="s">
        <v>506</v>
      </c>
      <c r="AL39" s="1111"/>
      <c r="AM39" s="1111"/>
      <c r="AN39" s="1112"/>
      <c r="AO39" s="291">
        <v>-411791</v>
      </c>
      <c r="AP39" s="291">
        <v>-4175</v>
      </c>
      <c r="AQ39" s="292">
        <v>-3924</v>
      </c>
      <c r="AR39" s="293">
        <v>6.4</v>
      </c>
      <c r="AS39" s="290"/>
    </row>
    <row r="40" spans="1:46" ht="27" customHeight="1" x14ac:dyDescent="0.2">
      <c r="A40" s="247"/>
      <c r="AK40" s="1107" t="s">
        <v>507</v>
      </c>
      <c r="AL40" s="1108"/>
      <c r="AM40" s="1108"/>
      <c r="AN40" s="1109"/>
      <c r="AO40" s="291">
        <v>-3506746</v>
      </c>
      <c r="AP40" s="291">
        <v>-35556</v>
      </c>
      <c r="AQ40" s="292">
        <v>-49778</v>
      </c>
      <c r="AR40" s="293">
        <v>-28.6</v>
      </c>
      <c r="AS40" s="290"/>
    </row>
    <row r="41" spans="1:46" ht="13" x14ac:dyDescent="0.2">
      <c r="A41" s="247"/>
      <c r="AK41" s="1113" t="s">
        <v>287</v>
      </c>
      <c r="AL41" s="1114"/>
      <c r="AM41" s="1114"/>
      <c r="AN41" s="1115"/>
      <c r="AO41" s="291">
        <v>1172393</v>
      </c>
      <c r="AP41" s="291">
        <v>11887</v>
      </c>
      <c r="AQ41" s="292">
        <v>20383</v>
      </c>
      <c r="AR41" s="293">
        <v>-41.7</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 x14ac:dyDescent="0.2">
      <c r="A50" s="247"/>
      <c r="AK50" s="305"/>
      <c r="AL50" s="306"/>
      <c r="AM50" s="1101"/>
      <c r="AN50" s="307" t="s">
        <v>511</v>
      </c>
      <c r="AO50" s="308" t="s">
        <v>512</v>
      </c>
      <c r="AP50" s="309" t="s">
        <v>513</v>
      </c>
      <c r="AQ50" s="310" t="s">
        <v>514</v>
      </c>
      <c r="AR50" s="311" t="s">
        <v>515</v>
      </c>
    </row>
    <row r="51" spans="1:44" ht="13" x14ac:dyDescent="0.2">
      <c r="A51" s="247"/>
      <c r="AK51" s="303" t="s">
        <v>516</v>
      </c>
      <c r="AL51" s="304"/>
      <c r="AM51" s="312">
        <v>6698409</v>
      </c>
      <c r="AN51" s="313">
        <v>65542</v>
      </c>
      <c r="AO51" s="314">
        <v>-10.8</v>
      </c>
      <c r="AP51" s="315">
        <v>72756</v>
      </c>
      <c r="AQ51" s="316">
        <v>1</v>
      </c>
      <c r="AR51" s="317">
        <v>-11.8</v>
      </c>
    </row>
    <row r="52" spans="1:44" ht="13" x14ac:dyDescent="0.2">
      <c r="A52" s="247"/>
      <c r="AK52" s="318"/>
      <c r="AL52" s="319" t="s">
        <v>517</v>
      </c>
      <c r="AM52" s="320">
        <v>3074730</v>
      </c>
      <c r="AN52" s="321">
        <v>30085</v>
      </c>
      <c r="AO52" s="322">
        <v>-25.7</v>
      </c>
      <c r="AP52" s="323">
        <v>32117</v>
      </c>
      <c r="AQ52" s="324">
        <v>-5.9</v>
      </c>
      <c r="AR52" s="325">
        <v>-19.8</v>
      </c>
    </row>
    <row r="53" spans="1:44" ht="13" x14ac:dyDescent="0.2">
      <c r="A53" s="247"/>
      <c r="AK53" s="303" t="s">
        <v>518</v>
      </c>
      <c r="AL53" s="304"/>
      <c r="AM53" s="312">
        <v>5641388</v>
      </c>
      <c r="AN53" s="313">
        <v>55568</v>
      </c>
      <c r="AO53" s="314">
        <v>-15.2</v>
      </c>
      <c r="AP53" s="315">
        <v>62281</v>
      </c>
      <c r="AQ53" s="316">
        <v>-14.4</v>
      </c>
      <c r="AR53" s="317">
        <v>-0.8</v>
      </c>
    </row>
    <row r="54" spans="1:44" ht="13" x14ac:dyDescent="0.2">
      <c r="A54" s="247"/>
      <c r="AK54" s="318"/>
      <c r="AL54" s="319" t="s">
        <v>517</v>
      </c>
      <c r="AM54" s="320">
        <v>2930070</v>
      </c>
      <c r="AN54" s="321">
        <v>28861</v>
      </c>
      <c r="AO54" s="322">
        <v>-4.0999999999999996</v>
      </c>
      <c r="AP54" s="323">
        <v>38152</v>
      </c>
      <c r="AQ54" s="324">
        <v>18.8</v>
      </c>
      <c r="AR54" s="325">
        <v>-22.9</v>
      </c>
    </row>
    <row r="55" spans="1:44" ht="13" x14ac:dyDescent="0.2">
      <c r="A55" s="247"/>
      <c r="AK55" s="303" t="s">
        <v>519</v>
      </c>
      <c r="AL55" s="304"/>
      <c r="AM55" s="312">
        <v>4444730</v>
      </c>
      <c r="AN55" s="313">
        <v>44109</v>
      </c>
      <c r="AO55" s="314">
        <v>-20.6</v>
      </c>
      <c r="AP55" s="315">
        <v>58940</v>
      </c>
      <c r="AQ55" s="316">
        <v>-5.4</v>
      </c>
      <c r="AR55" s="317">
        <v>-15.2</v>
      </c>
    </row>
    <row r="56" spans="1:44" ht="13" x14ac:dyDescent="0.2">
      <c r="A56" s="247"/>
      <c r="AK56" s="318"/>
      <c r="AL56" s="319" t="s">
        <v>517</v>
      </c>
      <c r="AM56" s="320">
        <v>2192816</v>
      </c>
      <c r="AN56" s="321">
        <v>21761</v>
      </c>
      <c r="AO56" s="322">
        <v>-24.6</v>
      </c>
      <c r="AP56" s="323">
        <v>33486</v>
      </c>
      <c r="AQ56" s="324">
        <v>-12.2</v>
      </c>
      <c r="AR56" s="325">
        <v>-12.4</v>
      </c>
    </row>
    <row r="57" spans="1:44" ht="13" x14ac:dyDescent="0.2">
      <c r="A57" s="247"/>
      <c r="AK57" s="303" t="s">
        <v>520</v>
      </c>
      <c r="AL57" s="304"/>
      <c r="AM57" s="312">
        <v>6034016</v>
      </c>
      <c r="AN57" s="313">
        <v>60550</v>
      </c>
      <c r="AO57" s="314">
        <v>37.299999999999997</v>
      </c>
      <c r="AP57" s="315">
        <v>57336</v>
      </c>
      <c r="AQ57" s="316">
        <v>-2.7</v>
      </c>
      <c r="AR57" s="317">
        <v>40</v>
      </c>
    </row>
    <row r="58" spans="1:44" ht="13" x14ac:dyDescent="0.2">
      <c r="A58" s="247"/>
      <c r="AK58" s="318"/>
      <c r="AL58" s="319" t="s">
        <v>517</v>
      </c>
      <c r="AM58" s="320">
        <v>2659039</v>
      </c>
      <c r="AN58" s="321">
        <v>26683</v>
      </c>
      <c r="AO58" s="322">
        <v>22.6</v>
      </c>
      <c r="AP58" s="323">
        <v>34481</v>
      </c>
      <c r="AQ58" s="324">
        <v>3</v>
      </c>
      <c r="AR58" s="325">
        <v>19.600000000000001</v>
      </c>
    </row>
    <row r="59" spans="1:44" ht="13" x14ac:dyDescent="0.2">
      <c r="A59" s="247"/>
      <c r="AK59" s="303" t="s">
        <v>521</v>
      </c>
      <c r="AL59" s="304"/>
      <c r="AM59" s="312">
        <v>6621272</v>
      </c>
      <c r="AN59" s="313">
        <v>67135</v>
      </c>
      <c r="AO59" s="314">
        <v>10.9</v>
      </c>
      <c r="AP59" s="315">
        <v>69665</v>
      </c>
      <c r="AQ59" s="316">
        <v>21.5</v>
      </c>
      <c r="AR59" s="317">
        <v>-10.6</v>
      </c>
    </row>
    <row r="60" spans="1:44" ht="13" x14ac:dyDescent="0.2">
      <c r="A60" s="247"/>
      <c r="AK60" s="318"/>
      <c r="AL60" s="319" t="s">
        <v>517</v>
      </c>
      <c r="AM60" s="320">
        <v>3745826</v>
      </c>
      <c r="AN60" s="321">
        <v>37980</v>
      </c>
      <c r="AO60" s="322">
        <v>42.3</v>
      </c>
      <c r="AP60" s="323">
        <v>39225</v>
      </c>
      <c r="AQ60" s="324">
        <v>13.8</v>
      </c>
      <c r="AR60" s="325">
        <v>28.5</v>
      </c>
    </row>
    <row r="61" spans="1:44" ht="13" x14ac:dyDescent="0.2">
      <c r="A61" s="247"/>
      <c r="AK61" s="303" t="s">
        <v>522</v>
      </c>
      <c r="AL61" s="326"/>
      <c r="AM61" s="312">
        <v>5887963</v>
      </c>
      <c r="AN61" s="313">
        <v>58581</v>
      </c>
      <c r="AO61" s="314">
        <v>0.3</v>
      </c>
      <c r="AP61" s="315">
        <v>64196</v>
      </c>
      <c r="AQ61" s="327">
        <v>0</v>
      </c>
      <c r="AR61" s="317">
        <v>0.3</v>
      </c>
    </row>
    <row r="62" spans="1:44" ht="13" x14ac:dyDescent="0.2">
      <c r="A62" s="247"/>
      <c r="AK62" s="318"/>
      <c r="AL62" s="319" t="s">
        <v>517</v>
      </c>
      <c r="AM62" s="320">
        <v>2920496</v>
      </c>
      <c r="AN62" s="321">
        <v>29074</v>
      </c>
      <c r="AO62" s="322">
        <v>2.1</v>
      </c>
      <c r="AP62" s="323">
        <v>35492</v>
      </c>
      <c r="AQ62" s="324">
        <v>3.5</v>
      </c>
      <c r="AR62" s="325">
        <v>-1.4</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RxTjzKQC36ebCGX+y4gdIo0Hn67dHYIhKEd2a0ZJ1dVw59VzF1KzuNhuCfS5QwLkkGi4G8kwoWjtwN/AsN+HYQ==" saltValue="MeC35yk8SsQGYJc/oj89x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G3cQyRIAJJu7NMfdBXbvnGdxcnqU/Y98zwC1xZ1reU2fCTUDCKgekLeYMZFdwMR6jRPBjvrgVh85S9LfY04/aA==" saltValue="7SOSTiJk4IEV0OuORrZM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Nf+aq9COrIW5FfSl40Yy+TdhV+R/KgaJC0VEbVo7gmRVOU1NSVr+0AW5I0gyY0Cj+u7dsBBubO+HD+9VJdiHLg==" saltValue="WprXMa5NK2Q/vJgE554l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21.14</v>
      </c>
      <c r="G47" s="12">
        <v>21.24</v>
      </c>
      <c r="H47" s="12">
        <v>24.92</v>
      </c>
      <c r="I47" s="12">
        <v>24.58</v>
      </c>
      <c r="J47" s="13">
        <v>24.21</v>
      </c>
    </row>
    <row r="48" spans="2:10" ht="57.75" customHeight="1" x14ac:dyDescent="0.2">
      <c r="B48" s="14"/>
      <c r="C48" s="1128" t="s">
        <v>4</v>
      </c>
      <c r="D48" s="1128"/>
      <c r="E48" s="1129"/>
      <c r="F48" s="15">
        <v>10.31</v>
      </c>
      <c r="G48" s="16">
        <v>8.99</v>
      </c>
      <c r="H48" s="16">
        <v>5.71</v>
      </c>
      <c r="I48" s="16">
        <v>7.98</v>
      </c>
      <c r="J48" s="17">
        <v>9.0299999999999994</v>
      </c>
    </row>
    <row r="49" spans="2:10" ht="57.75" customHeight="1" thickBot="1" x14ac:dyDescent="0.25">
      <c r="B49" s="18"/>
      <c r="C49" s="1130" t="s">
        <v>5</v>
      </c>
      <c r="D49" s="1130"/>
      <c r="E49" s="1131"/>
      <c r="F49" s="19">
        <v>0.32</v>
      </c>
      <c r="G49" s="20">
        <v>0.5</v>
      </c>
      <c r="H49" s="20" t="s">
        <v>529</v>
      </c>
      <c r="I49" s="20">
        <v>2.38</v>
      </c>
      <c r="J49" s="21">
        <v>1.21</v>
      </c>
    </row>
    <row r="50" spans="2:10" ht="13" x14ac:dyDescent="0.2"/>
  </sheetData>
  <sheetProtection algorithmName="SHA-512" hashValue="2wQeO3ZzTQ94u68dKIjLVxcwZrJpTTvhKtt5MOOUPe4mat8W57CLiJfcM1fD7ucPoXZV6XmVU0dVvYOwI7KSBA==" saltValue="6JDj4XjufholeBAUHLWu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有村 裕貴</cp:lastModifiedBy>
  <cp:lastPrinted>2026-03-06T07:23:34Z</cp:lastPrinted>
  <dcterms:created xsi:type="dcterms:W3CDTF">2026-02-23T09:52:34Z</dcterms:created>
  <dcterms:modified xsi:type="dcterms:W3CDTF">2026-03-17T10:07:50Z</dcterms:modified>
  <cp:category/>
</cp:coreProperties>
</file>