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7B95D56D-2504-4D91-B5D8-EF736E09F3D3}"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U39" i="10"/>
  <c r="C39" i="10"/>
  <c r="CO38" i="10"/>
  <c r="CO39" i="10" s="1"/>
  <c r="CO40" i="10" s="1"/>
  <c r="CO41" i="10" s="1"/>
  <c r="CO42" i="10" s="1"/>
  <c r="CO43" i="10" s="1"/>
  <c r="BW38" i="10"/>
  <c r="BE38" i="10"/>
  <c r="U38" i="10"/>
  <c r="C38" i="10"/>
  <c r="BW37" i="10"/>
  <c r="BE37" i="10"/>
  <c r="U37" i="10"/>
  <c r="BW36" i="10"/>
  <c r="BE36" i="10"/>
  <c r="CO35" i="10"/>
  <c r="CO36" i="10" s="1"/>
  <c r="CO37" i="10" s="1"/>
  <c r="BW35" i="10"/>
  <c r="CO34" i="10"/>
  <c r="BW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AM39" i="10" s="1"/>
  <c r="BE34" i="10"/>
  <c r="BE35" i="10" s="1"/>
</calcChain>
</file>

<file path=xl/sharedStrings.xml><?xml version="1.0" encoding="utf-8"?>
<sst xmlns="http://schemas.openxmlformats.org/spreadsheetml/2006/main" count="1125" uniqueCount="588">
  <si>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</si>
  <si>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</si>
  <si>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</si>
  <si>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</si>
  <si>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</si>
  <si>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</si>
  <si>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</si>
  <si>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</si>
  <si>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</si>
  <si>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</si>
  <si>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</si>
  <si>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</si>
  <si>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</si>
  <si>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</si>
  <si>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</si>
  <si>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</si>
  <si>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</si>
  <si>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</si>
  <si>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</si>
  <si>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</si>
  <si>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</si>
  <si>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</si>
  <si>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</si>
  <si>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</si>
  <si>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</si>
  <si>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</si>
  <si>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</si>
  <si>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</si>
  <si>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</si>
  <si>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</si>
  <si>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</si>
  <si>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</si>
  <si>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</si>
  <si>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</si>
  <si>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</si>
  <si>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</si>
  <si>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</si>
  <si>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</si>
  <si>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</si>
  <si>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</si>
  <si>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</si>
  <si>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</si>
  <si>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</si>
  <si>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</si>
  <si>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</si>
  <si>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</si>
  <si>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</si>
  <si>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</si>
  <si>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</si>
  <si>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</si>
  <si>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</si>
  <si>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</si>
  <si>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</si>
  <si>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</si>
  <si>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</si>
  <si>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</si>
  <si>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</si>
  <si>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</si>
  <si>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</si>
  <si>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</si>
  <si>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</si>
  <si>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</si>
  <si>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</si>
  <si>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</si>
  <si>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</si>
  <si>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</si>
  <si>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</si>
  <si>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</si>
  <si>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</si>
  <si>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</si>
  <si>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</si>
  <si>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</si>
  <si>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</si>
  <si>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</si>
  <si>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</si>
  <si>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</si>
  <si>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</si>
  <si>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</si>
  <si>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</si>
  <si>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</si>
  <si>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</si>
  <si>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</si>
  <si>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</si>
  <si>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</si>
  <si>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</si>
  <si>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</si>
  <si>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</si>
  <si>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</si>
  <si>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</si>
  <si>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</si>
  <si>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</si>
  <si>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</si>
  <si>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</si>
  <si>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</si>
  <si>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</si>
  <si>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</si>
  <si>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</si>
  <si>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</si>
  <si>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</si>
  <si>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</si>
  <si>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</si>
  <si>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</si>
  <si>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</si>
  <si>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</si>
  <si>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</si>
  <si>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</si>
  <si>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</si>
  <si>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</si>
  <si>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</si>
  <si>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</si>
  <si>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</si>
  <si>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</si>
  <si>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</si>
  <si>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</si>
  <si>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</si>
  <si>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</si>
  <si>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</si>
  <si>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</si>
  <si>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</si>
  <si>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</si>
  <si>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</si>
  <si>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</si>
  <si>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</si>
  <si>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</si>
  <si>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</si>
  <si>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</si>
  <si>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</si>
  <si>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</si>
  <si>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</si>
  <si>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</si>
  <si>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</si>
  <si>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</si>
  <si>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</si>
  <si>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</si>
  <si>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</si>
  <si>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</si>
  <si>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</si>
  <si>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</si>
  <si>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</si>
  <si>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</si>
  <si>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</si>
  <si>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</si>
  <si>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</si>
  <si>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鹿児島市交通事業特別会計</t>
    <phoneticPr fontId="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</si>
  <si>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</si>
  <si>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</si>
  <si>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</si>
  <si>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</si>
  <si>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</si>
  <si>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</si>
  <si>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</si>
  <si>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</si>
  <si>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</si>
  <si>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</si>
  <si>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</si>
  <si>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</si>
  <si>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</si>
  <si>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</si>
  <si>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</si>
  <si>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</si>
  <si>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</si>
  <si>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</si>
  <si>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</si>
  <si>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</si>
  <si>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</si>
  <si>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</si>
  <si>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</si>
  <si>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</si>
  <si>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</si>
  <si>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</si>
  <si>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</si>
  <si>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</si>
  <si>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</si>
  <si>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</si>
  <si>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</si>
  <si>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</si>
  <si>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</si>
  <si>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</si>
  <si>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</si>
  <si>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</si>
  <si>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</si>
  <si>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</si>
  <si>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</si>
  <si>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</si>
  <si>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</si>
  <si>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</si>
  <si>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</si>
  <si>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</si>
  <si>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</si>
  <si>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</si>
  <si>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</si>
  <si>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</si>
  <si>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</si>
  <si>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</si>
  <si>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</si>
  <si>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</si>
  <si>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</si>
  <si>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</si>
  <si>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</si>
  <si>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</si>
  <si>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</si>
  <si>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</si>
  <si>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</si>
  <si>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</si>
  <si>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鹿児島県鹿児島市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</si>
  <si>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</si>
  <si>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</si>
  <si>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</si>
  <si>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</si>
  <si>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</si>
  <si>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</si>
  <si>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</si>
  <si>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</si>
  <si>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</si>
  <si>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</si>
  <si>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</si>
  <si>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</si>
  <si>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</si>
  <si>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</si>
  <si>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</si>
  <si>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</si>
  <si>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</si>
  <si>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</si>
  <si>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</si>
  <si>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</si>
  <si>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</si>
  <si>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</si>
  <si>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</si>
  <si>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</si>
  <si>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</si>
  <si>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</si>
  <si>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</si>
  <si>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</si>
  <si>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</si>
  <si>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</si>
  <si>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</si>
  <si>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</si>
  <si>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</si>
  <si>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</si>
  <si>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</si>
  <si>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</si>
  <si>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</si>
  <si>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</si>
  <si>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</si>
  <si>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</si>
  <si>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</si>
  <si>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</si>
  <si>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</si>
  <si>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</si>
  <si>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</si>
  <si>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</si>
  <si>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</si>
  <si>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</si>
  <si>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</si>
  <si>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</si>
  <si>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</si>
  <si>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</si>
  <si>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</si>
  <si>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</si>
  <si>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</si>
  <si>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</si>
  <si>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</si>
  <si>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</si>
  <si>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</si>
  <si>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</si>
  <si>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</si>
  <si>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</si>
  <si>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</si>
  <si>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</si>
  <si>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</si>
  <si>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</si>
  <si>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</si>
  <si>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</si>
  <si>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</si>
  <si>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</si>
  <si>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</si>
  <si>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</si>
  <si>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</si>
  <si>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</si>
  <si>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</si>
  <si>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</si>
  <si>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</si>
  <si>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</si>
  <si>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</si>
  <si>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</si>
  <si>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</si>
  <si>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</si>
  <si>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</si>
  <si>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</si>
  <si>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</si>
  <si>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</si>
  <si>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</si>
  <si>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</si>
  <si>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</si>
  <si>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</si>
  <si>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</si>
  <si>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</si>
  <si>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</si>
  <si>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</si>
  <si>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</si>
  <si>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</si>
  <si>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</si>
  <si>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</si>
  <si>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</si>
  <si>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</si>
  <si>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</si>
  <si>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</si>
  <si>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</si>
  <si>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</si>
  <si>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</si>
  <si>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</si>
  <si>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</si>
  <si>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</si>
  <si>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</si>
  <si>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</si>
  <si>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</si>
  <si>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</si>
  <si>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</si>
  <si>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</si>
  <si>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</si>
  <si>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</si>
  <si>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</si>
  <si>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</si>
  <si>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</si>
  <si>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</si>
  <si>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</si>
  <si>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</si>
  <si>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</si>
  <si>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</si>
  <si>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</si>
  <si>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</si>
  <si>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</si>
  <si>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</si>
  <si>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</si>
  <si>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</si>
  <si>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</si>
  <si>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</si>
  <si>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</si>
  <si>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</si>
  <si>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</si>
  <si>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</si>
  <si>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</si>
  <si>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</si>
  <si>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</si>
  <si>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</si>
  <si>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</si>
  <si>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</si>
  <si>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</si>
  <si>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</si>
  <si>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</si>
  <si>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</si>
  <si>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</si>
  <si>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</si>
  <si>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</si>
  <si>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</si>
  <si>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鹿児島県鹿児島市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</si>
  <si>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</si>
  <si>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</si>
  <si>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</si>
  <si>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</si>
  <si>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</si>
  <si>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</si>
  <si>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</si>
  <si>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</si>
  <si>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</si>
  <si>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</si>
  <si>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</si>
  <si>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</si>
  <si>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</si>
  <si>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</si>
  <si>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</si>
  <si>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</si>
  <si>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</si>
  <si>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</si>
  <si>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</si>
  <si>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</si>
  <si>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</si>
  <si>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</si>
  <si>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</si>
  <si>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</si>
  <si>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</si>
  <si>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</si>
  <si>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</si>
  <si>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</si>
  <si>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</si>
  <si>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</si>
  <si>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</si>
  <si>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</si>
  <si>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</si>
  <si>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</si>
  <si>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</si>
  <si>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</si>
  <si>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</si>
  <si>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</si>
  <si>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</si>
  <si>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</si>
  <si>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</si>
  <si>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</si>
  <si>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</si>
  <si>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</si>
  <si>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</si>
  <si>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</si>
  <si>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</si>
  <si>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</si>
  <si>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</si>
  <si>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</si>
  <si>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</si>
  <si>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</si>
  <si>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</si>
  <si>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</si>
  <si>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</si>
  <si>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</si>
  <si>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</si>
  <si>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</si>
  <si>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</si>
  <si>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</si>
  <si>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</si>
  <si>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</si>
  <si>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</si>
  <si>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</si>
  <si>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</si>
  <si>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</si>
  <si>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</si>
  <si>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</si>
  <si>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</si>
  <si>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</si>
  <si>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</si>
  <si>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</si>
  <si>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</si>
  <si>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</si>
  <si>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</si>
  <si>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</si>
  <si>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</si>
  <si>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</si>
  <si>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</si>
  <si>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</si>
  <si>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</si>
  <si>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</si>
  <si>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</si>
  <si>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</si>
  <si>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</si>
  <si>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</si>
  <si>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</si>
  <si>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</si>
  <si>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</si>
  <si>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</si>
  <si>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</si>
  <si>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</si>
  <si>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</si>
  <si>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</si>
  <si>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</si>
  <si>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</si>
  <si>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</si>
  <si>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</si>
  <si>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</si>
  <si>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</si>
  <si>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</si>
  <si>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</si>
  <si>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</si>
  <si>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</si>
  <si>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</si>
  <si>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</si>
  <si>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</si>
  <si>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</si>
  <si>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</si>
  <si>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</si>
  <si>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</si>
  <si>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</si>
  <si>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</si>
  <si>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</si>
  <si>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</si>
  <si>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</si>
  <si>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</si>
  <si>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</si>
  <si>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</si>
  <si>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</si>
  <si>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</si>
  <si>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</si>
  <si>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</si>
  <si>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</si>
  <si>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</si>
  <si>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</si>
  <si>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</si>
  <si>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</si>
  <si>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</si>
  <si>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</si>
  <si>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</si>
  <si>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</si>
  <si>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</si>
  <si>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</si>
  <si>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</si>
  <si>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</si>
  <si>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</si>
  <si>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</si>
  <si>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</si>
  <si>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</si>
  <si>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</si>
  <si>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</si>
  <si>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</si>
  <si>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</si>
  <si>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</si>
  <si>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</si>
  <si>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</si>
  <si>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</si>
  <si>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</si>
  <si>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</si>
  <si>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</si>
  <si>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</si>
  <si>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</si>
  <si>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</si>
  <si>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</si>
  <si>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</si>
  <si>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</si>
  <si>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</si>
  <si>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</si>
  <si>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</si>
  <si>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</si>
  <si>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</si>
  <si>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</si>
  <si>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</si>
  <si>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</si>
  <si>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</si>
  <si>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</si>
  <si>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</si>
  <si>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</si>
  <si>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</si>
  <si>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</si>
  <si>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</si>
  <si>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</si>
  <si>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</si>
  <si>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</si>
  <si>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</si>
  <si>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</si>
  <si>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</si>
  <si>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</si>
  <si>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</si>
  <si>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</si>
  <si>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</si>
  <si>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</si>
  <si>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2.96</t>
  </si>
  <si>
    <t>▲ 1.64</t>
  </si>
  <si>
    <t>鹿児島市国民健康保険事業特別会計</t>
  </si>
  <si>
    <t>▲ 2.85</t>
  </si>
  <si>
    <t>▲ 2.04</t>
  </si>
  <si>
    <t>▲ 1.90</t>
  </si>
  <si>
    <t>▲ 2.27</t>
  </si>
  <si>
    <t>▲ 2.57</t>
  </si>
  <si>
    <t>鹿児島市交通事業特別会計</t>
  </si>
  <si>
    <t>▲ 0.01</t>
  </si>
  <si>
    <t>鹿児島市水道事業特別会計</t>
  </si>
  <si>
    <t>鹿児島市病院事業特別会計</t>
  </si>
  <si>
    <t>鹿児島市公共下水道事業特別会計</t>
  </si>
  <si>
    <t>一般会計</t>
  </si>
  <si>
    <t>鹿児島市介護保険特別会計</t>
  </si>
  <si>
    <t>鹿児島市工業用水道事業特別会計</t>
  </si>
  <si>
    <t>その他会計（赤字）</t>
  </si>
  <si>
    <t>▲ 0.02</t>
  </si>
  <si>
    <t>その他会計（黒字）</t>
  </si>
  <si>
    <t>R02</t>
    <phoneticPr fontId="5"/>
  </si>
  <si>
    <t>R03</t>
    <phoneticPr fontId="5"/>
  </si>
  <si>
    <t>R04</t>
    <phoneticPr fontId="5"/>
  </si>
  <si>
    <t>R05</t>
    <phoneticPr fontId="5"/>
  </si>
  <si>
    <t>R06</t>
    <phoneticPr fontId="5"/>
  </si>
  <si>
    <t>-</t>
    <phoneticPr fontId="2"/>
  </si>
  <si>
    <t>鹿児島市スポーツ振興協会</t>
    <rPh sb="0" eb="4">
      <t>カゴシマシ</t>
    </rPh>
    <rPh sb="8" eb="12">
      <t>シンコウキョウカイ</t>
    </rPh>
    <phoneticPr fontId="2"/>
  </si>
  <si>
    <t>-</t>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</si>
  <si>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</si>
  <si>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</si>
  <si>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3">
      <t>カゴシマ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</si>
  <si>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建設事業基金</t>
    <rPh sb="0" eb="2">
      <t>ケンセツ</t>
    </rPh>
    <rPh sb="2" eb="4">
      <t>ジギョウ</t>
    </rPh>
    <rPh sb="4" eb="6">
      <t>キキン</t>
    </rPh>
    <phoneticPr fontId="18"/>
  </si>
  <si>
    <t>高齢者福祉施設管理基金</t>
    <rPh sb="0" eb="3">
      <t>コウレイシャ</t>
    </rPh>
    <rPh sb="3" eb="5">
      <t>フクシ</t>
    </rPh>
    <rPh sb="5" eb="7">
      <t>シセツ</t>
    </rPh>
    <rPh sb="7" eb="9">
      <t>カンリ</t>
    </rPh>
    <rPh sb="9" eb="11">
      <t>キキン</t>
    </rPh>
    <phoneticPr fontId="18"/>
  </si>
  <si>
    <t>文学振興基金</t>
    <rPh sb="0" eb="2">
      <t>ブンガク</t>
    </rPh>
    <rPh sb="2" eb="4">
      <t>シンコウ</t>
    </rPh>
    <rPh sb="4" eb="6">
      <t>キキン</t>
    </rPh>
    <phoneticPr fontId="18"/>
  </si>
  <si>
    <t>国際交流基金</t>
    <rPh sb="0" eb="2">
      <t>コクサイ</t>
    </rPh>
    <rPh sb="2" eb="4">
      <t>コウリュウ</t>
    </rPh>
    <rPh sb="4" eb="6">
      <t>キキン</t>
    </rPh>
    <phoneticPr fontId="5"/>
  </si>
  <si>
    <t>合併まちづくり基金</t>
    <rPh sb="0" eb="2">
      <t>ガッペイ</t>
    </rPh>
    <rPh sb="7" eb="9">
      <t>キキン</t>
    </rPh>
    <phoneticPr fontId="5"/>
  </si>
  <si>
    <t>　▲2,600</t>
  </si>
  <si>
    <t>鹿児島中央地下駐車場</t>
    <rPh sb="0" eb="10">
      <t>カゴシマチュウオウチカチュウシャジョウ</t>
    </rPh>
    <phoneticPr fontId="2"/>
  </si>
  <si>
    <t>-</t>
    <phoneticPr fontId="2"/>
  </si>
  <si>
    <t>まちづくり鹿児島</t>
  </si>
  <si>
    <t>かごしま環境未来財団</t>
  </si>
  <si>
    <t>-</t>
    <phoneticPr fontId="2"/>
  </si>
  <si>
    <t>鹿児島観光コンベンション協会</t>
  </si>
  <si>
    <t>公益財団法人鹿児島市環境サービス財団</t>
    <rPh sb="0" eb="2">
      <t>コウエキ</t>
    </rPh>
    <rPh sb="2" eb="4">
      <t>ザイダン</t>
    </rPh>
    <rPh sb="4" eb="6">
      <t>ホウジン</t>
    </rPh>
    <rPh sb="6" eb="10">
      <t>カゴシマシ</t>
    </rPh>
    <rPh sb="10" eb="12">
      <t>カンキョウ</t>
    </rPh>
    <rPh sb="16" eb="18">
      <t>ザイダン</t>
    </rPh>
    <phoneticPr fontId="2"/>
  </si>
  <si>
    <t>かごしま教育文化振興財団</t>
    <rPh sb="4" eb="12">
      <t>キョウイクブンカシンコウザイダン</t>
    </rPh>
    <phoneticPr fontId="38"/>
  </si>
  <si>
    <t>鹿児島市中小企業勤労者福祉サービスセンター</t>
    <rPh sb="0" eb="4">
      <t>カゴシマシ</t>
    </rPh>
    <rPh sb="4" eb="6">
      <t>チュウショウ</t>
    </rPh>
    <rPh sb="6" eb="8">
      <t>キギョウ</t>
    </rPh>
    <rPh sb="8" eb="11">
      <t>キンロウシャ</t>
    </rPh>
    <rPh sb="11" eb="13">
      <t>フクシ</t>
    </rPh>
    <phoneticPr fontId="2"/>
  </si>
  <si>
    <t>公益財団法人西郷南洲顕彰会</t>
    <rPh sb="0" eb="6">
      <t>コウエキザイダンホウジン</t>
    </rPh>
    <rPh sb="6" eb="13">
      <t>サイゴウナンシュウケンショウカイ</t>
    </rPh>
    <phoneticPr fontId="2"/>
  </si>
  <si>
    <t>鹿児島市国際交流財団</t>
    <rPh sb="0" eb="4">
      <t>カゴシマシ</t>
    </rPh>
    <rPh sb="4" eb="6">
      <t>コクサイ</t>
    </rPh>
    <rPh sb="6" eb="8">
      <t>コウリュウ</t>
    </rPh>
    <rPh sb="8" eb="10">
      <t>ザイダン</t>
    </rPh>
    <phoneticPr fontId="2"/>
  </si>
  <si>
    <t>公益財団法人鹿児島まちづくり土地区画整理協会</t>
    <rPh sb="0" eb="6">
      <t>コウエキザイダンホウジン</t>
    </rPh>
    <rPh sb="6" eb="9">
      <t>カゴシマ</t>
    </rPh>
    <rPh sb="14" eb="22">
      <t>トチクカクセイリキョウカイ</t>
    </rPh>
    <phoneticPr fontId="2"/>
  </si>
  <si>
    <t>鹿児島市水族館公社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</si>
</sst>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6FC8-4FA7-A6DB-1D47B6A5BA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80771</c:v>
                </c:pt>
                <c:pt idx="1">
                  <c:v>63271</c:v>
                </c:pt>
                <c:pt idx="2">
                  <c:v>50315</c:v>
                </c:pt>
                <c:pt idx="3">
                  <c:v>52812</c:v>
                </c:pt>
                <c:pt idx="4">
                  <c:v>50039</c:v>
                </c:pt>
              </c:numCache>
            </c:numRef>
          </c:val>
          <c:smooth val="0"/>
          <c:extLst>
            <c:ext xmlns:c16="http://schemas.microsoft.com/office/drawing/2014/chart" uri="{C3380CC4-5D6E-409C-BE32-E72D297353CC}">
              <c16:uniqueId val="{00000001-6FC8-4FA7-A6DB-1D47B6A5BA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標準"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G/標準</c:formatCode>
                <c:ptCount val="5"/>
                <c:pt idx="0">
                  <c:v>3.37</c:v>
                </c:pt>
                <c:pt idx="1">
                  <c:v>6.62</c:v>
                </c:pt>
                <c:pt idx="2">
                  <c:v>5.01</c:v>
                </c:pt>
                <c:pt idx="3">
                  <c:v>3.94</c:v>
                </c:pt>
                <c:pt idx="4">
                  <c:v>4.63</c:v>
                </c:pt>
              </c:numCache>
            </c:numRef>
          </c:val>
          <c:extLst>
            <c:ext xmlns:c16="http://schemas.microsoft.com/office/drawing/2014/chart" uri="{C3380CC4-5D6E-409C-BE32-E72D297353CC}">
              <c16:uniqueId val="{00000000-9C87-48E7-8BA0-69643BAD01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G/標準</c:formatCode>
                <c:ptCount val="5"/>
                <c:pt idx="0">
                  <c:v>7.51</c:v>
                </c:pt>
                <c:pt idx="1">
                  <c:v>7.72</c:v>
                </c:pt>
                <c:pt idx="2">
                  <c:v>6.56</c:v>
                </c:pt>
                <c:pt idx="3">
                  <c:v>5.79</c:v>
                </c:pt>
                <c:pt idx="4">
                  <c:v>5.56</c:v>
                </c:pt>
              </c:numCache>
            </c:numRef>
          </c:val>
          <c:extLst>
            <c:ext xmlns:c16="http://schemas.microsoft.com/office/drawing/2014/chart" uri="{C3380CC4-5D6E-409C-BE32-E72D297353CC}">
              <c16:uniqueId val="{00000001-9C87-48E7-8BA0-69643BAD01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G/標準</c:formatCode>
                <c:ptCount val="5"/>
                <c:pt idx="0">
                  <c:v>1.07</c:v>
                </c:pt>
                <c:pt idx="1">
                  <c:v>3.83</c:v>
                </c:pt>
                <c:pt idx="2">
                  <c:v>-2.96</c:v>
                </c:pt>
                <c:pt idx="3">
                  <c:v>-1.64</c:v>
                </c:pt>
                <c:pt idx="4">
                  <c:v>0.71</c:v>
                </c:pt>
              </c:numCache>
            </c:numRef>
          </c:val>
          <c:smooth val="0"/>
          <c:extLst>
            <c:ext xmlns:c16="http://schemas.microsoft.com/office/drawing/2014/chart" uri="{C3380CC4-5D6E-409C-BE32-E72D297353CC}">
              <c16:uniqueId val="{00000002-9C87-48E7-8BA0-69643BAD01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標準"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G/標準</c:formatCode>
                <c:ptCount val="10"/>
                <c:pt idx="0">
                  <c:v>#N/A</c:v>
                </c:pt>
                <c:pt idx="1">
                  <c:v>0.47</c:v>
                </c:pt>
                <c:pt idx="2">
                  <c:v>#N/A</c:v>
                </c:pt>
                <c:pt idx="3">
                  <c:v>0.23</c:v>
                </c:pt>
                <c:pt idx="4">
                  <c:v>#N/A</c:v>
                </c:pt>
                <c:pt idx="5">
                  <c:v>0.27</c:v>
                </c:pt>
                <c:pt idx="6">
                  <c:v>#N/A</c:v>
                </c:pt>
                <c:pt idx="7">
                  <c:v>0.21</c:v>
                </c:pt>
                <c:pt idx="8">
                  <c:v>#N/A</c:v>
                </c:pt>
                <c:pt idx="9">
                  <c:v>0.12</c:v>
                </c:pt>
              </c:numCache>
            </c:numRef>
          </c:val>
          <c:extLst>
            <c:ext xmlns:c16="http://schemas.microsoft.com/office/drawing/2014/chart" uri="{C3380CC4-5D6E-409C-BE32-E72D297353CC}">
              <c16:uniqueId val="{00000000-9AFE-4AAB-AA87-6DC0E8B9C1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G/標準</c:formatCode>
                <c:ptCount val="10"/>
                <c:pt idx="0">
                  <c:v>0</c:v>
                </c:pt>
                <c:pt idx="1">
                  <c:v>0</c:v>
                </c:pt>
                <c:pt idx="2">
                  <c:v>0.02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AFE-4AAB-AA87-6DC0E8B9C147}"/>
            </c:ext>
          </c:extLst>
        </c:ser>
        <c:ser>
          <c:idx val="2"/>
          <c:order val="2"/>
          <c:tx>
            <c:strRef>
              <c:f>データシート!$A$29</c:f>
              <c:strCache>
                <c:ptCount val="1"/>
                <c:pt idx="0">
                  <c:v>鹿児島市工業用水道事業特別会計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G/標準</c:formatCode>
                <c:ptCount val="10"/>
                <c:pt idx="0">
                  <c:v>#N/A</c:v>
                </c:pt>
                <c:pt idx="1">
                  <c:v>0.09</c:v>
                </c:pt>
                <c:pt idx="2">
                  <c:v>#N/A</c:v>
                </c:pt>
                <c:pt idx="3">
                  <c:v>0.09</c:v>
                </c:pt>
                <c:pt idx="4">
                  <c:v>#N/A</c:v>
                </c:pt>
                <c:pt idx="5">
                  <c:v>0.1</c:v>
                </c:pt>
                <c:pt idx="6">
                  <c:v>#N/A</c:v>
                </c:pt>
                <c:pt idx="7">
                  <c:v>0.1</c:v>
                </c:pt>
                <c:pt idx="8">
                  <c:v>#N/A</c:v>
                </c:pt>
                <c:pt idx="9">
                  <c:v>0.1</c:v>
                </c:pt>
              </c:numCache>
            </c:numRef>
          </c:val>
          <c:extLst>
            <c:ext xmlns:c16="http://schemas.microsoft.com/office/drawing/2014/chart" uri="{C3380CC4-5D6E-409C-BE32-E72D297353CC}">
              <c16:uniqueId val="{00000002-9AFE-4AAB-AA87-6DC0E8B9C147}"/>
            </c:ext>
          </c:extLst>
        </c:ser>
        <c:ser>
          <c:idx val="3"/>
          <c:order val="3"/>
          <c:tx>
            <c:strRef>
              <c:f>データシート!$A$30</c:f>
              <c:strCache>
                <c:ptCount val="1"/>
                <c:pt idx="0">
                  <c:v>鹿児島市介護保険特別会計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G/標準</c:formatCode>
                <c:ptCount val="10"/>
                <c:pt idx="0">
                  <c:v>#N/A</c:v>
                </c:pt>
                <c:pt idx="1">
                  <c:v>0.59</c:v>
                </c:pt>
                <c:pt idx="2">
                  <c:v>#N/A</c:v>
                </c:pt>
                <c:pt idx="3">
                  <c:v>0.76</c:v>
                </c:pt>
                <c:pt idx="4">
                  <c:v>#N/A</c:v>
                </c:pt>
                <c:pt idx="5">
                  <c:v>1.43</c:v>
                </c:pt>
                <c:pt idx="6">
                  <c:v>#N/A</c:v>
                </c:pt>
                <c:pt idx="7">
                  <c:v>0.65</c:v>
                </c:pt>
                <c:pt idx="8">
                  <c:v>#N/A</c:v>
                </c:pt>
                <c:pt idx="9">
                  <c:v>0.6</c:v>
                </c:pt>
              </c:numCache>
            </c:numRef>
          </c:val>
          <c:extLst>
            <c:ext xmlns:c16="http://schemas.microsoft.com/office/drawing/2014/chart" uri="{C3380CC4-5D6E-409C-BE32-E72D297353CC}">
              <c16:uniqueId val="{00000003-9AFE-4AAB-AA87-6DC0E8B9C147}"/>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G/標準</c:formatCode>
                <c:ptCount val="10"/>
                <c:pt idx="0">
                  <c:v>#N/A</c:v>
                </c:pt>
                <c:pt idx="1">
                  <c:v>3.26</c:v>
                </c:pt>
                <c:pt idx="2">
                  <c:v>#N/A</c:v>
                </c:pt>
                <c:pt idx="3">
                  <c:v>6.45</c:v>
                </c:pt>
                <c:pt idx="4">
                  <c:v>#N/A</c:v>
                </c:pt>
                <c:pt idx="5">
                  <c:v>4.8099999999999996</c:v>
                </c:pt>
                <c:pt idx="6">
                  <c:v>#N/A</c:v>
                </c:pt>
                <c:pt idx="7">
                  <c:v>3.8</c:v>
                </c:pt>
                <c:pt idx="8">
                  <c:v>#N/A</c:v>
                </c:pt>
                <c:pt idx="9">
                  <c:v>4.5999999999999996</c:v>
                </c:pt>
              </c:numCache>
            </c:numRef>
          </c:val>
          <c:extLst>
            <c:ext xmlns:c16="http://schemas.microsoft.com/office/drawing/2014/chart" uri="{C3380CC4-5D6E-409C-BE32-E72D297353CC}">
              <c16:uniqueId val="{00000004-9AFE-4AAB-AA87-6DC0E8B9C147}"/>
            </c:ext>
          </c:extLst>
        </c:ser>
        <c:ser>
          <c:idx val="5"/>
          <c:order val="5"/>
          <c:tx>
            <c:strRef>
              <c:f>データシート!$A$32</c:f>
              <c:strCache>
                <c:ptCount val="1"/>
                <c:pt idx="0">
                  <c:v>鹿児島市公共下水道事業特別会計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G/標準</c:formatCode>
                <c:ptCount val="10"/>
                <c:pt idx="0">
                  <c:v>#N/A</c:v>
                </c:pt>
                <c:pt idx="1">
                  <c:v>4.58</c:v>
                </c:pt>
                <c:pt idx="2">
                  <c:v>#N/A</c:v>
                </c:pt>
                <c:pt idx="3">
                  <c:v>4.72</c:v>
                </c:pt>
                <c:pt idx="4">
                  <c:v>#N/A</c:v>
                </c:pt>
                <c:pt idx="5">
                  <c:v>4.8600000000000003</c:v>
                </c:pt>
                <c:pt idx="6">
                  <c:v>#N/A</c:v>
                </c:pt>
                <c:pt idx="7">
                  <c:v>4.7300000000000004</c:v>
                </c:pt>
                <c:pt idx="8">
                  <c:v>#N/A</c:v>
                </c:pt>
                <c:pt idx="9">
                  <c:v>4.62</c:v>
                </c:pt>
              </c:numCache>
            </c:numRef>
          </c:val>
          <c:extLst>
            <c:ext xmlns:c16="http://schemas.microsoft.com/office/drawing/2014/chart" uri="{C3380CC4-5D6E-409C-BE32-E72D297353CC}">
              <c16:uniqueId val="{00000005-9AFE-4AAB-AA87-6DC0E8B9C147}"/>
            </c:ext>
          </c:extLst>
        </c:ser>
        <c:ser>
          <c:idx val="6"/>
          <c:order val="6"/>
          <c:tx>
            <c:strRef>
              <c:f>データシート!$A$33</c:f>
              <c:strCache>
                <c:ptCount val="1"/>
                <c:pt idx="0">
                  <c:v>鹿児島市病院事業特別会計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G/標準</c:formatCode>
                <c:ptCount val="10"/>
                <c:pt idx="0">
                  <c:v>#N/A</c:v>
                </c:pt>
                <c:pt idx="1">
                  <c:v>9.17</c:v>
                </c:pt>
                <c:pt idx="2">
                  <c:v>#N/A</c:v>
                </c:pt>
                <c:pt idx="3">
                  <c:v>9.6</c:v>
                </c:pt>
                <c:pt idx="4">
                  <c:v>#N/A</c:v>
                </c:pt>
                <c:pt idx="5">
                  <c:v>10.24</c:v>
                </c:pt>
                <c:pt idx="6">
                  <c:v>#N/A</c:v>
                </c:pt>
                <c:pt idx="7">
                  <c:v>8.3000000000000007</c:v>
                </c:pt>
                <c:pt idx="8">
                  <c:v>#N/A</c:v>
                </c:pt>
                <c:pt idx="9">
                  <c:v>6.56</c:v>
                </c:pt>
              </c:numCache>
            </c:numRef>
          </c:val>
          <c:extLst>
            <c:ext xmlns:c16="http://schemas.microsoft.com/office/drawing/2014/chart" uri="{C3380CC4-5D6E-409C-BE32-E72D297353CC}">
              <c16:uniqueId val="{00000006-9AFE-4AAB-AA87-6DC0E8B9C147}"/>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G/標準</c:formatCode>
                <c:ptCount val="10"/>
                <c:pt idx="0">
                  <c:v>#N/A</c:v>
                </c:pt>
                <c:pt idx="1">
                  <c:v>6.76</c:v>
                </c:pt>
                <c:pt idx="2">
                  <c:v>#N/A</c:v>
                </c:pt>
                <c:pt idx="3">
                  <c:v>6.91</c:v>
                </c:pt>
                <c:pt idx="4">
                  <c:v>#N/A</c:v>
                </c:pt>
                <c:pt idx="5">
                  <c:v>7.24</c:v>
                </c:pt>
                <c:pt idx="6">
                  <c:v>#N/A</c:v>
                </c:pt>
                <c:pt idx="7">
                  <c:v>7.47</c:v>
                </c:pt>
                <c:pt idx="8">
                  <c:v>#N/A</c:v>
                </c:pt>
                <c:pt idx="9">
                  <c:v>7.19</c:v>
                </c:pt>
              </c:numCache>
            </c:numRef>
          </c:val>
          <c:extLst>
            <c:ext xmlns:c16="http://schemas.microsoft.com/office/drawing/2014/chart" uri="{C3380CC4-5D6E-409C-BE32-E72D297353CC}">
              <c16:uniqueId val="{00000007-9AFE-4AAB-AA87-6DC0E8B9C147}"/>
            </c:ext>
          </c:extLst>
        </c:ser>
        <c:ser>
          <c:idx val="8"/>
          <c:order val="8"/>
          <c:tx>
            <c:strRef>
              <c:f>データシート!$A$35</c:f>
              <c:strCache>
                <c:ptCount val="1"/>
                <c:pt idx="0">
                  <c:v>鹿児島市交通事業特別会計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G/標準</c:formatCode>
                <c:ptCount val="10"/>
                <c:pt idx="0">
                  <c:v>#N/A</c:v>
                </c:pt>
                <c:pt idx="1">
                  <c:v>0</c:v>
                </c:pt>
                <c:pt idx="2">
                  <c:v>#N/A</c:v>
                </c:pt>
                <c:pt idx="3">
                  <c:v>0</c:v>
                </c:pt>
                <c:pt idx="4">
                  <c:v>#N/A</c:v>
                </c:pt>
                <c:pt idx="5">
                  <c:v>0</c:v>
                </c:pt>
                <c:pt idx="6">
                  <c:v>#N/A</c:v>
                </c:pt>
                <c:pt idx="7">
                  <c:v>0</c:v>
                </c:pt>
                <c:pt idx="8">
                  <c:v>0.01</c:v>
                </c:pt>
                <c:pt idx="9">
                  <c:v>#N/A</c:v>
                </c:pt>
              </c:numCache>
            </c:numRef>
          </c:val>
          <c:extLst>
            <c:ext xmlns:c16="http://schemas.microsoft.com/office/drawing/2014/chart" uri="{C3380CC4-5D6E-409C-BE32-E72D297353CC}">
              <c16:uniqueId val="{00000008-9AFE-4AAB-AA87-6DC0E8B9C147}"/>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G/標準</c:formatCode>
                <c:ptCount val="10"/>
                <c:pt idx="0">
                  <c:v>2.85</c:v>
                </c:pt>
                <c:pt idx="1">
                  <c:v>#N/A</c:v>
                </c:pt>
                <c:pt idx="2">
                  <c:v>2.04</c:v>
                </c:pt>
                <c:pt idx="3">
                  <c:v>#N/A</c:v>
                </c:pt>
                <c:pt idx="4">
                  <c:v>1.9</c:v>
                </c:pt>
                <c:pt idx="5">
                  <c:v>#N/A</c:v>
                </c:pt>
                <c:pt idx="6">
                  <c:v>2.27</c:v>
                </c:pt>
                <c:pt idx="7">
                  <c:v>#N/A</c:v>
                </c:pt>
                <c:pt idx="8">
                  <c:v>2.57</c:v>
                </c:pt>
                <c:pt idx="9">
                  <c:v>#N/A</c:v>
                </c:pt>
              </c:numCache>
            </c:numRef>
          </c:val>
          <c:extLst>
            <c:ext xmlns:c16="http://schemas.microsoft.com/office/drawing/2014/chart" uri="{C3380CC4-5D6E-409C-BE32-E72D297353CC}">
              <c16:uniqueId val="{00000009-9AFE-4AAB-AA87-6DC0E8B9C1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標準"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G/標準</c:formatCode>
                <c:ptCount val="15"/>
                <c:pt idx="2">
                  <c:v>22700</c:v>
                </c:pt>
                <c:pt idx="5">
                  <c:v>22744</c:v>
                </c:pt>
                <c:pt idx="8">
                  <c:v>22666</c:v>
                </c:pt>
                <c:pt idx="11">
                  <c:v>22421</c:v>
                </c:pt>
                <c:pt idx="14">
                  <c:v>22968</c:v>
                </c:pt>
              </c:numCache>
            </c:numRef>
          </c:val>
          <c:extLst>
            <c:ext xmlns:c16="http://schemas.microsoft.com/office/drawing/2014/chart" uri="{C3380CC4-5D6E-409C-BE32-E72D297353CC}">
              <c16:uniqueId val="{00000000-BC14-4AD7-B1CF-1213F5E9F1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1-BC14-4AD7-B1CF-1213F5E9F1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G/標準</c:formatCode>
                <c:ptCount val="15"/>
                <c:pt idx="0">
                  <c:v>61</c:v>
                </c:pt>
                <c:pt idx="3">
                  <c:v>62</c:v>
                </c:pt>
                <c:pt idx="6">
                  <c:v>62</c:v>
                </c:pt>
                <c:pt idx="9">
                  <c:v>61</c:v>
                </c:pt>
                <c:pt idx="12">
                  <c:v>61</c:v>
                </c:pt>
              </c:numCache>
            </c:numRef>
          </c:val>
          <c:extLst>
            <c:ext xmlns:c16="http://schemas.microsoft.com/office/drawing/2014/chart" uri="{C3380CC4-5D6E-409C-BE32-E72D297353CC}">
              <c16:uniqueId val="{00000002-BC14-4AD7-B1CF-1213F5E9F1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3-BC14-4AD7-B1CF-1213F5E9F1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G/標準</c:formatCode>
                <c:ptCount val="15"/>
                <c:pt idx="0">
                  <c:v>3010</c:v>
                </c:pt>
                <c:pt idx="3">
                  <c:v>3058</c:v>
                </c:pt>
                <c:pt idx="6">
                  <c:v>3416</c:v>
                </c:pt>
                <c:pt idx="9">
                  <c:v>3455</c:v>
                </c:pt>
                <c:pt idx="12">
                  <c:v>3629</c:v>
                </c:pt>
              </c:numCache>
            </c:numRef>
          </c:val>
          <c:extLst>
            <c:ext xmlns:c16="http://schemas.microsoft.com/office/drawing/2014/chart" uri="{C3380CC4-5D6E-409C-BE32-E72D297353CC}">
              <c16:uniqueId val="{00000004-BC14-4AD7-B1CF-1213F5E9F1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5-BC14-4AD7-B1CF-1213F5E9F1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6-BC14-4AD7-B1CF-1213F5E9F1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G/標準</c:formatCode>
                <c:ptCount val="15"/>
                <c:pt idx="0">
                  <c:v>23972</c:v>
                </c:pt>
                <c:pt idx="3">
                  <c:v>25557</c:v>
                </c:pt>
                <c:pt idx="6">
                  <c:v>24598</c:v>
                </c:pt>
                <c:pt idx="9">
                  <c:v>25015</c:v>
                </c:pt>
                <c:pt idx="12">
                  <c:v>24423</c:v>
                </c:pt>
              </c:numCache>
            </c:numRef>
          </c:val>
          <c:extLst>
            <c:ext xmlns:c16="http://schemas.microsoft.com/office/drawing/2014/chart" uri="{C3380CC4-5D6E-409C-BE32-E72D297353CC}">
              <c16:uniqueId val="{00000007-BC14-4AD7-B1CF-1213F5E9F1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G/標準</c:formatCode>
                <c:ptCount val="15"/>
                <c:pt idx="0">
                  <c:v>#N/A</c:v>
                </c:pt>
                <c:pt idx="1">
                  <c:v>4343</c:v>
                </c:pt>
                <c:pt idx="2">
                  <c:v>#N/A</c:v>
                </c:pt>
                <c:pt idx="3">
                  <c:v>#N/A</c:v>
                </c:pt>
                <c:pt idx="4">
                  <c:v>5933</c:v>
                </c:pt>
                <c:pt idx="5">
                  <c:v>#N/A</c:v>
                </c:pt>
                <c:pt idx="6">
                  <c:v>#N/A</c:v>
                </c:pt>
                <c:pt idx="7">
                  <c:v>5410</c:v>
                </c:pt>
                <c:pt idx="8">
                  <c:v>#N/A</c:v>
                </c:pt>
                <c:pt idx="9">
                  <c:v>#N/A</c:v>
                </c:pt>
                <c:pt idx="10">
                  <c:v>6110</c:v>
                </c:pt>
                <c:pt idx="11">
                  <c:v>#N/A</c:v>
                </c:pt>
                <c:pt idx="12">
                  <c:v>#N/A</c:v>
                </c:pt>
                <c:pt idx="13">
                  <c:v>5145</c:v>
                </c:pt>
                <c:pt idx="14">
                  <c:v>#N/A</c:v>
                </c:pt>
              </c:numCache>
            </c:numRef>
          </c:val>
          <c:smooth val="0"/>
          <c:extLst>
            <c:ext xmlns:c16="http://schemas.microsoft.com/office/drawing/2014/chart" uri="{C3380CC4-5D6E-409C-BE32-E72D297353CC}">
              <c16:uniqueId val="{00000008-BC14-4AD7-B1CF-1213F5E9F1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標準"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G/標準</c:formatCode>
                <c:ptCount val="15"/>
                <c:pt idx="2">
                  <c:v>196531</c:v>
                </c:pt>
                <c:pt idx="5">
                  <c:v>193538</c:v>
                </c:pt>
                <c:pt idx="8">
                  <c:v>190274</c:v>
                </c:pt>
                <c:pt idx="11">
                  <c:v>183951</c:v>
                </c:pt>
                <c:pt idx="14">
                  <c:v>174476</c:v>
                </c:pt>
              </c:numCache>
            </c:numRef>
          </c:val>
          <c:extLst>
            <c:ext xmlns:c16="http://schemas.microsoft.com/office/drawing/2014/chart" uri="{C3380CC4-5D6E-409C-BE32-E72D297353CC}">
              <c16:uniqueId val="{00000000-4B16-4E1F-845C-C3806842EA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G/標準</c:formatCode>
                <c:ptCount val="15"/>
                <c:pt idx="2">
                  <c:v>55175</c:v>
                </c:pt>
                <c:pt idx="5">
                  <c:v>62217</c:v>
                </c:pt>
                <c:pt idx="8">
                  <c:v>63457</c:v>
                </c:pt>
                <c:pt idx="11">
                  <c:v>60196</c:v>
                </c:pt>
                <c:pt idx="14">
                  <c:v>55143</c:v>
                </c:pt>
              </c:numCache>
            </c:numRef>
          </c:val>
          <c:extLst>
            <c:ext xmlns:c16="http://schemas.microsoft.com/office/drawing/2014/chart" uri="{C3380CC4-5D6E-409C-BE32-E72D297353CC}">
              <c16:uniqueId val="{00000001-4B16-4E1F-845C-C3806842EA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G/標準</c:formatCode>
                <c:ptCount val="15"/>
                <c:pt idx="2">
                  <c:v>37050</c:v>
                </c:pt>
                <c:pt idx="5">
                  <c:v>48698</c:v>
                </c:pt>
                <c:pt idx="8">
                  <c:v>48139</c:v>
                </c:pt>
                <c:pt idx="11">
                  <c:v>46546</c:v>
                </c:pt>
                <c:pt idx="14">
                  <c:v>41416</c:v>
                </c:pt>
              </c:numCache>
            </c:numRef>
          </c:val>
          <c:extLst>
            <c:ext xmlns:c16="http://schemas.microsoft.com/office/drawing/2014/chart" uri="{C3380CC4-5D6E-409C-BE32-E72D297353CC}">
              <c16:uniqueId val="{00000002-4B16-4E1F-845C-C3806842EA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3-4B16-4E1F-845C-C3806842EA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4-4B16-4E1F-845C-C3806842EA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G/標準</c:formatCode>
                <c:ptCount val="15"/>
                <c:pt idx="0">
                  <c:v>167</c:v>
                </c:pt>
                <c:pt idx="3">
                  <c:v>101</c:v>
                </c:pt>
                <c:pt idx="6">
                  <c:v>47</c:v>
                </c:pt>
                <c:pt idx="9">
                  <c:v>162</c:v>
                </c:pt>
                <c:pt idx="12">
                  <c:v>108</c:v>
                </c:pt>
              </c:numCache>
            </c:numRef>
          </c:val>
          <c:extLst>
            <c:ext xmlns:c16="http://schemas.microsoft.com/office/drawing/2014/chart" uri="{C3380CC4-5D6E-409C-BE32-E72D297353CC}">
              <c16:uniqueId val="{00000005-4B16-4E1F-845C-C3806842EA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G/標準</c:formatCode>
                <c:ptCount val="15"/>
                <c:pt idx="0">
                  <c:v>31845</c:v>
                </c:pt>
                <c:pt idx="3">
                  <c:v>32137</c:v>
                </c:pt>
                <c:pt idx="6">
                  <c:v>30695</c:v>
                </c:pt>
                <c:pt idx="9">
                  <c:v>32584</c:v>
                </c:pt>
                <c:pt idx="12">
                  <c:v>32977</c:v>
                </c:pt>
              </c:numCache>
            </c:numRef>
          </c:val>
          <c:extLst>
            <c:ext xmlns:c16="http://schemas.microsoft.com/office/drawing/2014/chart" uri="{C3380CC4-5D6E-409C-BE32-E72D297353CC}">
              <c16:uniqueId val="{00000006-4B16-4E1F-845C-C3806842EA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G/標準</c:formatCode>
                <c:ptCount val="15"/>
                <c:pt idx="0">
                  <c:v>0</c:v>
                </c:pt>
                <c:pt idx="3">
                  <c:v>0</c:v>
                </c:pt>
                <c:pt idx="6">
                  <c:v>0</c:v>
                </c:pt>
                <c:pt idx="9">
                  <c:v>0</c:v>
                </c:pt>
                <c:pt idx="12">
                  <c:v>0</c:v>
                </c:pt>
              </c:numCache>
            </c:numRef>
          </c:val>
          <c:extLst>
            <c:ext xmlns:c16="http://schemas.microsoft.com/office/drawing/2014/chart" uri="{C3380CC4-5D6E-409C-BE32-E72D297353CC}">
              <c16:uniqueId val="{00000007-4B16-4E1F-845C-C3806842EA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G/標準</c:formatCode>
                <c:ptCount val="15"/>
                <c:pt idx="0">
                  <c:v>40050</c:v>
                </c:pt>
                <c:pt idx="3">
                  <c:v>42774</c:v>
                </c:pt>
                <c:pt idx="6">
                  <c:v>46969</c:v>
                </c:pt>
                <c:pt idx="9">
                  <c:v>50235</c:v>
                </c:pt>
                <c:pt idx="12">
                  <c:v>50508</c:v>
                </c:pt>
              </c:numCache>
            </c:numRef>
          </c:val>
          <c:extLst>
            <c:ext xmlns:c16="http://schemas.microsoft.com/office/drawing/2014/chart" uri="{C3380CC4-5D6E-409C-BE32-E72D297353CC}">
              <c16:uniqueId val="{00000008-4B16-4E1F-845C-C3806842EA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G/標準</c:formatCode>
                <c:ptCount val="15"/>
                <c:pt idx="0">
                  <c:v>301</c:v>
                </c:pt>
                <c:pt idx="3">
                  <c:v>245</c:v>
                </c:pt>
                <c:pt idx="6">
                  <c:v>190</c:v>
                </c:pt>
                <c:pt idx="9">
                  <c:v>134</c:v>
                </c:pt>
                <c:pt idx="12">
                  <c:v>78</c:v>
                </c:pt>
              </c:numCache>
            </c:numRef>
          </c:val>
          <c:extLst>
            <c:ext xmlns:c16="http://schemas.microsoft.com/office/drawing/2014/chart" uri="{C3380CC4-5D6E-409C-BE32-E72D297353CC}">
              <c16:uniqueId val="{00000009-4B16-4E1F-845C-C3806842EA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G/標準</c:formatCode>
                <c:ptCount val="15"/>
                <c:pt idx="0">
                  <c:v>260131</c:v>
                </c:pt>
                <c:pt idx="3">
                  <c:v>260498</c:v>
                </c:pt>
                <c:pt idx="6">
                  <c:v>254284</c:v>
                </c:pt>
                <c:pt idx="9">
                  <c:v>247094</c:v>
                </c:pt>
                <c:pt idx="12">
                  <c:v>237879</c:v>
                </c:pt>
              </c:numCache>
            </c:numRef>
          </c:val>
          <c:extLst>
            <c:ext xmlns:c16="http://schemas.microsoft.com/office/drawing/2014/chart" uri="{C3380CC4-5D6E-409C-BE32-E72D297353CC}">
              <c16:uniqueId val="{0000000A-4B16-4E1F-845C-C3806842EA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G/標準</c:formatCode>
                <c:ptCount val="15"/>
                <c:pt idx="0">
                  <c:v>#N/A</c:v>
                </c:pt>
                <c:pt idx="1">
                  <c:v>43738</c:v>
                </c:pt>
                <c:pt idx="2">
                  <c:v>#N/A</c:v>
                </c:pt>
                <c:pt idx="3">
                  <c:v>#N/A</c:v>
                </c:pt>
                <c:pt idx="4">
                  <c:v>31303</c:v>
                </c:pt>
                <c:pt idx="5">
                  <c:v>#N/A</c:v>
                </c:pt>
                <c:pt idx="6">
                  <c:v>#N/A</c:v>
                </c:pt>
                <c:pt idx="7">
                  <c:v>30315</c:v>
                </c:pt>
                <c:pt idx="8">
                  <c:v>#N/A</c:v>
                </c:pt>
                <c:pt idx="9">
                  <c:v>#N/A</c:v>
                </c:pt>
                <c:pt idx="10">
                  <c:v>39516</c:v>
                </c:pt>
                <c:pt idx="11">
                  <c:v>#N/A</c:v>
                </c:pt>
                <c:pt idx="12">
                  <c:v>#N/A</c:v>
                </c:pt>
                <c:pt idx="13">
                  <c:v>50515</c:v>
                </c:pt>
                <c:pt idx="14">
                  <c:v>#N/A</c:v>
                </c:pt>
              </c:numCache>
            </c:numRef>
          </c:val>
          <c:smooth val="0"/>
          <c:extLst>
            <c:ext xmlns:c16="http://schemas.microsoft.com/office/drawing/2014/chart" uri="{C3380CC4-5D6E-409C-BE32-E72D297353CC}">
              <c16:uniqueId val="{0000000B-4B16-4E1F-845C-C3806842EA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標準"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8980</c:v>
                </c:pt>
                <c:pt idx="1">
                  <c:v>8064</c:v>
                </c:pt>
                <c:pt idx="2">
                  <c:v>7946</c:v>
                </c:pt>
              </c:numCache>
            </c:numRef>
          </c:val>
          <c:extLst>
            <c:ext xmlns:c16="http://schemas.microsoft.com/office/drawing/2014/chart" uri="{C3380CC4-5D6E-409C-BE32-E72D297353CC}">
              <c16:uniqueId val="{00000000-BEEC-4BCA-8943-0041D7DEDD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13664</c:v>
                </c:pt>
                <c:pt idx="1">
                  <c:v>12501</c:v>
                </c:pt>
                <c:pt idx="2">
                  <c:v>10333</c:v>
                </c:pt>
              </c:numCache>
            </c:numRef>
          </c:val>
          <c:extLst>
            <c:ext xmlns:c16="http://schemas.microsoft.com/office/drawing/2014/chart" uri="{C3380CC4-5D6E-409C-BE32-E72D297353CC}">
              <c16:uniqueId val="{00000001-BEEC-4BCA-8943-0041D7DEDD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19643</c:v>
                </c:pt>
                <c:pt idx="1">
                  <c:v>18703</c:v>
                </c:pt>
                <c:pt idx="2">
                  <c:v>16077</c:v>
                </c:pt>
              </c:numCache>
            </c:numRef>
          </c:val>
          <c:extLst>
            <c:ext xmlns:c16="http://schemas.microsoft.com/office/drawing/2014/chart" uri="{C3380CC4-5D6E-409C-BE32-E72D297353CC}">
              <c16:uniqueId val="{00000002-BEEC-4BCA-8943-0041D7DEDD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標準"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今後も、借入額を元金償還額の範囲内に抑制するなど、実質的な市債残高を減少させ、健全財政の維持に努める。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満期一括償還地方債の借入はなし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充当可能特定歳入の減などにより、前年度より悪化した。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今後も、将来負担額を抑制するとともに、充当可能財源等の増加を図り、将来負担比率の減少に努める。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財政調整基金や市債管理基金等の取り崩しにより、基金全体としては約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市を取り巻く財政状況が今後一段と厳しくなることが予想されることから、財政調整基金、減債基金、建設事業基金の財政３基金の残高に配慮し、年度間の財源調整機能を果たせる額として、標準財政規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％を目安に確保に努める。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・建設事業基金：大規模な市施設の整備事業又は公共用地取得事業に必要な資金に充てる。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・合併まちづくり基金：新市まちづくり計画に基づくソフト事業で、新市の一体感の醸成に資する事業又は旧市町村単位の地域振興事業に必要な資金に充てる。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・建設事業基金：清掃工場施設整備事業や、交通安全施設整備事業、区画整理等の財源として３５億円を充当し、１８億円を積み立てたことにより減少。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・合併まちづくり基金：観光農業公園管理運営事業やコミュニティビジョン推進事業等の財源として４億円を充当したことにより減少。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・建設事業基金：清掃工場や学校施設等の整備が予定されていることから、７年度は２０億円を取り崩す予定。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・高齢者福祉施設管理基金：高齢者福祉施設の管理運営の充実を図るため、７年度及び８年度は１億円を取り崩す予定。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・文学振興基金：文学振興施設の管理運営その他本市における文学振興を図るため、７年度及び８年度は３億円を取り崩す予定。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・国際交流基金：国際交流のより一層の振興を図るため、７年度及び８年度は約１億円を取り崩す予定。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財源不足対応や物価高騰対策のため約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億円取り崩し、財政調整基金は約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７年度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及び８年度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現時点で取り崩す予定はない。今後は、本市を取り巻く財政状況が厳しくなることが予想されることから、基金残高に配慮し、年度間の財源調整機能を果たせる額として、１００億円を目安に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国の臨時財政対策債償還基金費や、決算剰余金等約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億円を積み立て、市債償還のため約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億円取り崩したことから、減債基金は約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年度は４０億円、８年度は３３億円を取り崩す予定。今後も社会基盤整備等に係る市債の活用が見込まれており、公債費の財源確保が必要な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591,263
586,312
547.61
304,257,873
294,080,066
6,625,361
143,026,778
237,878,946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市税などの自主財源が乏しく地方交付税や国庫支出金への依存度が高い財政構造にあり、類似団体平均値より低くなっている。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今後も、事務事業の抜本的な見直しと合理化を図るとともに、市税などの自主財源の確保に努める。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人件費や扶助費の増により数値が微増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したが、今後も例年同様、厳しい状況になると考えている。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財政構造の弾力性を確保するため、今後も、自主財源の確保に努めるほか、市債借入額を抑制することによる公債費の縮減、人件費の抑制、行政改革の推進等による一般行政経費のさらなる削減に努める。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161502</xdr:rowOff>
    </xdr:from>
    <xdr:to>
      <xdr:col>23</xdr:col>
      <xdr:colOff>133350</xdr:colOff>
      <xdr:row>65</xdr:row>
      <xdr:rowOff>169545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0575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161502</xdr:rowOff>
    </xdr:from>
    <xdr:to>
      <xdr:col>19</xdr:col>
      <xdr:colOff>133350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057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169545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3282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66</xdr:row>
      <xdr:rowOff>26246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328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135272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110702</xdr:rowOff>
    </xdr:from>
    <xdr:to>
      <xdr:col>19</xdr:col>
      <xdr:colOff>184150</xdr:colOff>
      <xdr:row>66</xdr:row>
      <xdr:rowOff>40852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51029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23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類似団体と比較して、主に人件費が低いことなどから類似団体平均値よりも低くなっている。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今後も、行政改革の推進により、基本的な行政コストの縮減に努める。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61489</xdr:rowOff>
    </xdr:from>
    <xdr:to>
      <xdr:col>23</xdr:col>
      <xdr:colOff>133350</xdr:colOff>
      <xdr:row>83</xdr:row>
      <xdr:rowOff>67134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0389"/>
          <a:ext cx="838200" cy="1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61489</xdr:rowOff>
    </xdr:from>
    <xdr:to>
      <xdr:col>19</xdr:col>
      <xdr:colOff>133350</xdr:colOff>
      <xdr:row>82</xdr:row>
      <xdr:rowOff>112142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2038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139415</xdr:rowOff>
    </xdr:from>
    <xdr:to>
      <xdr:col>15</xdr:col>
      <xdr:colOff>82550</xdr:colOff>
      <xdr:row>82</xdr:row>
      <xdr:rowOff>112142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26865"/>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119187</xdr:rowOff>
    </xdr:from>
    <xdr:to>
      <xdr:col>11</xdr:col>
      <xdr:colOff>31750</xdr:colOff>
      <xdr:row>81</xdr:row>
      <xdr:rowOff>139415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6637"/>
          <a:ext cx="889000" cy="2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16334</xdr:rowOff>
    </xdr:from>
    <xdr:to>
      <xdr:col>23</xdr:col>
      <xdr:colOff>184150</xdr:colOff>
      <xdr:row>83</xdr:row>
      <xdr:rowOff>117934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32861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9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10689</xdr:rowOff>
    </xdr:from>
    <xdr:to>
      <xdr:col>19</xdr:col>
      <xdr:colOff>184150</xdr:colOff>
      <xdr:row>82</xdr:row>
      <xdr:rowOff>112289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122466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61342</xdr:rowOff>
    </xdr:from>
    <xdr:to>
      <xdr:col>15</xdr:col>
      <xdr:colOff>133350</xdr:colOff>
      <xdr:row>82</xdr:row>
      <xdr:rowOff>162942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88615</xdr:rowOff>
    </xdr:from>
    <xdr:to>
      <xdr:col>11</xdr:col>
      <xdr:colOff>82550</xdr:colOff>
      <xdr:row>82</xdr:row>
      <xdr:rowOff>18765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68387</xdr:rowOff>
    </xdr:from>
    <xdr:to>
      <xdr:col>7</xdr:col>
      <xdr:colOff>31750</xdr:colOff>
      <xdr:row>81</xdr:row>
      <xdr:rowOff>169987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ラスパイレス指数は近年、ほぼ横ばいで推移している。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56356</xdr:rowOff>
    </xdr:from>
    <xdr:to>
      <xdr:col>81</xdr:col>
      <xdr:colOff>44450</xdr:colOff>
      <xdr:row>86</xdr:row>
      <xdr:rowOff>71438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010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116681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010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86519</xdr:rowOff>
    </xdr:from>
    <xdr:to>
      <xdr:col>72</xdr:col>
      <xdr:colOff>203200</xdr:colOff>
      <xdr:row>86</xdr:row>
      <xdr:rowOff>116681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312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86519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16138"/>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65881</xdr:rowOff>
    </xdr:from>
    <xdr:to>
      <xdr:col>73</xdr:col>
      <xdr:colOff>44450</xdr:colOff>
      <xdr:row>86</xdr:row>
      <xdr:rowOff>167481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152258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35719</xdr:rowOff>
    </xdr:from>
    <xdr:to>
      <xdr:col>68</xdr:col>
      <xdr:colOff>203200</xdr:colOff>
      <xdr:row>86</xdr:row>
      <xdr:rowOff>137319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147496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4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行政改革大綱及び推進計画に基づき、業務の効率化や業務量の変化等に応じた職員定数の見直しを毎年度行い、適正な定員管理を推進している。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今後も、引き続き、適正な定員管理の推進に努める。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26307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6062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142603</xdr:rowOff>
    </xdr:from>
    <xdr:to>
      <xdr:col>77</xdr:col>
      <xdr:colOff>44450</xdr:colOff>
      <xdr:row>61</xdr:row>
      <xdr:rowOff>2177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296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142603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985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111578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951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146957</xdr:rowOff>
    </xdr:from>
    <xdr:to>
      <xdr:col>81</xdr:col>
      <xdr:colOff>95250</xdr:colOff>
      <xdr:row>61</xdr:row>
      <xdr:rowOff>77107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119034</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91803</xdr:rowOff>
    </xdr:from>
    <xdr:to>
      <xdr:col>73</xdr:col>
      <xdr:colOff>44450</xdr:colOff>
      <xdr:row>61</xdr:row>
      <xdr:rowOff>21953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32130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、類似団体平均値より低く、公債費負担の健全度は確保されていると考えている。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286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70696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30480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8241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充当可能特定歳入の減などにより、前年に比べ増加している。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16764</xdr:rowOff>
    </xdr:from>
    <xdr:to>
      <xdr:col>81</xdr:col>
      <xdr:colOff>44450</xdr:colOff>
      <xdr:row>16</xdr:row>
      <xdr:rowOff>93015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59964"/>
          <a:ext cx="8382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121615</xdr:rowOff>
    </xdr:from>
    <xdr:to>
      <xdr:col>77</xdr:col>
      <xdr:colOff>44450</xdr:colOff>
      <xdr:row>16</xdr:row>
      <xdr:rowOff>16764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693365"/>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121615</xdr:rowOff>
    </xdr:from>
    <xdr:to>
      <xdr:col>72</xdr:col>
      <xdr:colOff>203200</xdr:colOff>
      <xdr:row>15</xdr:row>
      <xdr:rowOff>126441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933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126441</xdr:rowOff>
    </xdr:from>
    <xdr:to>
      <xdr:col>68</xdr:col>
      <xdr:colOff>152400</xdr:colOff>
      <xdr:row>16</xdr:row>
      <xdr:rowOff>67920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98191"/>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42215</xdr:rowOff>
    </xdr:from>
    <xdr:to>
      <xdr:col>81</xdr:col>
      <xdr:colOff>95250</xdr:colOff>
      <xdr:row>16</xdr:row>
      <xdr:rowOff>143815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14292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5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137414</xdr:rowOff>
    </xdr:from>
    <xdr:to>
      <xdr:col>77</xdr:col>
      <xdr:colOff>95250</xdr:colOff>
      <xdr:row>16</xdr:row>
      <xdr:rowOff>67564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52341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9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70815</xdr:rowOff>
    </xdr:from>
    <xdr:to>
      <xdr:col>73</xdr:col>
      <xdr:colOff>44450</xdr:colOff>
      <xdr:row>16</xdr:row>
      <xdr:rowOff>965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157192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75641</xdr:rowOff>
    </xdr:from>
    <xdr:to>
      <xdr:col>68</xdr:col>
      <xdr:colOff>203200</xdr:colOff>
      <xdr:row>16</xdr:row>
      <xdr:rowOff>5791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162018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3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17120</xdr:rowOff>
    </xdr:from>
    <xdr:to>
      <xdr:col>64</xdr:col>
      <xdr:colOff>152400</xdr:colOff>
      <xdr:row>16</xdr:row>
      <xdr:rowOff>118720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103497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591,263
586,312
547.61
304,257,873
294,080,066
6,625,361
143,026,778
237,878,946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類似団体の平均値程度であり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平均値程度になっている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今後も、事務の効率化等を図るとともに、外部委託等により、適切な人件費の管理に努める。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類似団体平均値より低くなっており、健全な財政に寄与しているものと考えている。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今後も、過去の実績等によらず、改めて必要性や効率性等を十分に検討し、見直し・合理化に努める。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7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9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39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物価高騰に係る給付金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や施設型給付費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等の増により、類似団体の平均値より高くなっている。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今後も、市の単独事業については、改めて費用対効果等を検証して、見直しを行うなど、扶助費の抑制に努める。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120650</xdr:rowOff>
    </xdr:from>
    <xdr:to>
      <xdr:col>24</xdr:col>
      <xdr:colOff>25400</xdr:colOff>
      <xdr:row>61</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57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120650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46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25400</xdr:rowOff>
    </xdr:from>
    <xdr:to>
      <xdr:col>15</xdr:col>
      <xdr:colOff>98425</xdr:colOff>
      <xdr:row>61</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12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69850</xdr:rowOff>
    </xdr:from>
    <xdr:to>
      <xdr:col>24</xdr:col>
      <xdr:colOff>76200</xdr:colOff>
      <xdr:row>62</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69850</xdr:rowOff>
    </xdr:from>
    <xdr:to>
      <xdr:col>20</xdr:col>
      <xdr:colOff>38100</xdr:colOff>
      <xdr:row>62</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61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127000</xdr:rowOff>
    </xdr:from>
    <xdr:to>
      <xdr:col>15</xdr:col>
      <xdr:colOff>149225</xdr:colOff>
      <xdr:row>61</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146050</xdr:rowOff>
    </xdr:from>
    <xdr:to>
      <xdr:col>11</xdr:col>
      <xdr:colOff>60325</xdr:colOff>
      <xdr:row>60</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101600</xdr:rowOff>
    </xdr:from>
    <xdr:to>
      <xdr:col>6</xdr:col>
      <xdr:colOff>171450</xdr:colOff>
      <xdr:row>61</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類似団体とほぼ同水準で推移しており、健全な財政に寄与しているものと考えている。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今後も、他会計への繰出金を適切に抑制するなど、普通会計への負担を減らしていくよう努める。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類似団体平均値より低くなっており、健全な財政に寄与しているものと考えている。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「補助金見直しの指針」等に基づき、事業実績の精査や団体自立のための指導等の取組を行ってきており、今後も、引き続き、同指針等に基づき積極的な見直しに努める。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24130</xdr:rowOff>
    </xdr:from>
    <xdr:to>
      <xdr:col>82</xdr:col>
      <xdr:colOff>107950</xdr:colOff>
      <xdr:row>33</xdr:row>
      <xdr:rowOff>33274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819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33274</xdr:rowOff>
    </xdr:from>
    <xdr:to>
      <xdr:col>78</xdr:col>
      <xdr:colOff>69850</xdr:colOff>
      <xdr:row>33</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691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33274</xdr:rowOff>
    </xdr:from>
    <xdr:to>
      <xdr:col>73</xdr:col>
      <xdr:colOff>180975</xdr:colOff>
      <xdr:row>33</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691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33274</xdr:rowOff>
    </xdr:from>
    <xdr:to>
      <xdr:col>69</xdr:col>
      <xdr:colOff>92075</xdr:colOff>
      <xdr:row>33</xdr:row>
      <xdr:rowOff>51562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6911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144780</xdr:rowOff>
    </xdr:from>
    <xdr:to>
      <xdr:col>82</xdr:col>
      <xdr:colOff>158750</xdr:colOff>
      <xdr:row>33</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53357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153924</xdr:rowOff>
    </xdr:from>
    <xdr:to>
      <xdr:col>78</xdr:col>
      <xdr:colOff>120650</xdr:colOff>
      <xdr:row>33</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94251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0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xdr:rowOff>
    </xdr:from>
    <xdr:to>
      <xdr:col>74</xdr:col>
      <xdr:colOff>31750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153924</xdr:rowOff>
    </xdr:from>
    <xdr:to>
      <xdr:col>69</xdr:col>
      <xdr:colOff>142875</xdr:colOff>
      <xdr:row>33</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94251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762</xdr:rowOff>
    </xdr:from>
    <xdr:to>
      <xdr:col>65</xdr:col>
      <xdr:colOff>53975</xdr:colOff>
      <xdr:row>33</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112539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借入額は元金償還額の範囲内に抑制している。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今後も、実質的な市債残高を減少させるため、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借入額を抑制し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、健全財政の維持に努める。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705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46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5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類似団体平均値より低くなっており、健全な財政に寄与しているものと考えている。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今後も、人件費、扶助費のほか投資的経費について、各面からコスト縮減に努める。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886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88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73661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286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286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15977</xdr:rowOff>
    </xdr:from>
    <xdr:to>
      <xdr:col>29</xdr:col>
      <xdr:colOff>127000</xdr:colOff>
      <xdr:row>18</xdr:row>
      <xdr:rowOff>5499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8252"/>
          <a:ext cx="647700" cy="160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5499</xdr:rowOff>
    </xdr:from>
    <xdr:to>
      <xdr:col>26</xdr:col>
      <xdr:colOff>50800</xdr:colOff>
      <xdr:row>18</xdr:row>
      <xdr:rowOff>72136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9224"/>
          <a:ext cx="698500" cy="66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72136</xdr:rowOff>
    </xdr:from>
    <xdr:to>
      <xdr:col>22</xdr:col>
      <xdr:colOff>114300</xdr:colOff>
      <xdr:row>18</xdr:row>
      <xdr:rowOff>123609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5861"/>
          <a:ext cx="698500" cy="51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104483</xdr:rowOff>
    </xdr:from>
    <xdr:to>
      <xdr:col>18</xdr:col>
      <xdr:colOff>177800</xdr:colOff>
      <xdr:row>18</xdr:row>
      <xdr:rowOff>123609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38208"/>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136627</xdr:rowOff>
    </xdr:from>
    <xdr:to>
      <xdr:col>29</xdr:col>
      <xdr:colOff>177800</xdr:colOff>
      <xdr:row>17</xdr:row>
      <xdr:rowOff>66777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108704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126149</xdr:rowOff>
    </xdr:from>
    <xdr:to>
      <xdr:col>26</xdr:col>
      <xdr:colOff>101600</xdr:colOff>
      <xdr:row>18</xdr:row>
      <xdr:rowOff>56299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41076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21336</xdr:rowOff>
    </xdr:from>
    <xdr:to>
      <xdr:col>22</xdr:col>
      <xdr:colOff>165100</xdr:colOff>
      <xdr:row>18</xdr:row>
      <xdr:rowOff>122936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107713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72809</xdr:rowOff>
    </xdr:from>
    <xdr:to>
      <xdr:col>19</xdr:col>
      <xdr:colOff>38100</xdr:colOff>
      <xdr:row>19</xdr:row>
      <xdr:rowOff>2959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159186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53683</xdr:rowOff>
    </xdr:from>
    <xdr:to>
      <xdr:col>15</xdr:col>
      <xdr:colOff>101600</xdr:colOff>
      <xdr:row>18</xdr:row>
      <xdr:rowOff>155283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140060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173939</xdr:rowOff>
    </xdr:from>
    <xdr:to>
      <xdr:col>29</xdr:col>
      <xdr:colOff>127000</xdr:colOff>
      <xdr:row>35</xdr:row>
      <xdr:rowOff>233566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84289"/>
          <a:ext cx="647700" cy="5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173939</xdr:rowOff>
    </xdr:from>
    <xdr:to>
      <xdr:col>26</xdr:col>
      <xdr:colOff>50800</xdr:colOff>
      <xdr:row>35</xdr:row>
      <xdr:rowOff>220421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84289"/>
          <a:ext cx="6985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188608</xdr:rowOff>
    </xdr:from>
    <xdr:to>
      <xdr:col>22</xdr:col>
      <xdr:colOff>114300</xdr:colOff>
      <xdr:row>35</xdr:row>
      <xdr:rowOff>220421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8958"/>
          <a:ext cx="698500" cy="3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188608</xdr:rowOff>
    </xdr:from>
    <xdr:to>
      <xdr:col>18</xdr:col>
      <xdr:colOff>177800</xdr:colOff>
      <xdr:row>35</xdr:row>
      <xdr:rowOff>290068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8958"/>
          <a:ext cx="698500" cy="10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182766</xdr:rowOff>
    </xdr:from>
    <xdr:to>
      <xdr:col>29</xdr:col>
      <xdr:colOff>177800</xdr:colOff>
      <xdr:row>35</xdr:row>
      <xdr:rowOff>284366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154843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6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123139</xdr:rowOff>
    </xdr:from>
    <xdr:to>
      <xdr:col>26</xdr:col>
      <xdr:colOff>101600</xdr:colOff>
      <xdr:row>35</xdr:row>
      <xdr:rowOff>224739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209516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169621</xdr:rowOff>
    </xdr:from>
    <xdr:to>
      <xdr:col>22</xdr:col>
      <xdr:colOff>165100</xdr:colOff>
      <xdr:row>35</xdr:row>
      <xdr:rowOff>271221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255998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137808</xdr:rowOff>
    </xdr:from>
    <xdr:to>
      <xdr:col>19</xdr:col>
      <xdr:colOff>38100</xdr:colOff>
      <xdr:row>35</xdr:row>
      <xdr:rowOff>239408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239268</xdr:rowOff>
    </xdr:from>
    <xdr:to>
      <xdr:col>15</xdr:col>
      <xdr:colOff>101600</xdr:colOff>
      <xdr:row>35</xdr:row>
      <xdr:rowOff>340868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325645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591,263
586,312
547.61
304,257,873
294,080,066
6,625,361
143,026,778
237,878,946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117950</xdr:rowOff>
    </xdr:from>
    <xdr:to>
      <xdr:col>24</xdr:col>
      <xdr:colOff>63500</xdr:colOff>
      <xdr:row>38</xdr:row>
      <xdr:rowOff>4108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0150"/>
          <a:ext cx="838200" cy="2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119747</xdr:rowOff>
    </xdr:from>
    <xdr:to>
      <xdr:col>19</xdr:col>
      <xdr:colOff>177800</xdr:colOff>
      <xdr:row>38</xdr:row>
      <xdr:rowOff>4108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63397"/>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119747</xdr:rowOff>
    </xdr:from>
    <xdr:to>
      <xdr:col>15</xdr:col>
      <xdr:colOff>50800</xdr:colOff>
      <xdr:row>38</xdr:row>
      <xdr:rowOff>42611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3397"/>
          <a:ext cx="889000" cy="9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24518</xdr:rowOff>
    </xdr:from>
    <xdr:to>
      <xdr:col>10</xdr:col>
      <xdr:colOff>114300</xdr:colOff>
      <xdr:row>38</xdr:row>
      <xdr:rowOff>42611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9618"/>
          <a:ext cx="889000" cy="1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67150</xdr:rowOff>
    </xdr:from>
    <xdr:to>
      <xdr:col>24</xdr:col>
      <xdr:colOff>114300</xdr:colOff>
      <xdr:row>36</xdr:row>
      <xdr:rowOff>168750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45577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124758</xdr:rowOff>
    </xdr:from>
    <xdr:to>
      <xdr:col>20</xdr:col>
      <xdr:colOff>38100</xdr:colOff>
      <xdr:row>38</xdr:row>
      <xdr:rowOff>54908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46035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68947</xdr:rowOff>
    </xdr:from>
    <xdr:to>
      <xdr:col>15</xdr:col>
      <xdr:colOff>101600</xdr:colOff>
      <xdr:row>37</xdr:row>
      <xdr:rowOff>170546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2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161673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163261</xdr:rowOff>
    </xdr:from>
    <xdr:to>
      <xdr:col>10</xdr:col>
      <xdr:colOff>165100</xdr:colOff>
      <xdr:row>38</xdr:row>
      <xdr:rowOff>93411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84538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145168</xdr:rowOff>
    </xdr:from>
    <xdr:to>
      <xdr:col>6</xdr:col>
      <xdr:colOff>38100</xdr:colOff>
      <xdr:row>38</xdr:row>
      <xdr:rowOff>75318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66445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126298</xdr:rowOff>
    </xdr:from>
    <xdr:to>
      <xdr:col>24</xdr:col>
      <xdr:colOff>63500</xdr:colOff>
      <xdr:row>57</xdr:row>
      <xdr:rowOff>97952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27498"/>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145473</xdr:rowOff>
    </xdr:from>
    <xdr:to>
      <xdr:col>19</xdr:col>
      <xdr:colOff>177800</xdr:colOff>
      <xdr:row>57</xdr:row>
      <xdr:rowOff>97952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46673"/>
          <a:ext cx="889000" cy="1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145473</xdr:rowOff>
    </xdr:from>
    <xdr:to>
      <xdr:col>15</xdr:col>
      <xdr:colOff>50800</xdr:colOff>
      <xdr:row>57</xdr:row>
      <xdr:rowOff>138271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46673"/>
          <a:ext cx="889000" cy="1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138271</xdr:rowOff>
    </xdr:from>
    <xdr:to>
      <xdr:col>10</xdr:col>
      <xdr:colOff>114300</xdr:colOff>
      <xdr:row>58</xdr:row>
      <xdr:rowOff>22828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10921"/>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75498</xdr:rowOff>
    </xdr:from>
    <xdr:to>
      <xdr:col>24</xdr:col>
      <xdr:colOff>114300</xdr:colOff>
      <xdr:row>57</xdr:row>
      <xdr:rowOff>5648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7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53925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5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47152</xdr:rowOff>
    </xdr:from>
    <xdr:to>
      <xdr:col>20</xdr:col>
      <xdr:colOff>38100</xdr:colOff>
      <xdr:row>57</xdr:row>
      <xdr:rowOff>148752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139879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1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94673</xdr:rowOff>
    </xdr:from>
    <xdr:to>
      <xdr:col>15</xdr:col>
      <xdr:colOff>101600</xdr:colOff>
      <xdr:row>57</xdr:row>
      <xdr:rowOff>24823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87471</xdr:rowOff>
    </xdr:from>
    <xdr:to>
      <xdr:col>10</xdr:col>
      <xdr:colOff>165100</xdr:colOff>
      <xdr:row>58</xdr:row>
      <xdr:rowOff>17621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143478</xdr:rowOff>
    </xdr:from>
    <xdr:to>
      <xdr:col>6</xdr:col>
      <xdr:colOff>38100</xdr:colOff>
      <xdr:row>58</xdr:row>
      <xdr:rowOff>73628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64755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161646</xdr:rowOff>
    </xdr:from>
    <xdr:to>
      <xdr:col>24</xdr:col>
      <xdr:colOff>63500</xdr:colOff>
      <xdr:row>78</xdr:row>
      <xdr:rowOff>4232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63296"/>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161646</xdr:rowOff>
    </xdr:from>
    <xdr:to>
      <xdr:col>19</xdr:col>
      <xdr:colOff>177800</xdr:colOff>
      <xdr:row>77</xdr:row>
      <xdr:rowOff>167681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3296"/>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167681</xdr:rowOff>
    </xdr:from>
    <xdr:to>
      <xdr:col>15</xdr:col>
      <xdr:colOff>50800</xdr:colOff>
      <xdr:row>77</xdr:row>
      <xdr:rowOff>169601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6933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135494</xdr:rowOff>
    </xdr:from>
    <xdr:to>
      <xdr:col>10</xdr:col>
      <xdr:colOff>114300</xdr:colOff>
      <xdr:row>77</xdr:row>
      <xdr:rowOff>169601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37144"/>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124882</xdr:rowOff>
    </xdr:from>
    <xdr:to>
      <xdr:col>24</xdr:col>
      <xdr:colOff>114300</xdr:colOff>
      <xdr:row>78</xdr:row>
      <xdr:rowOff>55032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39809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110846</xdr:rowOff>
    </xdr:from>
    <xdr:to>
      <xdr:col>20</xdr:col>
      <xdr:colOff>38100</xdr:colOff>
      <xdr:row>78</xdr:row>
      <xdr:rowOff>40996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32123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116881</xdr:rowOff>
    </xdr:from>
    <xdr:to>
      <xdr:col>15</xdr:col>
      <xdr:colOff>101600</xdr:colOff>
      <xdr:row>78</xdr:row>
      <xdr:rowOff>47031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38158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118801</xdr:rowOff>
    </xdr:from>
    <xdr:to>
      <xdr:col>10</xdr:col>
      <xdr:colOff>165100</xdr:colOff>
      <xdr:row>78</xdr:row>
      <xdr:rowOff>48951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40078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84694</xdr:rowOff>
    </xdr:from>
    <xdr:to>
      <xdr:col>6</xdr:col>
      <xdr:colOff>38100</xdr:colOff>
      <xdr:row>78</xdr:row>
      <xdr:rowOff>14844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5971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146242</xdr:rowOff>
    </xdr:from>
    <xdr:to>
      <xdr:col>24</xdr:col>
      <xdr:colOff>63500</xdr:colOff>
      <xdr:row>93</xdr:row>
      <xdr:rowOff>50840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919642"/>
          <a:ext cx="8382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50840</xdr:rowOff>
    </xdr:from>
    <xdr:to>
      <xdr:col>19</xdr:col>
      <xdr:colOff>177800</xdr:colOff>
      <xdr:row>94</xdr:row>
      <xdr:rowOff>19859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995690"/>
          <a:ext cx="889000" cy="1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58744</xdr:rowOff>
    </xdr:from>
    <xdr:to>
      <xdr:col>15</xdr:col>
      <xdr:colOff>50800</xdr:colOff>
      <xdr:row>94</xdr:row>
      <xdr:rowOff>19859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003594"/>
          <a:ext cx="889000" cy="1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58744</xdr:rowOff>
    </xdr:from>
    <xdr:to>
      <xdr:col>10</xdr:col>
      <xdr:colOff>114300</xdr:colOff>
      <xdr:row>95</xdr:row>
      <xdr:rowOff>61497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003594"/>
          <a:ext cx="889000" cy="3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95442</xdr:rowOff>
    </xdr:from>
    <xdr:to>
      <xdr:col>24</xdr:col>
      <xdr:colOff>114300</xdr:colOff>
      <xdr:row>93</xdr:row>
      <xdr:rowOff>25592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118319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72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40</xdr:rowOff>
    </xdr:from>
    <xdr:to>
      <xdr:col>20</xdr:col>
      <xdr:colOff>38100</xdr:colOff>
      <xdr:row>93</xdr:row>
      <xdr:rowOff>101640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9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118167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72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140509</xdr:rowOff>
    </xdr:from>
    <xdr:to>
      <xdr:col>15</xdr:col>
      <xdr:colOff>101600</xdr:colOff>
      <xdr:row>94</xdr:row>
      <xdr:rowOff>70659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08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87186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86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7944</xdr:rowOff>
    </xdr:from>
    <xdr:to>
      <xdr:col>10</xdr:col>
      <xdr:colOff>165100</xdr:colOff>
      <xdr:row>93</xdr:row>
      <xdr:rowOff>109544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9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126071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7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10697</xdr:rowOff>
    </xdr:from>
    <xdr:to>
      <xdr:col>6</xdr:col>
      <xdr:colOff>38100</xdr:colOff>
      <xdr:row>95</xdr:row>
      <xdr:rowOff>112297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2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128824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0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111223</xdr:rowOff>
    </xdr:from>
    <xdr:to>
      <xdr:col>55</xdr:col>
      <xdr:colOff>0</xdr:colOff>
      <xdr:row>37</xdr:row>
      <xdr:rowOff>162864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54873"/>
          <a:ext cx="8382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96038</xdr:rowOff>
    </xdr:from>
    <xdr:to>
      <xdr:col>50</xdr:col>
      <xdr:colOff>114300</xdr:colOff>
      <xdr:row>37</xdr:row>
      <xdr:rowOff>111223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39688"/>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96038</xdr:rowOff>
    </xdr:from>
    <xdr:to>
      <xdr:col>45</xdr:col>
      <xdr:colOff>177800</xdr:colOff>
      <xdr:row>38</xdr:row>
      <xdr:rowOff>1625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39688"/>
          <a:ext cx="889000" cy="7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77880</xdr:rowOff>
    </xdr:from>
    <xdr:to>
      <xdr:col>41</xdr:col>
      <xdr:colOff>50800</xdr:colOff>
      <xdr:row>38</xdr:row>
      <xdr:rowOff>1625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92830"/>
          <a:ext cx="889000" cy="11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112065</xdr:rowOff>
    </xdr:from>
    <xdr:to>
      <xdr:col>55</xdr:col>
      <xdr:colOff>50800</xdr:colOff>
      <xdr:row>38</xdr:row>
      <xdr:rowOff>42214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5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26992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60423</xdr:rowOff>
    </xdr:from>
    <xdr:to>
      <xdr:col>50</xdr:col>
      <xdr:colOff>165100</xdr:colOff>
      <xdr:row>37</xdr:row>
      <xdr:rowOff>162023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153150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45238</xdr:rowOff>
    </xdr:from>
    <xdr:to>
      <xdr:col>46</xdr:col>
      <xdr:colOff>38100</xdr:colOff>
      <xdr:row>37</xdr:row>
      <xdr:rowOff>146838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137965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122275</xdr:rowOff>
    </xdr:from>
    <xdr:to>
      <xdr:col>41</xdr:col>
      <xdr:colOff>101600</xdr:colOff>
      <xdr:row>38</xdr:row>
      <xdr:rowOff>52425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43552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27080</xdr:rowOff>
    </xdr:from>
    <xdr:to>
      <xdr:col>36</xdr:col>
      <xdr:colOff>165100</xdr:colOff>
      <xdr:row>31</xdr:row>
      <xdr:rowOff>128680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119807</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105181</xdr:rowOff>
    </xdr:from>
    <xdr:to>
      <xdr:col>55</xdr:col>
      <xdr:colOff>0</xdr:colOff>
      <xdr:row>55</xdr:row>
      <xdr:rowOff>158007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34931"/>
          <a:ext cx="8382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105181</xdr:rowOff>
    </xdr:from>
    <xdr:to>
      <xdr:col>50</xdr:col>
      <xdr:colOff>114300</xdr:colOff>
      <xdr:row>55</xdr:row>
      <xdr:rowOff>152750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534931"/>
          <a:ext cx="889000" cy="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77388</xdr:rowOff>
    </xdr:from>
    <xdr:to>
      <xdr:col>45</xdr:col>
      <xdr:colOff>177800</xdr:colOff>
      <xdr:row>55</xdr:row>
      <xdr:rowOff>152750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335688"/>
          <a:ext cx="889000" cy="2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86913</xdr:rowOff>
    </xdr:from>
    <xdr:to>
      <xdr:col>41</xdr:col>
      <xdr:colOff>50800</xdr:colOff>
      <xdr:row>54</xdr:row>
      <xdr:rowOff>77388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002313"/>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107207</xdr:rowOff>
    </xdr:from>
    <xdr:to>
      <xdr:col>55</xdr:col>
      <xdr:colOff>50800</xdr:colOff>
      <xdr:row>56</xdr:row>
      <xdr:rowOff>37357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130084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8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54381</xdr:rowOff>
    </xdr:from>
    <xdr:to>
      <xdr:col>50</xdr:col>
      <xdr:colOff>165100</xdr:colOff>
      <xdr:row>55</xdr:row>
      <xdr:rowOff>155981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101950</xdr:rowOff>
    </xdr:from>
    <xdr:to>
      <xdr:col>46</xdr:col>
      <xdr:colOff>38100</xdr:colOff>
      <xdr:row>56</xdr:row>
      <xdr:rowOff>32100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3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48627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0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26588</xdr:rowOff>
    </xdr:from>
    <xdr:to>
      <xdr:col>41</xdr:col>
      <xdr:colOff>101600</xdr:colOff>
      <xdr:row>54</xdr:row>
      <xdr:rowOff>128188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144715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6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36113</xdr:rowOff>
    </xdr:from>
    <xdr:to>
      <xdr:col>36</xdr:col>
      <xdr:colOff>165100</xdr:colOff>
      <xdr:row>52</xdr:row>
      <xdr:rowOff>137713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9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154240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7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25857</xdr:rowOff>
    </xdr:from>
    <xdr:to>
      <xdr:col>55</xdr:col>
      <xdr:colOff>0</xdr:colOff>
      <xdr:row>77</xdr:row>
      <xdr:rowOff>88075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27507"/>
          <a:ext cx="8382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160122</xdr:rowOff>
    </xdr:from>
    <xdr:to>
      <xdr:col>50</xdr:col>
      <xdr:colOff>114300</xdr:colOff>
      <xdr:row>77</xdr:row>
      <xdr:rowOff>25857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190322"/>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140157</xdr:rowOff>
    </xdr:from>
    <xdr:to>
      <xdr:col>45</xdr:col>
      <xdr:colOff>177800</xdr:colOff>
      <xdr:row>76</xdr:row>
      <xdr:rowOff>160122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656007"/>
          <a:ext cx="889000" cy="5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2387</xdr:rowOff>
    </xdr:from>
    <xdr:to>
      <xdr:col>41</xdr:col>
      <xdr:colOff>50800</xdr:colOff>
      <xdr:row>73</xdr:row>
      <xdr:rowOff>140157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346787"/>
          <a:ext cx="889000" cy="3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37275</xdr:rowOff>
    </xdr:from>
    <xdr:to>
      <xdr:col>55</xdr:col>
      <xdr:colOff>50800</xdr:colOff>
      <xdr:row>77</xdr:row>
      <xdr:rowOff>138875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146507</xdr:rowOff>
    </xdr:from>
    <xdr:to>
      <xdr:col>50</xdr:col>
      <xdr:colOff>165100</xdr:colOff>
      <xdr:row>77</xdr:row>
      <xdr:rowOff>76657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67784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2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109322</xdr:rowOff>
    </xdr:from>
    <xdr:to>
      <xdr:col>46</xdr:col>
      <xdr:colOff>38100</xdr:colOff>
      <xdr:row>77</xdr:row>
      <xdr:rowOff>39472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30599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89357</xdr:rowOff>
    </xdr:from>
    <xdr:to>
      <xdr:col>41</xdr:col>
      <xdr:colOff>101600</xdr:colOff>
      <xdr:row>74</xdr:row>
      <xdr:rowOff>19507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36034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3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123037</xdr:rowOff>
    </xdr:from>
    <xdr:to>
      <xdr:col>36</xdr:col>
      <xdr:colOff>165100</xdr:colOff>
      <xdr:row>72</xdr:row>
      <xdr:rowOff>53187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2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69714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0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155150</xdr:rowOff>
    </xdr:from>
    <xdr:to>
      <xdr:col>55</xdr:col>
      <xdr:colOff>0</xdr:colOff>
      <xdr:row>94</xdr:row>
      <xdr:rowOff>167494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7145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167494</xdr:rowOff>
    </xdr:from>
    <xdr:to>
      <xdr:col>50</xdr:col>
      <xdr:colOff>114300</xdr:colOff>
      <xdr:row>95</xdr:row>
      <xdr:rowOff>63957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83794"/>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63957</xdr:rowOff>
    </xdr:from>
    <xdr:to>
      <xdr:col>45</xdr:col>
      <xdr:colOff>177800</xdr:colOff>
      <xdr:row>96</xdr:row>
      <xdr:rowOff>70986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51707"/>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77369</xdr:rowOff>
    </xdr:from>
    <xdr:to>
      <xdr:col>41</xdr:col>
      <xdr:colOff>50800</xdr:colOff>
      <xdr:row>96</xdr:row>
      <xdr:rowOff>70986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65119"/>
          <a:ext cx="889000" cy="1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104350</xdr:rowOff>
    </xdr:from>
    <xdr:to>
      <xdr:col>55</xdr:col>
      <xdr:colOff>50800</xdr:colOff>
      <xdr:row>95</xdr:row>
      <xdr:rowOff>34500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127227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0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116694</xdr:rowOff>
    </xdr:from>
    <xdr:to>
      <xdr:col>50</xdr:col>
      <xdr:colOff>165100</xdr:colOff>
      <xdr:row>95</xdr:row>
      <xdr:rowOff>46844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63371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13157</xdr:rowOff>
    </xdr:from>
    <xdr:to>
      <xdr:col>46</xdr:col>
      <xdr:colOff>38100</xdr:colOff>
      <xdr:row>95</xdr:row>
      <xdr:rowOff>114757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131284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20186</xdr:rowOff>
    </xdr:from>
    <xdr:to>
      <xdr:col>41</xdr:col>
      <xdr:colOff>101600</xdr:colOff>
      <xdr:row>96</xdr:row>
      <xdr:rowOff>121786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112913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7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26569</xdr:rowOff>
    </xdr:from>
    <xdr:to>
      <xdr:col>36</xdr:col>
      <xdr:colOff>165100</xdr:colOff>
      <xdr:row>95</xdr:row>
      <xdr:rowOff>128169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144696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81135</xdr:rowOff>
    </xdr:from>
    <xdr:to>
      <xdr:col>85</xdr:col>
      <xdr:colOff>127000</xdr:colOff>
      <xdr:row>38</xdr:row>
      <xdr:rowOff>110853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596235"/>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109765</xdr:rowOff>
    </xdr:from>
    <xdr:to>
      <xdr:col>81</xdr:col>
      <xdr:colOff>50800</xdr:colOff>
      <xdr:row>38</xdr:row>
      <xdr:rowOff>110853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2486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63609</xdr:rowOff>
    </xdr:from>
    <xdr:to>
      <xdr:col>76</xdr:col>
      <xdr:colOff>114300</xdr:colOff>
      <xdr:row>38</xdr:row>
      <xdr:rowOff>109765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578709"/>
          <a:ext cx="889000" cy="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163213</xdr:rowOff>
    </xdr:from>
    <xdr:to>
      <xdr:col>71</xdr:col>
      <xdr:colOff>177800</xdr:colOff>
      <xdr:row>38</xdr:row>
      <xdr:rowOff>63609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50686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30335</xdr:rowOff>
    </xdr:from>
    <xdr:to>
      <xdr:col>85</xdr:col>
      <xdr:colOff>177800</xdr:colOff>
      <xdr:row>38</xdr:row>
      <xdr:rowOff>131935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53212</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60053</xdr:rowOff>
    </xdr:from>
    <xdr:to>
      <xdr:col>81</xdr:col>
      <xdr:colOff>101600</xdr:colOff>
      <xdr:row>38</xdr:row>
      <xdr:rowOff>161653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7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35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58965</xdr:rowOff>
    </xdr:from>
    <xdr:to>
      <xdr:col>76</xdr:col>
      <xdr:colOff>165100</xdr:colOff>
      <xdr:row>38</xdr:row>
      <xdr:rowOff>160565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5641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12809</xdr:rowOff>
    </xdr:from>
    <xdr:to>
      <xdr:col>72</xdr:col>
      <xdr:colOff>38100</xdr:colOff>
      <xdr:row>38</xdr:row>
      <xdr:rowOff>114409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130936</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30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112413</xdr:rowOff>
    </xdr:from>
    <xdr:to>
      <xdr:col>67</xdr:col>
      <xdr:colOff>101600</xdr:colOff>
      <xdr:row>38</xdr:row>
      <xdr:rowOff>42563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4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33690</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5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150239</xdr:rowOff>
    </xdr:from>
    <xdr:to>
      <xdr:col>85</xdr:col>
      <xdr:colOff>127000</xdr:colOff>
      <xdr:row>75</xdr:row>
      <xdr:rowOff>166994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08989"/>
          <a:ext cx="838200" cy="1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150239</xdr:rowOff>
    </xdr:from>
    <xdr:to>
      <xdr:col>81</xdr:col>
      <xdr:colOff>50800</xdr:colOff>
      <xdr:row>75</xdr:row>
      <xdr:rowOff>170675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08989"/>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138054</xdr:rowOff>
    </xdr:from>
    <xdr:to>
      <xdr:col>76</xdr:col>
      <xdr:colOff>114300</xdr:colOff>
      <xdr:row>75</xdr:row>
      <xdr:rowOff>170675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96804"/>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138054</xdr:rowOff>
    </xdr:from>
    <xdr:to>
      <xdr:col>71</xdr:col>
      <xdr:colOff>177800</xdr:colOff>
      <xdr:row>76</xdr:row>
      <xdr:rowOff>28806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96804"/>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116194</xdr:rowOff>
    </xdr:from>
    <xdr:to>
      <xdr:col>85</xdr:col>
      <xdr:colOff>177800</xdr:colOff>
      <xdr:row>76</xdr:row>
      <xdr:rowOff>46344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139071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2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99438</xdr:rowOff>
    </xdr:from>
    <xdr:to>
      <xdr:col>81</xdr:col>
      <xdr:colOff>101600</xdr:colOff>
      <xdr:row>76</xdr:row>
      <xdr:rowOff>29589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581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46115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7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119876</xdr:rowOff>
    </xdr:from>
    <xdr:to>
      <xdr:col>76</xdr:col>
      <xdr:colOff>165100</xdr:colOff>
      <xdr:row>76</xdr:row>
      <xdr:rowOff>50025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786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66553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87254</xdr:rowOff>
    </xdr:from>
    <xdr:to>
      <xdr:col>72</xdr:col>
      <xdr:colOff>38100</xdr:colOff>
      <xdr:row>76</xdr:row>
      <xdr:rowOff>17404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33931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149456</xdr:rowOff>
    </xdr:from>
    <xdr:to>
      <xdr:col>67</xdr:col>
      <xdr:colOff>101600</xdr:colOff>
      <xdr:row>76</xdr:row>
      <xdr:rowOff>79606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96133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95123</xdr:rowOff>
    </xdr:from>
    <xdr:to>
      <xdr:col>85</xdr:col>
      <xdr:colOff>127000</xdr:colOff>
      <xdr:row>98</xdr:row>
      <xdr:rowOff>36754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25773"/>
          <a:ext cx="8382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95123</xdr:rowOff>
    </xdr:from>
    <xdr:to>
      <xdr:col>81</xdr:col>
      <xdr:colOff>50800</xdr:colOff>
      <xdr:row>98</xdr:row>
      <xdr:rowOff>20847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25773"/>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110249</xdr:rowOff>
    </xdr:from>
    <xdr:to>
      <xdr:col>76</xdr:col>
      <xdr:colOff>114300</xdr:colOff>
      <xdr:row>98</xdr:row>
      <xdr:rowOff>20847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0899"/>
          <a:ext cx="889000" cy="8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110249</xdr:rowOff>
    </xdr:from>
    <xdr:to>
      <xdr:col>71</xdr:col>
      <xdr:colOff>177800</xdr:colOff>
      <xdr:row>98</xdr:row>
      <xdr:rowOff>120059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0899"/>
          <a:ext cx="889000" cy="18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157404</xdr:rowOff>
    </xdr:from>
    <xdr:to>
      <xdr:col>85</xdr:col>
      <xdr:colOff>177800</xdr:colOff>
      <xdr:row>98</xdr:row>
      <xdr:rowOff>87554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135831</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44323</xdr:rowOff>
    </xdr:from>
    <xdr:to>
      <xdr:col>81</xdr:col>
      <xdr:colOff>101600</xdr:colOff>
      <xdr:row>97</xdr:row>
      <xdr:rowOff>145923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162450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4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141497</xdr:rowOff>
    </xdr:from>
    <xdr:to>
      <xdr:col>76</xdr:col>
      <xdr:colOff>165100</xdr:colOff>
      <xdr:row>98</xdr:row>
      <xdr:rowOff>71647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7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62774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6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59449</xdr:rowOff>
    </xdr:from>
    <xdr:to>
      <xdr:col>72</xdr:col>
      <xdr:colOff>38100</xdr:colOff>
      <xdr:row>97</xdr:row>
      <xdr:rowOff>161049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6126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69259</xdr:rowOff>
    </xdr:from>
    <xdr:to>
      <xdr:col>67</xdr:col>
      <xdr:colOff>101600</xdr:colOff>
      <xdr:row>98</xdr:row>
      <xdr:rowOff>170859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161986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135814</xdr:rowOff>
    </xdr:from>
    <xdr:to>
      <xdr:col>116</xdr:col>
      <xdr:colOff>63500</xdr:colOff>
      <xdr:row>37</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79464"/>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110668</xdr:rowOff>
    </xdr:from>
    <xdr:to>
      <xdr:col>111</xdr:col>
      <xdr:colOff>177800</xdr:colOff>
      <xdr:row>37</xdr:row>
      <xdr:rowOff>135814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5431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16713</xdr:rowOff>
    </xdr:from>
    <xdr:to>
      <xdr:col>107</xdr:col>
      <xdr:colOff>50800</xdr:colOff>
      <xdr:row>37</xdr:row>
      <xdr:rowOff>110668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360363"/>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16713</xdr:rowOff>
    </xdr:from>
    <xdr:to>
      <xdr:col>102</xdr:col>
      <xdr:colOff>114300</xdr:colOff>
      <xdr:row>37</xdr:row>
      <xdr:rowOff>89179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360363"/>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67327</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85014</xdr:rowOff>
    </xdr:from>
    <xdr:to>
      <xdr:col>112</xdr:col>
      <xdr:colOff>38100</xdr:colOff>
      <xdr:row>38</xdr:row>
      <xdr:rowOff>15163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28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6290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2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59868</xdr:rowOff>
    </xdr:from>
    <xdr:to>
      <xdr:col>107</xdr:col>
      <xdr:colOff>101600</xdr:colOff>
      <xdr:row>37</xdr:row>
      <xdr:rowOff>161468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152595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49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137363</xdr:rowOff>
    </xdr:from>
    <xdr:to>
      <xdr:col>102</xdr:col>
      <xdr:colOff>165100</xdr:colOff>
      <xdr:row>37</xdr:row>
      <xdr:rowOff>67513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58640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40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38379</xdr:rowOff>
    </xdr:from>
    <xdr:to>
      <xdr:col>98</xdr:col>
      <xdr:colOff>38100</xdr:colOff>
      <xdr:row>37</xdr:row>
      <xdr:rowOff>139979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131106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47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43726</xdr:rowOff>
    </xdr:from>
    <xdr:to>
      <xdr:col>116</xdr:col>
      <xdr:colOff>63500</xdr:colOff>
      <xdr:row>59</xdr:row>
      <xdr:rowOff>43802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5927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31038</xdr:rowOff>
    </xdr:from>
    <xdr:to>
      <xdr:col>111</xdr:col>
      <xdr:colOff>177800</xdr:colOff>
      <xdr:row>59</xdr:row>
      <xdr:rowOff>43802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6588"/>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31038</xdr:rowOff>
    </xdr:from>
    <xdr:to>
      <xdr:col>107</xdr:col>
      <xdr:colOff>50800</xdr:colOff>
      <xdr:row>59</xdr:row>
      <xdr:rowOff>43650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46588"/>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11417</xdr:rowOff>
    </xdr:from>
    <xdr:to>
      <xdr:col>102</xdr:col>
      <xdr:colOff>114300</xdr:colOff>
      <xdr:row>59</xdr:row>
      <xdr:rowOff>43650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696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164376</xdr:rowOff>
    </xdr:from>
    <xdr:to>
      <xdr:col>116</xdr:col>
      <xdr:colOff>114300</xdr:colOff>
      <xdr:row>59</xdr:row>
      <xdr:rowOff>94526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79303</xdr:rowOff>
    </xdr:from>
    <xdr:ext cx="313932"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3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164452</xdr:rowOff>
    </xdr:from>
    <xdr:to>
      <xdr:col>112</xdr:col>
      <xdr:colOff>38100</xdr:colOff>
      <xdr:row>59</xdr:row>
      <xdr:rowOff>94602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85729</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0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151688</xdr:rowOff>
    </xdr:from>
    <xdr:to>
      <xdr:col>107</xdr:col>
      <xdr:colOff>101600</xdr:colOff>
      <xdr:row>59</xdr:row>
      <xdr:rowOff>81838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72965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8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164300</xdr:rowOff>
    </xdr:from>
    <xdr:to>
      <xdr:col>102</xdr:col>
      <xdr:colOff>165100</xdr:colOff>
      <xdr:row>59</xdr:row>
      <xdr:rowOff>94450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85577</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88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132067</xdr:rowOff>
    </xdr:from>
    <xdr:to>
      <xdr:col>98</xdr:col>
      <xdr:colOff>38100</xdr:colOff>
      <xdr:row>59</xdr:row>
      <xdr:rowOff>62217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53344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83236</xdr:rowOff>
    </xdr:from>
    <xdr:to>
      <xdr:col>116</xdr:col>
      <xdr:colOff>63500</xdr:colOff>
      <xdr:row>73</xdr:row>
      <xdr:rowOff>151206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599086"/>
          <a:ext cx="8382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151206</xdr:rowOff>
    </xdr:from>
    <xdr:to>
      <xdr:col>111</xdr:col>
      <xdr:colOff>177800</xdr:colOff>
      <xdr:row>74</xdr:row>
      <xdr:rowOff>38926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67056"/>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38926</xdr:rowOff>
    </xdr:from>
    <xdr:to>
      <xdr:col>107</xdr:col>
      <xdr:colOff>50800</xdr:colOff>
      <xdr:row>74</xdr:row>
      <xdr:rowOff>57671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2622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57671</xdr:rowOff>
    </xdr:from>
    <xdr:to>
      <xdr:col>102</xdr:col>
      <xdr:colOff>114300</xdr:colOff>
      <xdr:row>74</xdr:row>
      <xdr:rowOff>73901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4497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32436</xdr:rowOff>
    </xdr:from>
    <xdr:to>
      <xdr:col>116</xdr:col>
      <xdr:colOff>114300</xdr:colOff>
      <xdr:row>73</xdr:row>
      <xdr:rowOff>134036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55313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100406</xdr:rowOff>
    </xdr:from>
    <xdr:to>
      <xdr:col>112</xdr:col>
      <xdr:colOff>38100</xdr:colOff>
      <xdr:row>74</xdr:row>
      <xdr:rowOff>30556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47083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159576</xdr:rowOff>
    </xdr:from>
    <xdr:to>
      <xdr:col>107</xdr:col>
      <xdr:colOff>101600</xdr:colOff>
      <xdr:row>74</xdr:row>
      <xdr:rowOff>89726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106253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6871</xdr:rowOff>
    </xdr:from>
    <xdr:to>
      <xdr:col>102</xdr:col>
      <xdr:colOff>165100</xdr:colOff>
      <xdr:row>74</xdr:row>
      <xdr:rowOff>108471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124998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23101</xdr:rowOff>
    </xdr:from>
    <xdr:to>
      <xdr:col>98</xdr:col>
      <xdr:colOff>38100</xdr:colOff>
      <xdr:row>74</xdr:row>
      <xdr:rowOff>124701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141228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物価高騰に係る経費や障害福祉に要する経費の増などにより、類似団体と比較して扶助費が高くなっている。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一方、人件費や物件費、補助費等は類似団体平均値より低くなっており、健全な財政に寄与しているものと考えられる。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今後も、事務の効率化を図るとともに、事業のしゅん別や見直しを行い、健全な財政運営に努めていく。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591,263
586,312
547.61
304,257,873
294,080,066
6,625,361
143,026,778
237,878,946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39.9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51308</xdr:rowOff>
    </xdr:from>
    <xdr:to>
      <xdr:col>24</xdr:col>
      <xdr:colOff>63500</xdr:colOff>
      <xdr:row>36</xdr:row>
      <xdr:rowOff>61976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50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417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85598</xdr:rowOff>
    </xdr:from>
    <xdr:to>
      <xdr:col>15</xdr:col>
      <xdr:colOff>50800</xdr:colOff>
      <xdr:row>36</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5779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68072</xdr:rowOff>
    </xdr:from>
    <xdr:to>
      <xdr:col>10</xdr:col>
      <xdr:colOff>114300</xdr:colOff>
      <xdr:row>36</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027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xdr:rowOff>
    </xdr:from>
    <xdr:to>
      <xdr:col>24</xdr:col>
      <xdr:colOff>114300</xdr:colOff>
      <xdr:row>36</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103903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34798</xdr:rowOff>
    </xdr:from>
    <xdr:to>
      <xdr:col>15</xdr:col>
      <xdr:colOff>101600</xdr:colOff>
      <xdr:row>36</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17272</xdr:rowOff>
    </xdr:from>
    <xdr:to>
      <xdr:col>6</xdr:col>
      <xdr:colOff>38100</xdr:colOff>
      <xdr:row>36</xdr:row>
      <xdr:rowOff>118872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109999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72593</xdr:rowOff>
    </xdr:from>
    <xdr:to>
      <xdr:col>24</xdr:col>
      <xdr:colOff>63500</xdr:colOff>
      <xdr:row>58</xdr:row>
      <xdr:rowOff>80772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6693"/>
          <a:ext cx="8382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80772</xdr:rowOff>
    </xdr:from>
    <xdr:to>
      <xdr:col>19</xdr:col>
      <xdr:colOff>177800</xdr:colOff>
      <xdr:row>58</xdr:row>
      <xdr:rowOff>150076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4872"/>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125794</xdr:rowOff>
    </xdr:from>
    <xdr:to>
      <xdr:col>15</xdr:col>
      <xdr:colOff>50800</xdr:colOff>
      <xdr:row>58</xdr:row>
      <xdr:rowOff>150076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69894"/>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133121</xdr:rowOff>
    </xdr:from>
    <xdr:to>
      <xdr:col>10</xdr:col>
      <xdr:colOff>114300</xdr:colOff>
      <xdr:row>58</xdr:row>
      <xdr:rowOff>125794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77071"/>
          <a:ext cx="889000" cy="119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21793</xdr:rowOff>
    </xdr:from>
    <xdr:to>
      <xdr:col>24</xdr:col>
      <xdr:colOff>114300</xdr:colOff>
      <xdr:row>58</xdr:row>
      <xdr:rowOff>123393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29972</xdr:rowOff>
    </xdr:from>
    <xdr:to>
      <xdr:col>20</xdr:col>
      <xdr:colOff>38100</xdr:colOff>
      <xdr:row>58</xdr:row>
      <xdr:rowOff>131572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122699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99276</xdr:rowOff>
    </xdr:from>
    <xdr:to>
      <xdr:col>15</xdr:col>
      <xdr:colOff>101600</xdr:colOff>
      <xdr:row>59</xdr:row>
      <xdr:rowOff>29426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20553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74994</xdr:rowOff>
    </xdr:from>
    <xdr:to>
      <xdr:col>10</xdr:col>
      <xdr:colOff>165100</xdr:colOff>
      <xdr:row>59</xdr:row>
      <xdr:rowOff>5144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167721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82321</xdr:rowOff>
    </xdr:from>
    <xdr:to>
      <xdr:col>6</xdr:col>
      <xdr:colOff>38100</xdr:colOff>
      <xdr:row>52</xdr:row>
      <xdr:rowOff>12471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3598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1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38987</xdr:rowOff>
    </xdr:from>
    <xdr:to>
      <xdr:col>24</xdr:col>
      <xdr:colOff>63500</xdr:colOff>
      <xdr:row>74</xdr:row>
      <xdr:rowOff>115239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26287"/>
          <a:ext cx="8382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115239</xdr:rowOff>
    </xdr:from>
    <xdr:to>
      <xdr:col>19</xdr:col>
      <xdr:colOff>177800</xdr:colOff>
      <xdr:row>75</xdr:row>
      <xdr:rowOff>47460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02539"/>
          <a:ext cx="889000" cy="10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7638</xdr:rowOff>
    </xdr:from>
    <xdr:to>
      <xdr:col>15</xdr:col>
      <xdr:colOff>50800</xdr:colOff>
      <xdr:row>75</xdr:row>
      <xdr:rowOff>47460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866388"/>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7638</xdr:rowOff>
    </xdr:from>
    <xdr:to>
      <xdr:col>10</xdr:col>
      <xdr:colOff>114300</xdr:colOff>
      <xdr:row>76</xdr:row>
      <xdr:rowOff>61725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66388"/>
          <a:ext cx="889000" cy="22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159637</xdr:rowOff>
    </xdr:from>
    <xdr:to>
      <xdr:col>24</xdr:col>
      <xdr:colOff>114300</xdr:colOff>
      <xdr:row>74</xdr:row>
      <xdr:rowOff>89787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11064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64439</xdr:rowOff>
    </xdr:from>
    <xdr:to>
      <xdr:col>20</xdr:col>
      <xdr:colOff>38100</xdr:colOff>
      <xdr:row>74</xdr:row>
      <xdr:rowOff>166039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2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168110</xdr:rowOff>
    </xdr:from>
    <xdr:to>
      <xdr:col>15</xdr:col>
      <xdr:colOff>101600</xdr:colOff>
      <xdr:row>75</xdr:row>
      <xdr:rowOff>98260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114787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3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128288</xdr:rowOff>
    </xdr:from>
    <xdr:to>
      <xdr:col>10</xdr:col>
      <xdr:colOff>165100</xdr:colOff>
      <xdr:row>75</xdr:row>
      <xdr:rowOff>58438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74965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10925</xdr:rowOff>
    </xdr:from>
    <xdr:to>
      <xdr:col>6</xdr:col>
      <xdr:colOff>38100</xdr:colOff>
      <xdr:row>76</xdr:row>
      <xdr:rowOff>112525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129052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83556</xdr:rowOff>
    </xdr:from>
    <xdr:to>
      <xdr:col>24</xdr:col>
      <xdr:colOff>63500</xdr:colOff>
      <xdr:row>96</xdr:row>
      <xdr:rowOff>86139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42756"/>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55507</xdr:rowOff>
    </xdr:from>
    <xdr:to>
      <xdr:col>19</xdr:col>
      <xdr:colOff>177800</xdr:colOff>
      <xdr:row>96</xdr:row>
      <xdr:rowOff>86139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43257"/>
          <a:ext cx="889000" cy="20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135562</xdr:rowOff>
    </xdr:from>
    <xdr:to>
      <xdr:col>15</xdr:col>
      <xdr:colOff>50800</xdr:colOff>
      <xdr:row>95</xdr:row>
      <xdr:rowOff>55507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51862"/>
          <a:ext cx="889000" cy="9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135562</xdr:rowOff>
    </xdr:from>
    <xdr:to>
      <xdr:col>10</xdr:col>
      <xdr:colOff>114300</xdr:colOff>
      <xdr:row>95</xdr:row>
      <xdr:rowOff>3728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51862"/>
          <a:ext cx="889000" cy="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32756</xdr:rowOff>
    </xdr:from>
    <xdr:to>
      <xdr:col>24</xdr:col>
      <xdr:colOff>114300</xdr:colOff>
      <xdr:row>96</xdr:row>
      <xdr:rowOff>134356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11183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7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35339</xdr:rowOff>
    </xdr:from>
    <xdr:to>
      <xdr:col>20</xdr:col>
      <xdr:colOff>38100</xdr:colOff>
      <xdr:row>96</xdr:row>
      <xdr:rowOff>136939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128066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4707</xdr:rowOff>
    </xdr:from>
    <xdr:to>
      <xdr:col>15</xdr:col>
      <xdr:colOff>101600</xdr:colOff>
      <xdr:row>95</xdr:row>
      <xdr:rowOff>106307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97434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84762</xdr:rowOff>
    </xdr:from>
    <xdr:to>
      <xdr:col>10</xdr:col>
      <xdr:colOff>165100</xdr:colOff>
      <xdr:row>95</xdr:row>
      <xdr:rowOff>14912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31439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124378</xdr:rowOff>
    </xdr:from>
    <xdr:to>
      <xdr:col>6</xdr:col>
      <xdr:colOff>38100</xdr:colOff>
      <xdr:row>95</xdr:row>
      <xdr:rowOff>54528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71055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111354</xdr:rowOff>
    </xdr:from>
    <xdr:to>
      <xdr:col>55</xdr:col>
      <xdr:colOff>0</xdr:colOff>
      <xdr:row>35</xdr:row>
      <xdr:rowOff>154331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112104"/>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89408</xdr:rowOff>
    </xdr:from>
    <xdr:to>
      <xdr:col>50</xdr:col>
      <xdr:colOff>114300</xdr:colOff>
      <xdr:row>35</xdr:row>
      <xdr:rowOff>154331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918708"/>
          <a:ext cx="8890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121869</xdr:rowOff>
    </xdr:from>
    <xdr:to>
      <xdr:col>45</xdr:col>
      <xdr:colOff>177800</xdr:colOff>
      <xdr:row>34</xdr:row>
      <xdr:rowOff>89408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608269"/>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121869</xdr:rowOff>
    </xdr:from>
    <xdr:to>
      <xdr:col>41</xdr:col>
      <xdr:colOff>50800</xdr:colOff>
      <xdr:row>33</xdr:row>
      <xdr:rowOff>32258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608269"/>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60554</xdr:rowOff>
    </xdr:from>
    <xdr:to>
      <xdr:col>55</xdr:col>
      <xdr:colOff>50800</xdr:colOff>
      <xdr:row>35</xdr:row>
      <xdr:rowOff>162154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83431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103531</xdr:rowOff>
    </xdr:from>
    <xdr:to>
      <xdr:col>50</xdr:col>
      <xdr:colOff>165100</xdr:colOff>
      <xdr:row>36</xdr:row>
      <xdr:rowOff>33681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50208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38608</xdr:rowOff>
    </xdr:from>
    <xdr:to>
      <xdr:col>46</xdr:col>
      <xdr:colOff>38100</xdr:colOff>
      <xdr:row>34</xdr:row>
      <xdr:rowOff>140208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156735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6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71069</xdr:rowOff>
    </xdr:from>
    <xdr:to>
      <xdr:col>41</xdr:col>
      <xdr:colOff>101600</xdr:colOff>
      <xdr:row>33</xdr:row>
      <xdr:rowOff>1219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55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17746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33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152908</xdr:rowOff>
    </xdr:from>
    <xdr:to>
      <xdr:col>36</xdr:col>
      <xdr:colOff>165100</xdr:colOff>
      <xdr:row>33</xdr:row>
      <xdr:rowOff>83058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99585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24943</xdr:rowOff>
    </xdr:from>
    <xdr:to>
      <xdr:col>55</xdr:col>
      <xdr:colOff>0</xdr:colOff>
      <xdr:row>57</xdr:row>
      <xdr:rowOff>29896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9759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29896</xdr:rowOff>
    </xdr:from>
    <xdr:to>
      <xdr:col>50</xdr:col>
      <xdr:colOff>114300</xdr:colOff>
      <xdr:row>57</xdr:row>
      <xdr:rowOff>51079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02546"/>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51079</xdr:rowOff>
    </xdr:from>
    <xdr:to>
      <xdr:col>45</xdr:col>
      <xdr:colOff>177800</xdr:colOff>
      <xdr:row>57</xdr:row>
      <xdr:rowOff>67843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2372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67843</xdr:rowOff>
    </xdr:from>
    <xdr:to>
      <xdr:col>41</xdr:col>
      <xdr:colOff>50800</xdr:colOff>
      <xdr:row>57</xdr:row>
      <xdr:rowOff>88798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4049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145593</xdr:rowOff>
    </xdr:from>
    <xdr:to>
      <xdr:col>55</xdr:col>
      <xdr:colOff>50800</xdr:colOff>
      <xdr:row>57</xdr:row>
      <xdr:rowOff>75743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124020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150546</xdr:rowOff>
    </xdr:from>
    <xdr:to>
      <xdr:col>50</xdr:col>
      <xdr:colOff>165100</xdr:colOff>
      <xdr:row>57</xdr:row>
      <xdr:rowOff>80696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71823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4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279</xdr:rowOff>
    </xdr:from>
    <xdr:to>
      <xdr:col>46</xdr:col>
      <xdr:colOff>38100</xdr:colOff>
      <xdr:row>57</xdr:row>
      <xdr:rowOff>101879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93006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17043</xdr:rowOff>
    </xdr:from>
    <xdr:to>
      <xdr:col>41</xdr:col>
      <xdr:colOff>101600</xdr:colOff>
      <xdr:row>57</xdr:row>
      <xdr:rowOff>118643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109770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37998</xdr:rowOff>
    </xdr:from>
    <xdr:to>
      <xdr:col>36</xdr:col>
      <xdr:colOff>165100</xdr:colOff>
      <xdr:row>57</xdr:row>
      <xdr:rowOff>139598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130725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74968</xdr:rowOff>
    </xdr:from>
    <xdr:to>
      <xdr:col>55</xdr:col>
      <xdr:colOff>0</xdr:colOff>
      <xdr:row>78</xdr:row>
      <xdr:rowOff>84779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8068"/>
          <a:ext cx="8382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46107</xdr:rowOff>
    </xdr:from>
    <xdr:to>
      <xdr:col>50</xdr:col>
      <xdr:colOff>114300</xdr:colOff>
      <xdr:row>78</xdr:row>
      <xdr:rowOff>74968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9207"/>
          <a:ext cx="8890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46107</xdr:rowOff>
    </xdr:from>
    <xdr:to>
      <xdr:col>45</xdr:col>
      <xdr:colOff>177800</xdr:colOff>
      <xdr:row>78</xdr:row>
      <xdr:rowOff>85541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9207"/>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13342</xdr:rowOff>
    </xdr:from>
    <xdr:to>
      <xdr:col>41</xdr:col>
      <xdr:colOff>50800</xdr:colOff>
      <xdr:row>78</xdr:row>
      <xdr:rowOff>85541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86442"/>
          <a:ext cx="8890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33979</xdr:rowOff>
    </xdr:from>
    <xdr:to>
      <xdr:col>55</xdr:col>
      <xdr:colOff>50800</xdr:colOff>
      <xdr:row>78</xdr:row>
      <xdr:rowOff>135579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120356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24168</xdr:rowOff>
    </xdr:from>
    <xdr:to>
      <xdr:col>50</xdr:col>
      <xdr:colOff>165100</xdr:colOff>
      <xdr:row>78</xdr:row>
      <xdr:rowOff>125768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116895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166757</xdr:rowOff>
    </xdr:from>
    <xdr:to>
      <xdr:col>46</xdr:col>
      <xdr:colOff>38100</xdr:colOff>
      <xdr:row>78</xdr:row>
      <xdr:rowOff>96907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88034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34741</xdr:rowOff>
    </xdr:from>
    <xdr:to>
      <xdr:col>41</xdr:col>
      <xdr:colOff>101600</xdr:colOff>
      <xdr:row>78</xdr:row>
      <xdr:rowOff>136341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127468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133992</xdr:rowOff>
    </xdr:from>
    <xdr:to>
      <xdr:col>36</xdr:col>
      <xdr:colOff>165100</xdr:colOff>
      <xdr:row>78</xdr:row>
      <xdr:rowOff>64142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169723</xdr:rowOff>
    </xdr:from>
    <xdr:to>
      <xdr:col>55</xdr:col>
      <xdr:colOff>0</xdr:colOff>
      <xdr:row>97</xdr:row>
      <xdr:rowOff>76225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28923"/>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169723</xdr:rowOff>
    </xdr:from>
    <xdr:to>
      <xdr:col>50</xdr:col>
      <xdr:colOff>114300</xdr:colOff>
      <xdr:row>97</xdr:row>
      <xdr:rowOff>6045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2892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12884</xdr:rowOff>
    </xdr:from>
    <xdr:to>
      <xdr:col>45</xdr:col>
      <xdr:colOff>177800</xdr:colOff>
      <xdr:row>97</xdr:row>
      <xdr:rowOff>6045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72084"/>
          <a:ext cx="889000" cy="16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44641</xdr:rowOff>
    </xdr:from>
    <xdr:to>
      <xdr:col>41</xdr:col>
      <xdr:colOff>50800</xdr:colOff>
      <xdr:row>96</xdr:row>
      <xdr:rowOff>12884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32391"/>
          <a:ext cx="889000" cy="1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25425</xdr:rowOff>
    </xdr:from>
    <xdr:to>
      <xdr:col>55</xdr:col>
      <xdr:colOff>50800</xdr:colOff>
      <xdr:row>97</xdr:row>
      <xdr:rowOff>127025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3852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118923</xdr:rowOff>
    </xdr:from>
    <xdr:to>
      <xdr:col>50</xdr:col>
      <xdr:colOff>165100</xdr:colOff>
      <xdr:row>97</xdr:row>
      <xdr:rowOff>49073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40200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126695</xdr:rowOff>
    </xdr:from>
    <xdr:to>
      <xdr:col>46</xdr:col>
      <xdr:colOff>38100</xdr:colOff>
      <xdr:row>97</xdr:row>
      <xdr:rowOff>56845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47972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133534</xdr:rowOff>
    </xdr:from>
    <xdr:to>
      <xdr:col>41</xdr:col>
      <xdr:colOff>101600</xdr:colOff>
      <xdr:row>96</xdr:row>
      <xdr:rowOff>63684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80211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9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165291</xdr:rowOff>
    </xdr:from>
    <xdr:to>
      <xdr:col>36</xdr:col>
      <xdr:colOff>165100</xdr:colOff>
      <xdr:row>95</xdr:row>
      <xdr:rowOff>95441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111968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5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160927</xdr:rowOff>
    </xdr:from>
    <xdr:to>
      <xdr:col>85</xdr:col>
      <xdr:colOff>127000</xdr:colOff>
      <xdr:row>38</xdr:row>
      <xdr:rowOff>125113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04577"/>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125113</xdr:rowOff>
    </xdr:from>
    <xdr:to>
      <xdr:col>81</xdr:col>
      <xdr:colOff>50800</xdr:colOff>
      <xdr:row>38</xdr:row>
      <xdr:rowOff>164193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40213"/>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164193</xdr:rowOff>
    </xdr:from>
    <xdr:to>
      <xdr:col>76</xdr:col>
      <xdr:colOff>114300</xdr:colOff>
      <xdr:row>39</xdr:row>
      <xdr:rowOff>37483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79293"/>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167023</xdr:rowOff>
    </xdr:from>
    <xdr:to>
      <xdr:col>71</xdr:col>
      <xdr:colOff>177800</xdr:colOff>
      <xdr:row>39</xdr:row>
      <xdr:rowOff>37483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8212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110127</xdr:rowOff>
    </xdr:from>
    <xdr:to>
      <xdr:col>85</xdr:col>
      <xdr:colOff>177800</xdr:colOff>
      <xdr:row>38</xdr:row>
      <xdr:rowOff>40277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88554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74313</xdr:rowOff>
    </xdr:from>
    <xdr:to>
      <xdr:col>81</xdr:col>
      <xdr:colOff>101600</xdr:colOff>
      <xdr:row>39</xdr:row>
      <xdr:rowOff>4463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167040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113393</xdr:rowOff>
    </xdr:from>
    <xdr:to>
      <xdr:col>76</xdr:col>
      <xdr:colOff>165100</xdr:colOff>
      <xdr:row>39</xdr:row>
      <xdr:rowOff>43543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34670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2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158133</xdr:rowOff>
    </xdr:from>
    <xdr:to>
      <xdr:col>72</xdr:col>
      <xdr:colOff>38100</xdr:colOff>
      <xdr:row>39</xdr:row>
      <xdr:rowOff>88283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79410</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116223</xdr:rowOff>
    </xdr:from>
    <xdr:to>
      <xdr:col>67</xdr:col>
      <xdr:colOff>101600</xdr:colOff>
      <xdr:row>39</xdr:row>
      <xdr:rowOff>46373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37500</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72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107011</xdr:rowOff>
    </xdr:from>
    <xdr:to>
      <xdr:col>85</xdr:col>
      <xdr:colOff>127000</xdr:colOff>
      <xdr:row>56</xdr:row>
      <xdr:rowOff>131270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08211"/>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107011</xdr:rowOff>
    </xdr:from>
    <xdr:to>
      <xdr:col>81</xdr:col>
      <xdr:colOff>50800</xdr:colOff>
      <xdr:row>57</xdr:row>
      <xdr:rowOff>93237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08211"/>
          <a:ext cx="889000" cy="15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93237</xdr:rowOff>
    </xdr:from>
    <xdr:to>
      <xdr:col>76</xdr:col>
      <xdr:colOff>114300</xdr:colOff>
      <xdr:row>58</xdr:row>
      <xdr:rowOff>48660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65887"/>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48002</xdr:rowOff>
    </xdr:from>
    <xdr:to>
      <xdr:col>71</xdr:col>
      <xdr:colOff>177800</xdr:colOff>
      <xdr:row>58</xdr:row>
      <xdr:rowOff>48660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20652"/>
          <a:ext cx="889000" cy="1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80470</xdr:rowOff>
    </xdr:from>
    <xdr:to>
      <xdr:col>85</xdr:col>
      <xdr:colOff>177800</xdr:colOff>
      <xdr:row>57</xdr:row>
      <xdr:rowOff>10620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58897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56211</xdr:rowOff>
    </xdr:from>
    <xdr:to>
      <xdr:col>81</xdr:col>
      <xdr:colOff>101600</xdr:colOff>
      <xdr:row>56</xdr:row>
      <xdr:rowOff>157811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148938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42437</xdr:rowOff>
    </xdr:from>
    <xdr:to>
      <xdr:col>76</xdr:col>
      <xdr:colOff>165100</xdr:colOff>
      <xdr:row>57</xdr:row>
      <xdr:rowOff>144037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135164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0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169310</xdr:rowOff>
    </xdr:from>
    <xdr:to>
      <xdr:col>72</xdr:col>
      <xdr:colOff>38100</xdr:colOff>
      <xdr:row>58</xdr:row>
      <xdr:rowOff>99460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90587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3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168652</xdr:rowOff>
    </xdr:from>
    <xdr:to>
      <xdr:col>67</xdr:col>
      <xdr:colOff>101600</xdr:colOff>
      <xdr:row>57</xdr:row>
      <xdr:rowOff>98802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89929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81135</xdr:rowOff>
    </xdr:from>
    <xdr:to>
      <xdr:col>85</xdr:col>
      <xdr:colOff>127000</xdr:colOff>
      <xdr:row>78</xdr:row>
      <xdr:rowOff>110852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54235"/>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109764</xdr:rowOff>
    </xdr:from>
    <xdr:to>
      <xdr:col>81</xdr:col>
      <xdr:colOff>50800</xdr:colOff>
      <xdr:row>78</xdr:row>
      <xdr:rowOff>110852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8286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63609</xdr:rowOff>
    </xdr:from>
    <xdr:to>
      <xdr:col>76</xdr:col>
      <xdr:colOff>114300</xdr:colOff>
      <xdr:row>78</xdr:row>
      <xdr:rowOff>109764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36709"/>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163213</xdr:rowOff>
    </xdr:from>
    <xdr:to>
      <xdr:col>71</xdr:col>
      <xdr:colOff>177800</xdr:colOff>
      <xdr:row>78</xdr:row>
      <xdr:rowOff>63609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36486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30335</xdr:rowOff>
    </xdr:from>
    <xdr:to>
      <xdr:col>85</xdr:col>
      <xdr:colOff>177800</xdr:colOff>
      <xdr:row>78</xdr:row>
      <xdr:rowOff>131935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53212</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5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60052</xdr:rowOff>
    </xdr:from>
    <xdr:to>
      <xdr:col>81</xdr:col>
      <xdr:colOff>101600</xdr:colOff>
      <xdr:row>78</xdr:row>
      <xdr:rowOff>161652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6729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20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58964</xdr:rowOff>
    </xdr:from>
    <xdr:to>
      <xdr:col>76</xdr:col>
      <xdr:colOff>165100</xdr:colOff>
      <xdr:row>78</xdr:row>
      <xdr:rowOff>160564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5641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12809</xdr:rowOff>
    </xdr:from>
    <xdr:to>
      <xdr:col>72</xdr:col>
      <xdr:colOff>38100</xdr:colOff>
      <xdr:row>78</xdr:row>
      <xdr:rowOff>114409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3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130936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16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112413</xdr:rowOff>
    </xdr:from>
    <xdr:to>
      <xdr:col>67</xdr:col>
      <xdr:colOff>101600</xdr:colOff>
      <xdr:row>78</xdr:row>
      <xdr:rowOff>42563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33690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150239</xdr:rowOff>
    </xdr:from>
    <xdr:to>
      <xdr:col>85</xdr:col>
      <xdr:colOff>127000</xdr:colOff>
      <xdr:row>95</xdr:row>
      <xdr:rowOff>166994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437989"/>
          <a:ext cx="838200" cy="1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150239</xdr:rowOff>
    </xdr:from>
    <xdr:to>
      <xdr:col>81</xdr:col>
      <xdr:colOff>50800</xdr:colOff>
      <xdr:row>95</xdr:row>
      <xdr:rowOff>170675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437989"/>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138054</xdr:rowOff>
    </xdr:from>
    <xdr:to>
      <xdr:col>76</xdr:col>
      <xdr:colOff>114300</xdr:colOff>
      <xdr:row>95</xdr:row>
      <xdr:rowOff>170675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425804"/>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138054</xdr:rowOff>
    </xdr:from>
    <xdr:to>
      <xdr:col>71</xdr:col>
      <xdr:colOff>177800</xdr:colOff>
      <xdr:row>96</xdr:row>
      <xdr:rowOff>28806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25804"/>
          <a:ext cx="8890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116194</xdr:rowOff>
    </xdr:from>
    <xdr:to>
      <xdr:col>85</xdr:col>
      <xdr:colOff>177800</xdr:colOff>
      <xdr:row>96</xdr:row>
      <xdr:rowOff>46344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139071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99439</xdr:rowOff>
    </xdr:from>
    <xdr:to>
      <xdr:col>81</xdr:col>
      <xdr:colOff>101600</xdr:colOff>
      <xdr:row>96</xdr:row>
      <xdr:rowOff>29589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46116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1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119875</xdr:rowOff>
    </xdr:from>
    <xdr:to>
      <xdr:col>76</xdr:col>
      <xdr:colOff>165100</xdr:colOff>
      <xdr:row>96</xdr:row>
      <xdr:rowOff>50025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66552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1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87254</xdr:rowOff>
    </xdr:from>
    <xdr:to>
      <xdr:col>72</xdr:col>
      <xdr:colOff>38100</xdr:colOff>
      <xdr:row>96</xdr:row>
      <xdr:rowOff>17404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33931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15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149456</xdr:rowOff>
    </xdr:from>
    <xdr:to>
      <xdr:col>67</xdr:col>
      <xdr:colOff>101600</xdr:colOff>
      <xdr:row>96</xdr:row>
      <xdr:rowOff>79606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3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96133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68263</xdr:rowOff>
    </xdr:from>
    <xdr:to>
      <xdr:col>116</xdr:col>
      <xdr:colOff>63500</xdr:colOff>
      <xdr:row>37</xdr:row>
      <xdr:rowOff>123508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411913"/>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138938</xdr:rowOff>
    </xdr:from>
    <xdr:to>
      <xdr:col>111</xdr:col>
      <xdr:colOff>177800</xdr:colOff>
      <xdr:row>37</xdr:row>
      <xdr:rowOff>123508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311138"/>
          <a:ext cx="889000" cy="1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138938</xdr:rowOff>
    </xdr:from>
    <xdr:to>
      <xdr:col>107</xdr:col>
      <xdr:colOff>50800</xdr:colOff>
      <xdr:row>37</xdr:row>
      <xdr:rowOff>36068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31113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24828</xdr:rowOff>
    </xdr:from>
    <xdr:to>
      <xdr:col>102</xdr:col>
      <xdr:colOff>114300</xdr:colOff>
      <xdr:row>37</xdr:row>
      <xdr:rowOff>36068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368478"/>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17463</xdr:rowOff>
    </xdr:from>
    <xdr:to>
      <xdr:col>116</xdr:col>
      <xdr:colOff>114300</xdr:colOff>
      <xdr:row>37</xdr:row>
      <xdr:rowOff>119063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40340</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21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72708</xdr:rowOff>
    </xdr:from>
    <xdr:to>
      <xdr:col>112</xdr:col>
      <xdr:colOff>38100</xdr:colOff>
      <xdr:row>38</xdr:row>
      <xdr:rowOff>2857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4163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19385</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619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88138</xdr:rowOff>
    </xdr:from>
    <xdr:to>
      <xdr:col>107</xdr:col>
      <xdr:colOff>101600</xdr:colOff>
      <xdr:row>37</xdr:row>
      <xdr:rowOff>18288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34815</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603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156718</xdr:rowOff>
    </xdr:from>
    <xdr:to>
      <xdr:col>102</xdr:col>
      <xdr:colOff>165100</xdr:colOff>
      <xdr:row>37</xdr:row>
      <xdr:rowOff>86868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103395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1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145478</xdr:rowOff>
    </xdr:from>
    <xdr:to>
      <xdr:col>98</xdr:col>
      <xdr:colOff>38100</xdr:colOff>
      <xdr:row>37</xdr:row>
      <xdr:rowOff>75628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92155</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0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物価高騰対応重点支援給付金支給事業等の支出により、民生費が類似団体の平均値より高くなっている。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社会保障関係経費については今後も増加が見込まれるが、市単独事業については、改めて費用対効果等を検証して、見直しを行うなど、扶助費の抑制に努める。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標準財政規模に対する財政調整基金残高、実質収支額ともに健全な財政を維持していると考えている。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国民健康保険事業について、被保険者の減に伴う税収の減などにより、赤字が発生している。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その他の会計は黒字になっており、全体としては、健全な財政が維持できている。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今後も、各会計において独立採算制の原則のもと、財政健全化に向けた取組を進めることで、市全体として健全な財政運営に努める。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304257873</v>
      </c>
      <c r="BO4" s="358"/>
      <c r="BP4" s="358"/>
      <c r="BQ4" s="358"/>
      <c r="BR4" s="358"/>
      <c r="BS4" s="358"/>
      <c r="BT4" s="358"/>
      <c r="BU4" s="359"/>
      <c r="BV4" s="357">
        <v>299966413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3.9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294080066</v>
      </c>
      <c r="BO5" s="395"/>
      <c r="BP5" s="395"/>
      <c r="BQ5" s="395"/>
      <c r="BR5" s="395"/>
      <c r="BS5" s="395"/>
      <c r="BT5" s="395"/>
      <c r="BU5" s="396"/>
      <c r="BV5" s="394">
        <v>292057100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92.9</v>
      </c>
      <c r="CU5" s="392"/>
      <c r="CV5" s="392"/>
      <c r="CW5" s="392"/>
      <c r="CX5" s="392"/>
      <c r="CY5" s="392"/>
      <c r="CZ5" s="392"/>
      <c r="DA5" s="393"/>
      <c r="DB5" s="391">
        <v>92.7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10177807</v>
      </c>
      <c r="BO6" s="395"/>
      <c r="BP6" s="395"/>
      <c r="BQ6" s="395"/>
      <c r="BR6" s="395"/>
      <c r="BS6" s="395"/>
      <c r="BT6" s="395"/>
      <c r="BU6" s="396"/>
      <c r="BV6" s="394">
        <v>7909313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93.9</v>
      </c>
      <c r="CU6" s="432"/>
      <c r="CV6" s="432"/>
      <c r="CW6" s="432"/>
      <c r="CX6" s="432"/>
      <c r="CY6" s="432"/>
      <c r="CZ6" s="432"/>
      <c r="DA6" s="433"/>
      <c r="DB6" s="431">
        <v>94.9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3552446</v>
      </c>
      <c r="BO7" s="395"/>
      <c r="BP7" s="395"/>
      <c r="BQ7" s="395"/>
      <c r="BR7" s="395"/>
      <c r="BS7" s="395"/>
      <c r="BT7" s="395"/>
      <c r="BU7" s="396"/>
      <c r="BV7" s="394">
        <v>2420761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143026778</v>
      </c>
      <c r="CU7" s="395"/>
      <c r="CV7" s="395"/>
      <c r="CW7" s="395"/>
      <c r="CX7" s="395"/>
      <c r="CY7" s="395"/>
      <c r="CZ7" s="395"/>
      <c r="DA7" s="396"/>
      <c r="DB7" s="394">
        <v>139392884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6625361</v>
      </c>
      <c r="BO8" s="395"/>
      <c r="BP8" s="395"/>
      <c r="BQ8" s="395"/>
      <c r="BR8" s="395"/>
      <c r="BS8" s="395"/>
      <c r="BT8" s="395"/>
      <c r="BU8" s="396"/>
      <c r="BV8" s="394">
        <v>5488552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0.69</v>
      </c>
      <c r="CU8" s="435"/>
      <c r="CV8" s="435"/>
      <c r="CW8" s="435"/>
      <c r="CX8" s="435"/>
      <c r="CY8" s="435"/>
      <c r="CZ8" s="435"/>
      <c r="DA8" s="436"/>
      <c r="DB8" s="434">
        <v>0.7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593128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1136809</v>
      </c>
      <c r="BO9" s="395"/>
      <c r="BP9" s="395"/>
      <c r="BQ9" s="395"/>
      <c r="BR9" s="395"/>
      <c r="BS9" s="395"/>
      <c r="BT9" s="395"/>
      <c r="BU9" s="396"/>
      <c r="BV9" s="394">
        <v>-1366408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12.7</v>
      </c>
      <c r="CU9" s="392"/>
      <c r="CV9" s="392"/>
      <c r="CW9" s="392"/>
      <c r="CX9" s="392"/>
      <c r="CY9" s="392"/>
      <c r="CZ9" s="392"/>
      <c r="DA9" s="393"/>
      <c r="DB9" s="391">
        <v>13.2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599814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1005516</v>
      </c>
      <c r="BO10" s="395"/>
      <c r="BP10" s="395"/>
      <c r="BQ10" s="395"/>
      <c r="BR10" s="395"/>
      <c r="BS10" s="395"/>
      <c r="BT10" s="395"/>
      <c r="BU10" s="396"/>
      <c r="BV10" s="394">
        <v>1500931</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591263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1123338</v>
      </c>
      <c r="BO12" s="395"/>
      <c r="BP12" s="395"/>
      <c r="BQ12" s="395"/>
      <c r="BR12" s="395"/>
      <c r="BS12" s="395"/>
      <c r="BT12" s="395"/>
      <c r="BU12" s="396"/>
      <c r="BV12" s="394">
        <v>2417128</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586312</v>
      </c>
      <c r="S13" s="479"/>
      <c r="T13" s="479"/>
      <c r="U13" s="479"/>
      <c r="V13" s="480"/>
      <c r="W13" s="410" t="s">
        <v>130</v>
      </c>
      <c r="X13" s="411"/>
      <c r="Y13" s="411"/>
      <c r="Z13" s="411"/>
      <c r="AA13" s="411"/>
      <c r="AB13" s="401"/>
      <c r="AC13" s="445">
        <v>3302</v>
      </c>
      <c r="AD13" s="446"/>
      <c r="AE13" s="446"/>
      <c r="AF13" s="446"/>
      <c r="AG13" s="488"/>
      <c r="AH13" s="445">
        <v>3598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1018987</v>
      </c>
      <c r="BO13" s="395"/>
      <c r="BP13" s="395"/>
      <c r="BQ13" s="395"/>
      <c r="BR13" s="395"/>
      <c r="BS13" s="395"/>
      <c r="BT13" s="395"/>
      <c r="BU13" s="396"/>
      <c r="BV13" s="394">
        <v>-2282605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v>
      </c>
      <c r="CU13" s="392"/>
      <c r="CV13" s="392"/>
      <c r="CW13" s="392"/>
      <c r="CX13" s="392"/>
      <c r="CY13" s="392"/>
      <c r="CZ13" s="392"/>
      <c r="DA13" s="393"/>
      <c r="DB13" s="391">
        <v>4.7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595042</v>
      </c>
      <c r="S14" s="479"/>
      <c r="T14" s="479"/>
      <c r="U14" s="479"/>
      <c r="V14" s="480"/>
      <c r="W14" s="384"/>
      <c r="X14" s="385"/>
      <c r="Y14" s="385"/>
      <c r="Z14" s="385"/>
      <c r="AA14" s="385"/>
      <c r="AB14" s="374"/>
      <c r="AC14" s="481">
        <v>1.3</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39.9</v>
      </c>
      <c r="CU14" s="493"/>
      <c r="CV14" s="493"/>
      <c r="CW14" s="493"/>
      <c r="CX14" s="493"/>
      <c r="CY14" s="493"/>
      <c r="CZ14" s="493"/>
      <c r="DA14" s="494"/>
      <c r="DB14" s="492">
        <v>32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590729</v>
      </c>
      <c r="S15" s="479"/>
      <c r="T15" s="479"/>
      <c r="U15" s="479"/>
      <c r="V15" s="480"/>
      <c r="W15" s="410" t="s">
        <v>137</v>
      </c>
      <c r="X15" s="411"/>
      <c r="Y15" s="411"/>
      <c r="Z15" s="411"/>
      <c r="AA15" s="411"/>
      <c r="AB15" s="401"/>
      <c r="AC15" s="445">
        <v>38986</v>
      </c>
      <c r="AD15" s="446"/>
      <c r="AE15" s="446"/>
      <c r="AF15" s="446"/>
      <c r="AG15" s="488"/>
      <c r="AH15" s="445">
        <v>40046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80048859</v>
      </c>
      <c r="BO15" s="358"/>
      <c r="BP15" s="358"/>
      <c r="BQ15" s="358"/>
      <c r="BR15" s="358"/>
      <c r="BS15" s="358"/>
      <c r="BT15" s="358"/>
      <c r="BU15" s="359"/>
      <c r="BV15" s="357">
        <v>79632482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14.8</v>
      </c>
      <c r="AD16" s="482"/>
      <c r="AE16" s="482"/>
      <c r="AF16" s="482"/>
      <c r="AG16" s="483"/>
      <c r="AH16" s="481">
        <v>15.4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119479727</v>
      </c>
      <c r="BO16" s="395"/>
      <c r="BP16" s="395"/>
      <c r="BQ16" s="395"/>
      <c r="BR16" s="395"/>
      <c r="BS16" s="395"/>
      <c r="BT16" s="395"/>
      <c r="BU16" s="396"/>
      <c r="BV16" s="394">
        <v>114178052</v>
      </c>
      <c r="BW16" s="395"/>
      <c r="BX16" s="395"/>
      <c r="BY16" s="395"/>
      <c r="BZ16" s="395"/>
      <c r="CA16" s="395"/>
      <c r="CB16" s="395"/>
      <c r="CC16" s="396"/>
      <c r="CD16" s="172"/>
      <c r="CE16" s="508" t="s">
        <v>143</v>
      </c>
      <c r="CF16" s="508"/>
      <c r="CG16" s="508"/>
      <c r="CH16" s="508"/>
      <c r="CI16" s="508"/>
      <c r="CJ16" s="508"/>
      <c r="CK16" s="508"/>
      <c r="CL16" s="508"/>
      <c r="CM16" s="508"/>
      <c r="CN16" s="508"/>
      <c r="CO16" s="508"/>
      <c r="CP16" s="508"/>
      <c r="CQ16" s="508"/>
      <c r="CR16" s="508"/>
      <c r="CS16" s="509"/>
      <c r="CT16" s="391">
        <v>0.8</v>
      </c>
      <c r="CU16" s="392"/>
      <c r="CV16" s="392"/>
      <c r="CW16" s="392"/>
      <c r="CX16" s="392"/>
      <c r="CY16" s="392"/>
      <c r="CZ16" s="392"/>
      <c r="DA16" s="393"/>
      <c r="DB16" s="391" t="s">
        <v>121</v>
      </c>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144</v>
      </c>
      <c r="N17" s="506"/>
      <c r="O17" s="506"/>
      <c r="P17" s="506"/>
      <c r="Q17" s="507"/>
      <c r="R17" s="500" t="s">
        <v>145</v>
      </c>
      <c r="S17" s="501"/>
      <c r="T17" s="501"/>
      <c r="U17" s="501"/>
      <c r="V17" s="502"/>
      <c r="W17" s="410" t="s">
        <v>146</v>
      </c>
      <c r="X17" s="411"/>
      <c r="Y17" s="411"/>
      <c r="Z17" s="411"/>
      <c r="AA17" s="411"/>
      <c r="AB17" s="401"/>
      <c r="AC17" s="445">
        <v>221555</v>
      </c>
      <c r="AD17" s="446"/>
      <c r="AE17" s="446"/>
      <c r="AF17" s="446"/>
      <c r="AG17" s="488"/>
      <c r="AH17" s="445">
        <v>216355</v>
      </c>
      <c r="AI17" s="446"/>
      <c r="AJ17" s="446"/>
      <c r="AK17" s="446"/>
      <c r="AL17" s="447"/>
      <c r="AM17" s="423"/>
      <c r="AN17" s="424"/>
      <c r="AO17" s="424"/>
      <c r="AP17" s="424"/>
      <c r="AQ17" s="424"/>
      <c r="AR17" s="424"/>
      <c r="AS17" s="424"/>
      <c r="AT17" s="425"/>
      <c r="AU17" s="426"/>
      <c r="AV17" s="427"/>
      <c r="AW17" s="427"/>
      <c r="AX17" s="427"/>
      <c r="AY17" s="428" t="s">
        <v>147</v>
      </c>
      <c r="AZ17" s="429"/>
      <c r="BA17" s="429"/>
      <c r="BB17" s="429"/>
      <c r="BC17" s="429"/>
      <c r="BD17" s="429"/>
      <c r="BE17" s="429"/>
      <c r="BF17" s="429"/>
      <c r="BG17" s="429"/>
      <c r="BH17" s="429"/>
      <c r="BI17" s="429"/>
      <c r="BJ17" s="429"/>
      <c r="BK17" s="429"/>
      <c r="BL17" s="429"/>
      <c r="BM17" s="430"/>
      <c r="BN17" s="394">
        <v>101946536</v>
      </c>
      <c r="BO17" s="395"/>
      <c r="BP17" s="395"/>
      <c r="BQ17" s="395"/>
      <c r="BR17" s="395"/>
      <c r="BS17" s="395"/>
      <c r="BT17" s="395"/>
      <c r="BU17" s="396"/>
      <c r="BV17" s="394">
        <v>101279713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148</v>
      </c>
      <c r="C18" s="437"/>
      <c r="D18" s="437"/>
      <c r="E18" s="517"/>
      <c r="F18" s="517"/>
      <c r="G18" s="517"/>
      <c r="H18" s="517"/>
      <c r="I18" s="517"/>
      <c r="J18" s="517"/>
      <c r="K18" s="517"/>
      <c r="L18" s="518">
        <v>547.61</v>
      </c>
      <c r="M18" s="518"/>
      <c r="N18" s="518"/>
      <c r="O18" s="518"/>
      <c r="P18" s="518"/>
      <c r="Q18" s="518"/>
      <c r="R18" s="519"/>
      <c r="S18" s="519"/>
      <c r="T18" s="519"/>
      <c r="U18" s="519"/>
      <c r="V18" s="520"/>
      <c r="W18" s="412"/>
      <c r="X18" s="413"/>
      <c r="Y18" s="413"/>
      <c r="Z18" s="413"/>
      <c r="AA18" s="413"/>
      <c r="AB18" s="404"/>
      <c r="AC18" s="521">
        <v>84</v>
      </c>
      <c r="AD18" s="522"/>
      <c r="AE18" s="522"/>
      <c r="AF18" s="522"/>
      <c r="AG18" s="523"/>
      <c r="AH18" s="521">
        <v>83.2</v>
      </c>
      <c r="AI18" s="522"/>
      <c r="AJ18" s="522"/>
      <c r="AK18" s="522"/>
      <c r="AL18" s="524"/>
      <c r="AM18" s="423"/>
      <c r="AN18" s="424"/>
      <c r="AO18" s="424"/>
      <c r="AP18" s="424"/>
      <c r="AQ18" s="424"/>
      <c r="AR18" s="424"/>
      <c r="AS18" s="424"/>
      <c r="AT18" s="425"/>
      <c r="AU18" s="426"/>
      <c r="AV18" s="427"/>
      <c r="AW18" s="427"/>
      <c r="AX18" s="427"/>
      <c r="AY18" s="428" t="s">
        <v>149</v>
      </c>
      <c r="AZ18" s="429"/>
      <c r="BA18" s="429"/>
      <c r="BB18" s="429"/>
      <c r="BC18" s="429"/>
      <c r="BD18" s="429"/>
      <c r="BE18" s="429"/>
      <c r="BF18" s="429"/>
      <c r="BG18" s="429"/>
      <c r="BH18" s="429"/>
      <c r="BI18" s="429"/>
      <c r="BJ18" s="429"/>
      <c r="BK18" s="429"/>
      <c r="BL18" s="429"/>
      <c r="BM18" s="430"/>
      <c r="BN18" s="394">
        <v>137117983</v>
      </c>
      <c r="BO18" s="395"/>
      <c r="BP18" s="395"/>
      <c r="BQ18" s="395"/>
      <c r="BR18" s="395"/>
      <c r="BS18" s="395"/>
      <c r="BT18" s="395"/>
      <c r="BU18" s="396"/>
      <c r="BV18" s="394">
        <v>130920417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150</v>
      </c>
      <c r="C19" s="437"/>
      <c r="D19" s="437"/>
      <c r="E19" s="517"/>
      <c r="F19" s="517"/>
      <c r="G19" s="517"/>
      <c r="H19" s="517"/>
      <c r="I19" s="517"/>
      <c r="J19" s="517"/>
      <c r="K19" s="517"/>
      <c r="L19" s="525">
        <v>1083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151</v>
      </c>
      <c r="AZ19" s="429"/>
      <c r="BA19" s="429"/>
      <c r="BB19" s="429"/>
      <c r="BC19" s="429"/>
      <c r="BD19" s="429"/>
      <c r="BE19" s="429"/>
      <c r="BF19" s="429"/>
      <c r="BG19" s="429"/>
      <c r="BH19" s="429"/>
      <c r="BI19" s="429"/>
      <c r="BJ19" s="429"/>
      <c r="BK19" s="429"/>
      <c r="BL19" s="429"/>
      <c r="BM19" s="430"/>
      <c r="BN19" s="394">
        <v>189144191</v>
      </c>
      <c r="BO19" s="395"/>
      <c r="BP19" s="395"/>
      <c r="BQ19" s="395"/>
      <c r="BR19" s="395"/>
      <c r="BS19" s="395"/>
      <c r="BT19" s="395"/>
      <c r="BU19" s="396"/>
      <c r="BV19" s="394">
        <v>186722067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152</v>
      </c>
      <c r="C20" s="437"/>
      <c r="D20" s="437"/>
      <c r="E20" s="517"/>
      <c r="F20" s="517"/>
      <c r="G20" s="517"/>
      <c r="H20" s="517"/>
      <c r="I20" s="517"/>
      <c r="J20" s="517"/>
      <c r="K20" s="517"/>
      <c r="L20" s="525">
        <v>279644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153</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154</v>
      </c>
      <c r="C22" s="538"/>
      <c r="D22" s="539"/>
      <c r="E22" s="406" t="s">
        <v>1</v>
      </c>
      <c r="F22" s="411"/>
      <c r="G22" s="411"/>
      <c r="H22" s="411"/>
      <c r="I22" s="411"/>
      <c r="J22" s="411"/>
      <c r="K22" s="401"/>
      <c r="L22" s="406" t="s">
        <v>155</v>
      </c>
      <c r="M22" s="411"/>
      <c r="N22" s="411"/>
      <c r="O22" s="411"/>
      <c r="P22" s="401"/>
      <c r="Q22" s="569" t="s">
        <v>156</v>
      </c>
      <c r="R22" s="570"/>
      <c r="S22" s="570"/>
      <c r="T22" s="570"/>
      <c r="U22" s="570"/>
      <c r="V22" s="571"/>
      <c r="W22" s="537" t="s">
        <v>157</v>
      </c>
      <c r="X22" s="538"/>
      <c r="Y22" s="539"/>
      <c r="Z22" s="406" t="s">
        <v>1</v>
      </c>
      <c r="AA22" s="411"/>
      <c r="AB22" s="411"/>
      <c r="AC22" s="411"/>
      <c r="AD22" s="411"/>
      <c r="AE22" s="411"/>
      <c r="AF22" s="411"/>
      <c r="AG22" s="401"/>
      <c r="AH22" s="575" t="s">
        <v>158</v>
      </c>
      <c r="AI22" s="411"/>
      <c r="AJ22" s="411"/>
      <c r="AK22" s="411"/>
      <c r="AL22" s="401"/>
      <c r="AM22" s="575" t="s">
        <v>159</v>
      </c>
      <c r="AN22" s="576"/>
      <c r="AO22" s="576"/>
      <c r="AP22" s="576"/>
      <c r="AQ22" s="576"/>
      <c r="AR22" s="577"/>
      <c r="AS22" s="569" t="s">
        <v>156</v>
      </c>
      <c r="AT22" s="570"/>
      <c r="AU22" s="570"/>
      <c r="AV22" s="570"/>
      <c r="AW22" s="570"/>
      <c r="AX22" s="581"/>
      <c r="AY22" s="354" t="s">
        <v>160</v>
      </c>
      <c r="AZ22" s="355"/>
      <c r="BA22" s="355"/>
      <c r="BB22" s="355"/>
      <c r="BC22" s="355"/>
      <c r="BD22" s="355"/>
      <c r="BE22" s="355"/>
      <c r="BF22" s="355"/>
      <c r="BG22" s="355"/>
      <c r="BH22" s="355"/>
      <c r="BI22" s="355"/>
      <c r="BJ22" s="355"/>
      <c r="BK22" s="355"/>
      <c r="BL22" s="355"/>
      <c r="BM22" s="356"/>
      <c r="BN22" s="357">
        <v>237878946</v>
      </c>
      <c r="BO22" s="358"/>
      <c r="BP22" s="358"/>
      <c r="BQ22" s="358"/>
      <c r="BR22" s="358"/>
      <c r="BS22" s="358"/>
      <c r="BT22" s="358"/>
      <c r="BU22" s="359"/>
      <c r="BV22" s="357">
        <v>247093752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161</v>
      </c>
      <c r="AZ23" s="429"/>
      <c r="BA23" s="429"/>
      <c r="BB23" s="429"/>
      <c r="BC23" s="429"/>
      <c r="BD23" s="429"/>
      <c r="BE23" s="429"/>
      <c r="BF23" s="429"/>
      <c r="BG23" s="429"/>
      <c r="BH23" s="429"/>
      <c r="BI23" s="429"/>
      <c r="BJ23" s="429"/>
      <c r="BK23" s="429"/>
      <c r="BL23" s="429"/>
      <c r="BM23" s="430"/>
      <c r="BN23" s="394">
        <v>166866205</v>
      </c>
      <c r="BO23" s="395"/>
      <c r="BP23" s="395"/>
      <c r="BQ23" s="395"/>
      <c r="BR23" s="395"/>
      <c r="BS23" s="395"/>
      <c r="BT23" s="395"/>
      <c r="BU23" s="396"/>
      <c r="BV23" s="394">
        <v>173103393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162</v>
      </c>
      <c r="F24" s="424"/>
      <c r="G24" s="424"/>
      <c r="H24" s="424"/>
      <c r="I24" s="424"/>
      <c r="J24" s="424"/>
      <c r="K24" s="425"/>
      <c r="L24" s="445">
        <v>1</v>
      </c>
      <c r="M24" s="446"/>
      <c r="N24" s="446"/>
      <c r="O24" s="446"/>
      <c r="P24" s="488"/>
      <c r="Q24" s="445">
        <v>11540</v>
      </c>
      <c r="R24" s="446"/>
      <c r="S24" s="446"/>
      <c r="T24" s="446"/>
      <c r="U24" s="446"/>
      <c r="V24" s="488"/>
      <c r="W24" s="540"/>
      <c r="X24" s="541"/>
      <c r="Y24" s="542"/>
      <c r="Z24" s="444" t="s">
        <v>163</v>
      </c>
      <c r="AA24" s="424"/>
      <c r="AB24" s="424"/>
      <c r="AC24" s="424"/>
      <c r="AD24" s="424"/>
      <c r="AE24" s="424"/>
      <c r="AF24" s="424"/>
      <c r="AG24" s="425"/>
      <c r="AH24" s="445">
        <v>3649</v>
      </c>
      <c r="AI24" s="446"/>
      <c r="AJ24" s="446"/>
      <c r="AK24" s="446"/>
      <c r="AL24" s="488"/>
      <c r="AM24" s="445">
        <v>11669502</v>
      </c>
      <c r="AN24" s="446"/>
      <c r="AO24" s="446"/>
      <c r="AP24" s="446"/>
      <c r="AQ24" s="446"/>
      <c r="AR24" s="488"/>
      <c r="AS24" s="445">
        <v>3198</v>
      </c>
      <c r="AT24" s="446"/>
      <c r="AU24" s="446"/>
      <c r="AV24" s="446"/>
      <c r="AW24" s="446"/>
      <c r="AX24" s="447"/>
      <c r="AY24" s="510" t="s">
        <v>164</v>
      </c>
      <c r="AZ24" s="511"/>
      <c r="BA24" s="511"/>
      <c r="BB24" s="511"/>
      <c r="BC24" s="511"/>
      <c r="BD24" s="511"/>
      <c r="BE24" s="511"/>
      <c r="BF24" s="511"/>
      <c r="BG24" s="511"/>
      <c r="BH24" s="511"/>
      <c r="BI24" s="511"/>
      <c r="BJ24" s="511"/>
      <c r="BK24" s="511"/>
      <c r="BL24" s="511"/>
      <c r="BM24" s="512"/>
      <c r="BN24" s="394">
        <v>147992932</v>
      </c>
      <c r="BO24" s="395"/>
      <c r="BP24" s="395"/>
      <c r="BQ24" s="395"/>
      <c r="BR24" s="395"/>
      <c r="BS24" s="395"/>
      <c r="BT24" s="395"/>
      <c r="BU24" s="396"/>
      <c r="BV24" s="394">
        <v>149788290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165</v>
      </c>
      <c r="F25" s="424"/>
      <c r="G25" s="424"/>
      <c r="H25" s="424"/>
      <c r="I25" s="424"/>
      <c r="J25" s="424"/>
      <c r="K25" s="425"/>
      <c r="L25" s="445">
        <v>2</v>
      </c>
      <c r="M25" s="446"/>
      <c r="N25" s="446"/>
      <c r="O25" s="446"/>
      <c r="P25" s="488"/>
      <c r="Q25" s="445">
        <v>9310</v>
      </c>
      <c r="R25" s="446"/>
      <c r="S25" s="446"/>
      <c r="T25" s="446"/>
      <c r="U25" s="446"/>
      <c r="V25" s="488"/>
      <c r="W25" s="540"/>
      <c r="X25" s="541"/>
      <c r="Y25" s="542"/>
      <c r="Z25" s="444" t="s">
        <v>166</v>
      </c>
      <c r="AA25" s="424"/>
      <c r="AB25" s="424"/>
      <c r="AC25" s="424"/>
      <c r="AD25" s="424"/>
      <c r="AE25" s="424"/>
      <c r="AF25" s="424"/>
      <c r="AG25" s="425"/>
      <c r="AH25" s="445">
        <v>540</v>
      </c>
      <c r="AI25" s="446"/>
      <c r="AJ25" s="446"/>
      <c r="AK25" s="446"/>
      <c r="AL25" s="488"/>
      <c r="AM25" s="445">
        <v>1693440</v>
      </c>
      <c r="AN25" s="446"/>
      <c r="AO25" s="446"/>
      <c r="AP25" s="446"/>
      <c r="AQ25" s="446"/>
      <c r="AR25" s="488"/>
      <c r="AS25" s="445">
        <v>3136</v>
      </c>
      <c r="AT25" s="446"/>
      <c r="AU25" s="446"/>
      <c r="AV25" s="446"/>
      <c r="AW25" s="446"/>
      <c r="AX25" s="447"/>
      <c r="AY25" s="354" t="s">
        <v>167</v>
      </c>
      <c r="AZ25" s="355"/>
      <c r="BA25" s="355"/>
      <c r="BB25" s="355"/>
      <c r="BC25" s="355"/>
      <c r="BD25" s="355"/>
      <c r="BE25" s="355"/>
      <c r="BF25" s="355"/>
      <c r="BG25" s="355"/>
      <c r="BH25" s="355"/>
      <c r="BI25" s="355"/>
      <c r="BJ25" s="355"/>
      <c r="BK25" s="355"/>
      <c r="BL25" s="355"/>
      <c r="BM25" s="356"/>
      <c r="BN25" s="357">
        <v>41371290</v>
      </c>
      <c r="BO25" s="358"/>
      <c r="BP25" s="358"/>
      <c r="BQ25" s="358"/>
      <c r="BR25" s="358"/>
      <c r="BS25" s="358"/>
      <c r="BT25" s="358"/>
      <c r="BU25" s="359"/>
      <c r="BV25" s="357">
        <v>47711304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168</v>
      </c>
      <c r="F26" s="424"/>
      <c r="G26" s="424"/>
      <c r="H26" s="424"/>
      <c r="I26" s="424"/>
      <c r="J26" s="424"/>
      <c r="K26" s="425"/>
      <c r="L26" s="445">
        <v>1</v>
      </c>
      <c r="M26" s="446"/>
      <c r="N26" s="446"/>
      <c r="O26" s="446"/>
      <c r="P26" s="488"/>
      <c r="Q26" s="445">
        <v>8130</v>
      </c>
      <c r="R26" s="446"/>
      <c r="S26" s="446"/>
      <c r="T26" s="446"/>
      <c r="U26" s="446"/>
      <c r="V26" s="488"/>
      <c r="W26" s="540"/>
      <c r="X26" s="541"/>
      <c r="Y26" s="542"/>
      <c r="Z26" s="444" t="s">
        <v>169</v>
      </c>
      <c r="AA26" s="546"/>
      <c r="AB26" s="546"/>
      <c r="AC26" s="546"/>
      <c r="AD26" s="546"/>
      <c r="AE26" s="546"/>
      <c r="AF26" s="546"/>
      <c r="AG26" s="547"/>
      <c r="AH26" s="445">
        <v>424</v>
      </c>
      <c r="AI26" s="446"/>
      <c r="AJ26" s="446"/>
      <c r="AK26" s="446"/>
      <c r="AL26" s="488"/>
      <c r="AM26" s="445">
        <v>1458560</v>
      </c>
      <c r="AN26" s="446"/>
      <c r="AO26" s="446"/>
      <c r="AP26" s="446"/>
      <c r="AQ26" s="446"/>
      <c r="AR26" s="488"/>
      <c r="AS26" s="445">
        <v>3440</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7900</v>
      </c>
      <c r="R27" s="446"/>
      <c r="S27" s="446"/>
      <c r="T27" s="446"/>
      <c r="U27" s="446"/>
      <c r="V27" s="488"/>
      <c r="W27" s="540"/>
      <c r="X27" s="541"/>
      <c r="Y27" s="542"/>
      <c r="Z27" s="444" t="s">
        <v>172</v>
      </c>
      <c r="AA27" s="424"/>
      <c r="AB27" s="424"/>
      <c r="AC27" s="424"/>
      <c r="AD27" s="424"/>
      <c r="AE27" s="424"/>
      <c r="AF27" s="424"/>
      <c r="AG27" s="425"/>
      <c r="AH27" s="445">
        <v>247</v>
      </c>
      <c r="AI27" s="446"/>
      <c r="AJ27" s="446"/>
      <c r="AK27" s="446"/>
      <c r="AL27" s="488"/>
      <c r="AM27" s="445">
        <v>998214</v>
      </c>
      <c r="AN27" s="446"/>
      <c r="AO27" s="446"/>
      <c r="AP27" s="446"/>
      <c r="AQ27" s="446"/>
      <c r="AR27" s="488"/>
      <c r="AS27" s="445">
        <v>4041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1070000</v>
      </c>
      <c r="BO27" s="514"/>
      <c r="BP27" s="514"/>
      <c r="BQ27" s="514"/>
      <c r="BR27" s="514"/>
      <c r="BS27" s="514"/>
      <c r="BT27" s="514"/>
      <c r="BU27" s="515"/>
      <c r="BV27" s="513">
        <v>1070000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7380</v>
      </c>
      <c r="R28" s="446"/>
      <c r="S28" s="446"/>
      <c r="T28" s="446"/>
      <c r="U28" s="446"/>
      <c r="V28" s="488"/>
      <c r="W28" s="540"/>
      <c r="X28" s="541"/>
      <c r="Y28" s="542"/>
      <c r="Z28" s="444" t="s">
        <v>175</v>
      </c>
      <c r="AA28" s="424"/>
      <c r="AB28" s="424"/>
      <c r="AC28" s="424"/>
      <c r="AD28" s="424"/>
      <c r="AE28" s="424"/>
      <c r="AF28" s="424"/>
      <c r="AG28" s="425"/>
      <c r="AH28" s="445">
        <v>7</v>
      </c>
      <c r="AI28" s="446"/>
      <c r="AJ28" s="446"/>
      <c r="AK28" s="446"/>
      <c r="AL28" s="488"/>
      <c r="AM28" s="445">
        <v>18599</v>
      </c>
      <c r="AN28" s="446"/>
      <c r="AO28" s="446"/>
      <c r="AP28" s="446"/>
      <c r="AQ28" s="446"/>
      <c r="AR28" s="488"/>
      <c r="AS28" s="445">
        <v>2657</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7946404</v>
      </c>
      <c r="BO28" s="358"/>
      <c r="BP28" s="358"/>
      <c r="BQ28" s="358"/>
      <c r="BR28" s="358"/>
      <c r="BS28" s="358"/>
      <c r="BT28" s="358"/>
      <c r="BU28" s="359"/>
      <c r="BV28" s="357">
        <v>8064226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43</v>
      </c>
      <c r="M29" s="446"/>
      <c r="N29" s="446"/>
      <c r="O29" s="446"/>
      <c r="P29" s="488"/>
      <c r="Q29" s="445">
        <v>6860</v>
      </c>
      <c r="R29" s="446"/>
      <c r="S29" s="446"/>
      <c r="T29" s="446"/>
      <c r="U29" s="446"/>
      <c r="V29" s="488"/>
      <c r="W29" s="543"/>
      <c r="X29" s="544"/>
      <c r="Y29" s="545"/>
      <c r="Z29" s="444" t="s">
        <v>178</v>
      </c>
      <c r="AA29" s="424"/>
      <c r="AB29" s="424"/>
      <c r="AC29" s="424"/>
      <c r="AD29" s="424"/>
      <c r="AE29" s="424"/>
      <c r="AF29" s="424"/>
      <c r="AG29" s="425"/>
      <c r="AH29" s="445">
        <v>3903</v>
      </c>
      <c r="AI29" s="446"/>
      <c r="AJ29" s="446"/>
      <c r="AK29" s="446"/>
      <c r="AL29" s="488"/>
      <c r="AM29" s="445">
        <v>12686315</v>
      </c>
      <c r="AN29" s="446"/>
      <c r="AO29" s="446"/>
      <c r="AP29" s="446"/>
      <c r="AQ29" s="446"/>
      <c r="AR29" s="488"/>
      <c r="AS29" s="445">
        <v>3250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10332503</v>
      </c>
      <c r="BO29" s="395"/>
      <c r="BP29" s="395"/>
      <c r="BQ29" s="395"/>
      <c r="BR29" s="395"/>
      <c r="BS29" s="395"/>
      <c r="BT29" s="395"/>
      <c r="BU29" s="396"/>
      <c r="BV29" s="394">
        <v>12500811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16076778</v>
      </c>
      <c r="BO30" s="514"/>
      <c r="BP30" s="514"/>
      <c r="BQ30" s="514"/>
      <c r="BR30" s="514"/>
      <c r="BS30" s="514"/>
      <c r="BT30" s="514"/>
      <c r="BU30" s="515"/>
      <c r="BV30" s="513">
        <v>18702960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鹿児島市国民健康保険事業特別会計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鹿児島市病院事業特別会計</v>
      </c>
      <c r="AP34" s="585"/>
      <c r="AQ34" s="585"/>
      <c r="AR34" s="585"/>
      <c r="AS34" s="585"/>
      <c r="AT34" s="585"/>
      <c r="AU34" s="585"/>
      <c r="AV34" s="585"/>
      <c r="AW34" s="585"/>
      <c r="AX34" s="585"/>
      <c r="AY34" s="585"/>
      <c r="AZ34" s="585"/>
      <c r="BA34" s="585"/>
      <c r="BB34" s="585"/>
      <c r="BC34" s="585"/>
      <c r="BD34" s="163"/>
      <c r="BE34" s="584">
        <f>IF(BG34="","",MAX(C34:D43,U34:V43,AM34:AN43)+1)</f>
        <v>14</v>
      </c>
      <c r="BF34" s="584"/>
      <c r="BG34" s="585" t="str">
        <f>IF('各会計、関係団体の財政状況及び健全化判断比率'!B37="","",'各会計、関係団体の財政状況及び健全化判断比率'!B37)</f>
        <v>鹿児島市中央卸売市場特別会計</v>
      </c>
      <c r="BH34" s="585"/>
      <c r="BI34" s="585"/>
      <c r="BJ34" s="585"/>
      <c r="BK34" s="585"/>
      <c r="BL34" s="585"/>
      <c r="BM34" s="585"/>
      <c r="BN34" s="585"/>
      <c r="BO34" s="585"/>
      <c r="BP34" s="585"/>
      <c r="BQ34" s="585"/>
      <c r="BR34" s="585"/>
      <c r="BS34" s="585"/>
      <c r="BT34" s="585"/>
      <c r="BU34" s="585"/>
      <c r="BV34" s="163"/>
      <c r="BW34" s="584">
        <f>IF(BY34="","",MAX(C34:D43,U34:V43,AM34:AN43,BE34:BF43)+1)</f>
        <v>16</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公益財団法人鹿児島市環境サービス財団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鹿児島市土地区画整理事業清算特別会計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鹿児島市介護保険特別会計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鹿児島市交通事業特別会計</v>
      </c>
      <c r="AP35" s="585"/>
      <c r="AQ35" s="585"/>
      <c r="AR35" s="585"/>
      <c r="AS35" s="585"/>
      <c r="AT35" s="585"/>
      <c r="AU35" s="585"/>
      <c r="AV35" s="585"/>
      <c r="AW35" s="585"/>
      <c r="AX35" s="585"/>
      <c r="AY35" s="585"/>
      <c r="AZ35" s="585"/>
      <c r="BA35" s="585"/>
      <c r="BB35" s="585"/>
      <c r="BC35" s="585"/>
      <c r="BD35" s="163"/>
      <c r="BE35" s="584">
        <f t="shared" ref="BE35:BE43" si="1">IF(BG35="","",BE34+1)</f>
        <v>15</v>
      </c>
      <c r="BF35" s="584"/>
      <c r="BG35" s="585" t="str">
        <f>IF('各会計、関係団体の財政状況及び健全化判断比率'!B38="","",'各会計、関係団体の財政状況及び健全化判断比率'!B38)</f>
        <v>鹿児島市桜島観光施設特別会計</v>
      </c>
      <c r="BH35" s="585"/>
      <c r="BI35" s="585"/>
      <c r="BJ35" s="585"/>
      <c r="BK35" s="585"/>
      <c r="BL35" s="585"/>
      <c r="BM35" s="585"/>
      <c r="BN35" s="585"/>
      <c r="BO35" s="585"/>
      <c r="BP35" s="585"/>
      <c r="BQ35" s="585"/>
      <c r="BR35" s="585"/>
      <c r="BS35" s="585"/>
      <c r="BT35" s="585"/>
      <c r="BU35" s="585"/>
      <c r="BV35" s="163"/>
      <c r="BW35" s="584">
        <f t="shared" ref="BW35:BW43" si="2">IF(BY35="","",BW34+1)</f>
        <v>17</v>
      </c>
      <c r="BX35" s="584"/>
      <c r="BY35" s="585" t="str">
        <f>IF('各会計、関係団体の財政状況及び健全化判断比率'!B69="","",'各会計、関係団体の財政状況及び健全化判断比率'!B69)</f>
        <v>鹿児島県後期高齢者医療広域連合（一般会計）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公益財団法人鹿児島まちづくり土地区画整理協会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鹿児島市地域下水道事業特別会計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鹿児島市後期高齢者医療特別会計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IF('各会計、関係団体の財政状況及び健全化判断比率'!B33="","",'各会計、関係団体の財政状況及び健全化判断比率'!B33)</f>
        <v>鹿児島市水道事業特別会計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18</v>
      </c>
      <c r="BX36" s="584"/>
      <c r="BY36" s="585" t="str">
        <f>IF('各会計、関係団体の財政状況及び健全化判断比率'!B70="","",'各会計、関係団体の財政状況及び健全化判断比率'!B70)</f>
        <v>鹿児島県後期高齢者医療広域連合（特別会計）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鹿児島市中小企業勤労者福祉サービスセンター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鹿児島市母子父子寡婦福祉資金貸付事業特別会計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IF('各会計、関係団体の財政状況及び健全化判断比率'!B34="","",'各会計、関係団体の財政状況及び健全化判断比率'!B34)</f>
        <v>鹿児島市工業用水道事業特別会計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かごしま教育文化振興財団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12</v>
      </c>
      <c r="AN38" s="584"/>
      <c r="AO38" s="585" t="str">
        <f>IF('各会計、関係団体の財政状況及び健全化判断比率'!B35="","",'各会計、関係団体の財政状況及び健全化判断比率'!B35)</f>
        <v>鹿児島市公共下水道事業特別会計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23</v>
      </c>
      <c r="CP38" s="584"/>
      <c r="CQ38" s="585" t="str">
        <f>IF('各会計、関係団体の財政状況及び健全化判断比率'!BS11="","",'各会計、関係団体の財政状況及び健全化判断比率'!BS11)</f>
        <v>鹿児島市水族館公社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13</v>
      </c>
      <c r="AN39" s="584"/>
      <c r="AO39" s="585" t="str">
        <f>IF('各会計、関係団体の財政状況及び健全化判断比率'!B36="","",'各会計、関係団体の財政状況及び健全化判断比率'!B36)</f>
        <v>鹿児島市船舶事業特別会計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24</v>
      </c>
      <c r="CP39" s="584"/>
      <c r="CQ39" s="585" t="str">
        <f>IF('各会計、関係団体の財政状況及び健全化判断比率'!BS12="","",'各会計、関係団体の財政状況及び健全化判断比率'!BS12)</f>
        <v>鹿児島中央地下駐車場</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25</v>
      </c>
      <c r="CP40" s="584"/>
      <c r="CQ40" s="585" t="str">
        <f>IF('各会計、関係団体の財政状況及び健全化判断比率'!BS13="","",'各会計、関係団体の財政状況及び健全化判断比率'!BS13)</f>
        <v>公益財団法人西郷南洲顕彰会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26</v>
      </c>
      <c r="CP41" s="584"/>
      <c r="CQ41" s="585" t="str">
        <f>IF('各会計、関係団体の財政状況及び健全化判断比率'!BS14="","",'各会計、関係団体の財政状況及び健全化判断比率'!BS14)</f>
        <v>鹿児島観光コンベンション協会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27</v>
      </c>
      <c r="CP42" s="584"/>
      <c r="CQ42" s="585" t="str">
        <f>IF('各会計、関係団体の財政状況及び健全化判断比率'!BS15="","",'各会計、関係団体の財政状況及び健全化判断比率'!BS15)</f>
        <v>まちづくり鹿児島</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28</v>
      </c>
      <c r="CP43" s="584"/>
      <c r="CQ43" s="585" t="str">
        <f>IF('各会計、関係団体の財政状況及び健全化判断比率'!BS16="","",'各会計、関係団体の財政状況及び健全化判断比率'!BS16)</f>
        <v>鹿児島市国際交流財団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xYH/mGvMLd490ZPfNHyBVMd1+zhH2jCK42d6GLJEacKwN78dw4rBxHBoPp9xGWWViCwDl8UkhnYtYdSsikooAg==" saltValue="Y7JByihEKrJM+oESsMMf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6" t="s">
        <v>541</v>
      </c>
      <c r="D34" s="1136"/>
      <c r="E34" s="1137"/>
      <c r="F34" s="32" t="s">
        <v>542</v>
      </c>
      <c r="G34" s="33" t="s">
        <v>543</v>
      </c>
      <c r="H34" s="33" t="s">
        <v>544</v>
      </c>
      <c r="I34" s="33" t="s">
        <v>545</v>
      </c>
      <c r="J34" s="34" t="s">
        <v>546</v>
      </c>
      <c r="K34" s="22"/>
      <c r="L34" s="22"/>
      <c r="M34" s="22"/>
      <c r="N34" s="22"/>
      <c r="O34" s="22"/>
      <c r="P34" s="22"/>
    </row>
    <row r="35" spans="1:16" ht="39" customHeight="1" x14ac:dyDescent="0.2">
      <c r="A35" s="22"/>
      <c r="B35" s="35"/>
      <c r="C35" s="1132" t="s">
        <v>547</v>
      </c>
      <c r="D35" s="1132"/>
      <c r="E35" s="1133"/>
      <c r="F35" s="36">
        <v>0</v>
      </c>
      <c r="G35" s="37">
        <v>0</v>
      </c>
      <c r="H35" s="37">
        <v>0</v>
      </c>
      <c r="I35" s="37">
        <v>0</v>
      </c>
      <c r="J35" s="38" t="s">
        <v>548</v>
      </c>
      <c r="K35" s="22"/>
      <c r="L35" s="22"/>
      <c r="M35" s="22"/>
      <c r="N35" s="22"/>
      <c r="O35" s="22"/>
      <c r="P35" s="22"/>
    </row>
    <row r="36" spans="1:16" ht="39" customHeight="1" x14ac:dyDescent="0.2">
      <c r="A36" s="22"/>
      <c r="B36" s="35"/>
      <c r="C36" s="1132" t="s">
        <v>549</v>
      </c>
      <c r="D36" s="1132"/>
      <c r="E36" s="1133"/>
      <c r="F36" s="36">
        <v>6.76</v>
      </c>
      <c r="G36" s="37">
        <v>6.91</v>
      </c>
      <c r="H36" s="37">
        <v>7.24</v>
      </c>
      <c r="I36" s="37">
        <v>7.47</v>
      </c>
      <c r="J36" s="38">
        <v>7.19</v>
      </c>
      <c r="K36" s="22"/>
      <c r="L36" s="22"/>
      <c r="M36" s="22"/>
      <c r="N36" s="22"/>
      <c r="O36" s="22"/>
      <c r="P36" s="22"/>
    </row>
    <row r="37" spans="1:16" ht="39" customHeight="1" x14ac:dyDescent="0.2">
      <c r="A37" s="22"/>
      <c r="B37" s="35"/>
      <c r="C37" s="1132" t="s">
        <v>550</v>
      </c>
      <c r="D37" s="1132"/>
      <c r="E37" s="1133"/>
      <c r="F37" s="36">
        <v>9.17</v>
      </c>
      <c r="G37" s="37">
        <v>9.6</v>
      </c>
      <c r="H37" s="37">
        <v>10.24</v>
      </c>
      <c r="I37" s="37">
        <v>8.3000000000000007</v>
      </c>
      <c r="J37" s="38">
        <v>6.56</v>
      </c>
      <c r="K37" s="22"/>
      <c r="L37" s="22"/>
      <c r="M37" s="22"/>
      <c r="N37" s="22"/>
      <c r="O37" s="22"/>
      <c r="P37" s="22"/>
    </row>
    <row r="38" spans="1:16" ht="39" customHeight="1" x14ac:dyDescent="0.2">
      <c r="A38" s="22"/>
      <c r="B38" s="35"/>
      <c r="C38" s="1132" t="s">
        <v>551</v>
      </c>
      <c r="D38" s="1132"/>
      <c r="E38" s="1133"/>
      <c r="F38" s="36">
        <v>4.58</v>
      </c>
      <c r="G38" s="37">
        <v>4.72</v>
      </c>
      <c r="H38" s="37">
        <v>4.8600000000000003</v>
      </c>
      <c r="I38" s="37">
        <v>4.7300000000000004</v>
      </c>
      <c r="J38" s="38">
        <v>4.62</v>
      </c>
      <c r="K38" s="22"/>
      <c r="L38" s="22"/>
      <c r="M38" s="22"/>
      <c r="N38" s="22"/>
      <c r="O38" s="22"/>
      <c r="P38" s="22"/>
    </row>
    <row r="39" spans="1:16" ht="39" customHeight="1" x14ac:dyDescent="0.2">
      <c r="A39" s="22"/>
      <c r="B39" s="35"/>
      <c r="C39" s="1132" t="s">
        <v>552</v>
      </c>
      <c r="D39" s="1132"/>
      <c r="E39" s="1133"/>
      <c r="F39" s="36">
        <v>3.26</v>
      </c>
      <c r="G39" s="37">
        <v>6.45</v>
      </c>
      <c r="H39" s="37">
        <v>4.8099999999999996</v>
      </c>
      <c r="I39" s="37">
        <v>3.8</v>
      </c>
      <c r="J39" s="38">
        <v>4.5999999999999996</v>
      </c>
      <c r="K39" s="22"/>
      <c r="L39" s="22"/>
      <c r="M39" s="22"/>
      <c r="N39" s="22"/>
      <c r="O39" s="22"/>
      <c r="P39" s="22"/>
    </row>
    <row r="40" spans="1:16" ht="39" customHeight="1" x14ac:dyDescent="0.2">
      <c r="A40" s="22"/>
      <c r="B40" s="35"/>
      <c r="C40" s="1132" t="s">
        <v>553</v>
      </c>
      <c r="D40" s="1132"/>
      <c r="E40" s="1133"/>
      <c r="F40" s="36">
        <v>0.59</v>
      </c>
      <c r="G40" s="37">
        <v>0.76</v>
      </c>
      <c r="H40" s="37">
        <v>1.43</v>
      </c>
      <c r="I40" s="37">
        <v>0.65</v>
      </c>
      <c r="J40" s="38">
        <v>0.6</v>
      </c>
      <c r="K40" s="22"/>
      <c r="L40" s="22"/>
      <c r="M40" s="22"/>
      <c r="N40" s="22"/>
      <c r="O40" s="22"/>
      <c r="P40" s="22"/>
    </row>
    <row r="41" spans="1:16" ht="39" customHeight="1" x14ac:dyDescent="0.2">
      <c r="A41" s="22"/>
      <c r="B41" s="35"/>
      <c r="C41" s="1132" t="s">
        <v>554</v>
      </c>
      <c r="D41" s="1132"/>
      <c r="E41" s="1133"/>
      <c r="F41" s="36">
        <v>0.09</v>
      </c>
      <c r="G41" s="37">
        <v>0.09</v>
      </c>
      <c r="H41" s="37">
        <v>0.1</v>
      </c>
      <c r="I41" s="37">
        <v>0.1</v>
      </c>
      <c r="J41" s="38">
        <v>0.1</v>
      </c>
      <c r="K41" s="22"/>
      <c r="L41" s="22"/>
      <c r="M41" s="22"/>
      <c r="N41" s="22"/>
      <c r="O41" s="22"/>
      <c r="P41" s="22"/>
    </row>
    <row r="42" spans="1:16" ht="39" customHeight="1" x14ac:dyDescent="0.2">
      <c r="A42" s="22"/>
      <c r="B42" s="39"/>
      <c r="C42" s="1132" t="s">
        <v>555</v>
      </c>
      <c r="D42" s="1132"/>
      <c r="E42" s="1133"/>
      <c r="F42" s="36" t="s">
        <v>496</v>
      </c>
      <c r="G42" s="37" t="s">
        <v>556</v>
      </c>
      <c r="H42" s="37" t="s">
        <v>496</v>
      </c>
      <c r="I42" s="37" t="s">
        <v>496</v>
      </c>
      <c r="J42" s="38" t="s">
        <v>496</v>
      </c>
      <c r="K42" s="22"/>
      <c r="L42" s="22"/>
      <c r="M42" s="22"/>
      <c r="N42" s="22"/>
      <c r="O42" s="22"/>
      <c r="P42" s="22"/>
    </row>
    <row r="43" spans="1:16" ht="39" customHeight="1" thickBot="1" x14ac:dyDescent="0.25">
      <c r="A43" s="22"/>
      <c r="B43" s="40"/>
      <c r="C43" s="1134" t="s">
        <v>557</v>
      </c>
      <c r="D43" s="1134"/>
      <c r="E43" s="1135"/>
      <c r="F43" s="41">
        <v>0.47</v>
      </c>
      <c r="G43" s="42">
        <v>0.23</v>
      </c>
      <c r="H43" s="42">
        <v>0.27</v>
      </c>
      <c r="I43" s="42">
        <v>0.21</v>
      </c>
      <c r="J43" s="43">
        <v>0.12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P/x1NDkfPX+V0D5iv35jrMx2Uqk0wPq8VupxokxSLkT1PoeQP0WpqdkNDzOfpBLB6CZ1xaY+M39yhX+1Ey3vw==" saltValue="z56C5S7/lHWwkBTmvCR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8164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23972</v>
      </c>
      <c r="L45" s="58">
        <v>25557</v>
      </c>
      <c r="M45" s="58">
        <v>24598</v>
      </c>
      <c r="N45" s="58">
        <v>25015</v>
      </c>
      <c r="O45" s="59">
        <v>24423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496</v>
      </c>
      <c r="L46" s="62" t="s">
        <v>496</v>
      </c>
      <c r="M46" s="62" t="s">
        <v>496</v>
      </c>
      <c r="N46" s="62" t="s">
        <v>496</v>
      </c>
      <c r="O46" s="63" t="s">
        <v>496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496</v>
      </c>
      <c r="L47" s="62" t="s">
        <v>496</v>
      </c>
      <c r="M47" s="62" t="s">
        <v>496</v>
      </c>
      <c r="N47" s="62" t="s">
        <v>496</v>
      </c>
      <c r="O47" s="63" t="s">
        <v>496</v>
      </c>
      <c r="P47" s="46"/>
      <c r="Q47" s="46"/>
      <c r="R47" s="46"/>
      <c r="S47" s="46"/>
      <c r="T47" s="46"/>
      <c r="U47" s="46"/>
    </row>
    <row r="48" spans="1:21" ht="30.75" customHeight="1" x14ac:dyDescent="0.2">
      <c r="A48" s="46"/>
      <c r="B48" s="1140"/>
      <c r="C48" s="1141"/>
      <c r="D48" s="60"/>
      <c r="E48" s="1146" t="s">
        <v>13</v>
      </c>
      <c r="F48" s="1146"/>
      <c r="G48" s="1146"/>
      <c r="H48" s="1146"/>
      <c r="I48" s="1146"/>
      <c r="J48" s="1147"/>
      <c r="K48" s="61">
        <v>3010</v>
      </c>
      <c r="L48" s="62">
        <v>3058</v>
      </c>
      <c r="M48" s="62">
        <v>3416</v>
      </c>
      <c r="N48" s="62">
        <v>3455</v>
      </c>
      <c r="O48" s="63">
        <v>3629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496</v>
      </c>
      <c r="L49" s="62" t="s">
        <v>496</v>
      </c>
      <c r="M49" s="62" t="s">
        <v>496</v>
      </c>
      <c r="N49" s="62" t="s">
        <v>496</v>
      </c>
      <c r="O49" s="63" t="s">
        <v>496</v>
      </c>
      <c r="P49" s="46"/>
      <c r="Q49" s="46"/>
      <c r="R49" s="46"/>
      <c r="S49" s="46"/>
      <c r="T49" s="46"/>
      <c r="U49" s="46"/>
    </row>
    <row r="50" spans="1:21" ht="30.75" customHeight="1" x14ac:dyDescent="0.2">
      <c r="A50" s="46"/>
      <c r="B50" s="1140"/>
      <c r="C50" s="1141"/>
      <c r="D50" s="60"/>
      <c r="E50" s="1146" t="s">
        <v>15</v>
      </c>
      <c r="F50" s="1146"/>
      <c r="G50" s="1146"/>
      <c r="H50" s="1146"/>
      <c r="I50" s="1146"/>
      <c r="J50" s="1147"/>
      <c r="K50" s="61">
        <v>61</v>
      </c>
      <c r="L50" s="62">
        <v>62</v>
      </c>
      <c r="M50" s="62">
        <v>62</v>
      </c>
      <c r="N50" s="62">
        <v>61</v>
      </c>
      <c r="O50" s="63">
        <v>61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496</v>
      </c>
      <c r="L51" s="62" t="s">
        <v>496</v>
      </c>
      <c r="M51" s="62" t="s">
        <v>496</v>
      </c>
      <c r="N51" s="62" t="s">
        <v>496</v>
      </c>
      <c r="O51" s="63" t="s">
        <v>496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22700</v>
      </c>
      <c r="L52" s="62">
        <v>22744</v>
      </c>
      <c r="M52" s="62">
        <v>22666</v>
      </c>
      <c r="N52" s="62">
        <v>22421</v>
      </c>
      <c r="O52" s="63">
        <v>22968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4343</v>
      </c>
      <c r="L53" s="67">
        <v>5933</v>
      </c>
      <c r="M53" s="67">
        <v>5410</v>
      </c>
      <c r="N53" s="67">
        <v>6110</v>
      </c>
      <c r="O53" s="68">
        <v>5145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558</v>
      </c>
      <c r="L57" s="79" t="s">
        <v>559</v>
      </c>
      <c r="M57" s="79" t="s">
        <v>560</v>
      </c>
      <c r="N57" s="79" t="s">
        <v>561</v>
      </c>
      <c r="O57" s="80" t="s">
        <v>562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5LNCEteB1Hz+Rx48/Y6JKt6j1W21OaNDEoeepE4e+sVtald4rg1tb8yS6ykTCCeYVroSop6w/QXX93QhpREJg==" saltValue="BakMlNdzyB4wizMZZsU2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69" t="s">
        <v>30</v>
      </c>
      <c r="C41" s="1170"/>
      <c r="D41" s="103"/>
      <c r="E41" s="1175" t="s">
        <v>31</v>
      </c>
      <c r="F41" s="1175"/>
      <c r="G41" s="1175"/>
      <c r="H41" s="1176"/>
      <c r="I41" s="330">
        <v>260131</v>
      </c>
      <c r="J41" s="331">
        <v>260498</v>
      </c>
      <c r="K41" s="331">
        <v>254284</v>
      </c>
      <c r="L41" s="331">
        <v>247094</v>
      </c>
      <c r="M41" s="332">
        <v>237879</v>
      </c>
    </row>
    <row r="42" spans="2:13" ht="27.75" customHeight="1" x14ac:dyDescent="0.2">
      <c r="B42" s="1171"/>
      <c r="C42" s="1172"/>
      <c r="D42" s="104"/>
      <c r="E42" s="1177" t="s">
        <v>32</v>
      </c>
      <c r="F42" s="1177"/>
      <c r="G42" s="1177"/>
      <c r="H42" s="1178"/>
      <c r="I42" s="333">
        <v>301</v>
      </c>
      <c r="J42" s="334">
        <v>245</v>
      </c>
      <c r="K42" s="334">
        <v>190</v>
      </c>
      <c r="L42" s="334">
        <v>134</v>
      </c>
      <c r="M42" s="335">
        <v>78</v>
      </c>
    </row>
    <row r="43" spans="2:13" ht="27.75" customHeight="1" x14ac:dyDescent="0.2">
      <c r="B43" s="1171"/>
      <c r="C43" s="1172"/>
      <c r="D43" s="104"/>
      <c r="E43" s="1177" t="s">
        <v>33</v>
      </c>
      <c r="F43" s="1177"/>
      <c r="G43" s="1177"/>
      <c r="H43" s="1178"/>
      <c r="I43" s="333">
        <v>40050</v>
      </c>
      <c r="J43" s="334">
        <v>42774</v>
      </c>
      <c r="K43" s="334">
        <v>46969</v>
      </c>
      <c r="L43" s="334">
        <v>50235</v>
      </c>
      <c r="M43" s="335">
        <v>50508</v>
      </c>
    </row>
    <row r="44" spans="2:13" ht="27.75" customHeight="1" x14ac:dyDescent="0.2">
      <c r="B44" s="1171"/>
      <c r="C44" s="1172"/>
      <c r="D44" s="104"/>
      <c r="E44" s="1177" t="s">
        <v>34</v>
      </c>
      <c r="F44" s="1177"/>
      <c r="G44" s="1177"/>
      <c r="H44" s="1178"/>
      <c r="I44" s="333" t="s">
        <v>496</v>
      </c>
      <c r="J44" s="334" t="s">
        <v>496</v>
      </c>
      <c r="K44" s="334" t="s">
        <v>496</v>
      </c>
      <c r="L44" s="334" t="s">
        <v>496</v>
      </c>
      <c r="M44" s="335" t="s">
        <v>496</v>
      </c>
    </row>
    <row r="45" spans="2:13" ht="27.75" customHeight="1" x14ac:dyDescent="0.2">
      <c r="B45" s="1171"/>
      <c r="C45" s="1172"/>
      <c r="D45" s="104"/>
      <c r="E45" s="1177" t="s">
        <v>35</v>
      </c>
      <c r="F45" s="1177"/>
      <c r="G45" s="1177"/>
      <c r="H45" s="1178"/>
      <c r="I45" s="333">
        <v>31845</v>
      </c>
      <c r="J45" s="334">
        <v>32137</v>
      </c>
      <c r="K45" s="334">
        <v>30695</v>
      </c>
      <c r="L45" s="334">
        <v>32584</v>
      </c>
      <c r="M45" s="335">
        <v>32977</v>
      </c>
    </row>
    <row r="46" spans="2:13" ht="27.75" customHeight="1" x14ac:dyDescent="0.2">
      <c r="B46" s="1171"/>
      <c r="C46" s="1172"/>
      <c r="D46" s="105"/>
      <c r="E46" s="1177" t="s">
        <v>36</v>
      </c>
      <c r="F46" s="1177"/>
      <c r="G46" s="1177"/>
      <c r="H46" s="1178"/>
      <c r="I46" s="333">
        <v>167</v>
      </c>
      <c r="J46" s="334">
        <v>101</v>
      </c>
      <c r="K46" s="334">
        <v>47</v>
      </c>
      <c r="L46" s="334">
        <v>162</v>
      </c>
      <c r="M46" s="335">
        <v>108</v>
      </c>
    </row>
    <row r="47" spans="2:13" ht="27.75" customHeight="1" x14ac:dyDescent="0.2">
      <c r="B47" s="1171"/>
      <c r="C47" s="1172"/>
      <c r="D47" s="106"/>
      <c r="E47" s="1179" t="s">
        <v>37</v>
      </c>
      <c r="F47" s="1180"/>
      <c r="G47" s="1180"/>
      <c r="H47" s="1181"/>
      <c r="I47" s="333" t="s">
        <v>496</v>
      </c>
      <c r="J47" s="334" t="s">
        <v>496</v>
      </c>
      <c r="K47" s="334" t="s">
        <v>496</v>
      </c>
      <c r="L47" s="334" t="s">
        <v>496</v>
      </c>
      <c r="M47" s="335" t="s">
        <v>496</v>
      </c>
    </row>
    <row r="48" spans="2:13" ht="27.75" customHeight="1" x14ac:dyDescent="0.2">
      <c r="B48" s="1171"/>
      <c r="C48" s="1172"/>
      <c r="D48" s="104"/>
      <c r="E48" s="1177" t="s">
        <v>38</v>
      </c>
      <c r="F48" s="1177"/>
      <c r="G48" s="1177"/>
      <c r="H48" s="1178"/>
      <c r="I48" s="333" t="s">
        <v>496</v>
      </c>
      <c r="J48" s="334" t="s">
        <v>496</v>
      </c>
      <c r="K48" s="334" t="s">
        <v>496</v>
      </c>
      <c r="L48" s="334" t="s">
        <v>496</v>
      </c>
      <c r="M48" s="335" t="s">
        <v>496</v>
      </c>
    </row>
    <row r="49" spans="2:13" ht="27.75" customHeight="1" x14ac:dyDescent="0.2">
      <c r="B49" s="1173"/>
      <c r="C49" s="1174"/>
      <c r="D49" s="104"/>
      <c r="E49" s="1177" t="s">
        <v>39</v>
      </c>
      <c r="F49" s="1177"/>
      <c r="G49" s="1177"/>
      <c r="H49" s="1178"/>
      <c r="I49" s="333" t="s">
        <v>496</v>
      </c>
      <c r="J49" s="334" t="s">
        <v>496</v>
      </c>
      <c r="K49" s="334" t="s">
        <v>496</v>
      </c>
      <c r="L49" s="334" t="s">
        <v>496</v>
      </c>
      <c r="M49" s="335" t="s">
        <v>496</v>
      </c>
    </row>
    <row r="50" spans="2:13" ht="27.75" customHeight="1" x14ac:dyDescent="0.2">
      <c r="B50" s="1182" t="s">
        <v>40</v>
      </c>
      <c r="C50" s="1183"/>
      <c r="D50" s="107"/>
      <c r="E50" s="1177" t="s">
        <v>41</v>
      </c>
      <c r="F50" s="1177"/>
      <c r="G50" s="1177"/>
      <c r="H50" s="1178"/>
      <c r="I50" s="333">
        <v>37050</v>
      </c>
      <c r="J50" s="334">
        <v>48698</v>
      </c>
      <c r="K50" s="334">
        <v>48139</v>
      </c>
      <c r="L50" s="334">
        <v>46546</v>
      </c>
      <c r="M50" s="335">
        <v>41416</v>
      </c>
    </row>
    <row r="51" spans="2:13" ht="27.75" customHeight="1" x14ac:dyDescent="0.2">
      <c r="B51" s="1171"/>
      <c r="C51" s="1172"/>
      <c r="D51" s="104"/>
      <c r="E51" s="1177" t="s">
        <v>42</v>
      </c>
      <c r="F51" s="1177"/>
      <c r="G51" s="1177"/>
      <c r="H51" s="1178"/>
      <c r="I51" s="333">
        <v>55175</v>
      </c>
      <c r="J51" s="334">
        <v>62217</v>
      </c>
      <c r="K51" s="334">
        <v>63457</v>
      </c>
      <c r="L51" s="334">
        <v>60196</v>
      </c>
      <c r="M51" s="335">
        <v>55143</v>
      </c>
    </row>
    <row r="52" spans="2:13" ht="27.75" customHeight="1" x14ac:dyDescent="0.2">
      <c r="B52" s="1173"/>
      <c r="C52" s="1174"/>
      <c r="D52" s="104"/>
      <c r="E52" s="1177" t="s">
        <v>43</v>
      </c>
      <c r="F52" s="1177"/>
      <c r="G52" s="1177"/>
      <c r="H52" s="1178"/>
      <c r="I52" s="333">
        <v>196531</v>
      </c>
      <c r="J52" s="334">
        <v>193538</v>
      </c>
      <c r="K52" s="334">
        <v>190274</v>
      </c>
      <c r="L52" s="334">
        <v>183951</v>
      </c>
      <c r="M52" s="335">
        <v>174476</v>
      </c>
    </row>
    <row r="53" spans="2:13" ht="27.75" customHeight="1" thickBot="1" x14ac:dyDescent="0.25">
      <c r="B53" s="1184" t="s">
        <v>19</v>
      </c>
      <c r="C53" s="1185"/>
      <c r="D53" s="108"/>
      <c r="E53" s="1186" t="s">
        <v>44</v>
      </c>
      <c r="F53" s="1186"/>
      <c r="G53" s="1186"/>
      <c r="H53" s="1187"/>
      <c r="I53" s="336">
        <v>43738</v>
      </c>
      <c r="J53" s="337">
        <v>31303</v>
      </c>
      <c r="K53" s="337">
        <v>30315</v>
      </c>
      <c r="L53" s="337">
        <v>39516</v>
      </c>
      <c r="M53" s="338">
        <v>50515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7o6BSI2uNS/L3v2fnhlbg0VR/J59rQe1qkFq/dS8r3CYJuDlEErlCbEh3buV61o1NpWSJDGbmsg7vzRw3M4TDQ==" saltValue="bvTQ94f7RRwoOJhabck0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6" t="s">
        <v>46</v>
      </c>
      <c r="D55" s="1196"/>
      <c r="E55" s="1197"/>
      <c r="F55" s="339">
        <v>8980</v>
      </c>
      <c r="G55" s="339">
        <v>8064</v>
      </c>
      <c r="H55" s="340">
        <v>7946</v>
      </c>
    </row>
    <row r="56" spans="2:8" ht="52.5" customHeight="1" x14ac:dyDescent="0.2">
      <c r="B56" s="120"/>
      <c r="C56" s="1198" t="s">
        <v>47</v>
      </c>
      <c r="D56" s="1198"/>
      <c r="E56" s="1199"/>
      <c r="F56" s="341">
        <v>13664</v>
      </c>
      <c r="G56" s="341">
        <v>12501</v>
      </c>
      <c r="H56" s="342">
        <v>10333</v>
      </c>
    </row>
    <row r="57" spans="2:8" ht="53.25" customHeight="1" x14ac:dyDescent="0.2">
      <c r="B57" s="120"/>
      <c r="C57" s="1200" t="s">
        <v>48</v>
      </c>
      <c r="D57" s="1200"/>
      <c r="E57" s="1201"/>
      <c r="F57" s="343">
        <v>19643</v>
      </c>
      <c r="G57" s="343">
        <v>18703</v>
      </c>
      <c r="H57" s="344">
        <v>16077</v>
      </c>
    </row>
    <row r="58" spans="2:8" ht="45.75" customHeight="1" x14ac:dyDescent="0.2">
      <c r="B58" s="121"/>
      <c r="C58" s="1188" t="s">
        <v>569</v>
      </c>
      <c r="D58" s="1189"/>
      <c r="E58" s="1190"/>
      <c r="F58" s="345">
        <v>8241</v>
      </c>
      <c r="G58" s="345">
        <v>8241</v>
      </c>
      <c r="H58" s="346">
        <v>6565</v>
      </c>
    </row>
    <row r="59" spans="2:8" ht="45.75" customHeight="1" x14ac:dyDescent="0.2">
      <c r="B59" s="121"/>
      <c r="C59" s="1188" t="s">
        <v>570</v>
      </c>
      <c r="D59" s="1189"/>
      <c r="E59" s="1190"/>
      <c r="F59" s="345">
        <v>5025</v>
      </c>
      <c r="G59" s="345">
        <v>4925</v>
      </c>
      <c r="H59" s="346">
        <v>4825</v>
      </c>
    </row>
    <row r="60" spans="2:8" ht="45.75" customHeight="1" x14ac:dyDescent="0.2">
      <c r="B60" s="121"/>
      <c r="C60" s="1188" t="s">
        <v>571</v>
      </c>
      <c r="D60" s="1189"/>
      <c r="E60" s="1190"/>
      <c r="F60" s="345">
        <v>3540</v>
      </c>
      <c r="G60" s="345">
        <v>3240</v>
      </c>
      <c r="H60" s="346">
        <v>2940</v>
      </c>
    </row>
    <row r="61" spans="2:8" ht="45.75" customHeight="1" x14ac:dyDescent="0.2">
      <c r="B61" s="121"/>
      <c r="C61" s="1188" t="s">
        <v>572</v>
      </c>
      <c r="D61" s="1189"/>
      <c r="E61" s="1190"/>
      <c r="F61" s="345">
        <v>623</v>
      </c>
      <c r="G61" s="345">
        <v>565</v>
      </c>
      <c r="H61" s="346">
        <v>511</v>
      </c>
    </row>
    <row r="62" spans="2:8" ht="45.75" customHeight="1" thickBot="1" x14ac:dyDescent="0.25">
      <c r="B62" s="122"/>
      <c r="C62" s="1191" t="s">
        <v>573</v>
      </c>
      <c r="D62" s="1192"/>
      <c r="E62" s="1193"/>
      <c r="F62" s="347">
        <v>1134</v>
      </c>
      <c r="G62" s="347">
        <v>735</v>
      </c>
      <c r="H62" s="348">
        <v>335</v>
      </c>
    </row>
    <row r="63" spans="2:8" ht="52.5" customHeight="1" thickBot="1" x14ac:dyDescent="0.25">
      <c r="B63" s="123"/>
      <c r="C63" s="1194" t="s">
        <v>49</v>
      </c>
      <c r="D63" s="1194"/>
      <c r="E63" s="1195"/>
      <c r="F63" s="349">
        <v>42288</v>
      </c>
      <c r="G63" s="349">
        <v>39268</v>
      </c>
      <c r="H63" s="350">
        <v>34356</v>
      </c>
    </row>
    <row r="64" spans="2:8" ht="13" x14ac:dyDescent="0.2"/>
  </sheetData>
  <sheetProtection algorithmName="SHA-512" hashValue="8T6iIb/TsB4aeHUcRr+qVrt5Tla1siNqJkXf5nvcy53ZIDAr3UrME0UKHoCYt3QaXyYI5wyrUddo4byFp5iY4g==" saltValue="cNfGG4p8gncyM9YDWBw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533</v>
      </c>
      <c r="G2" s="137"/>
      <c r="H2" s="138"/>
    </row>
    <row r="3" spans="1:8" x14ac:dyDescent="0.2">
      <c r="A3" s="134" t="s">
        <v>526</v>
      </c>
      <c r="B3" s="139"/>
      <c r="C3" s="140"/>
      <c r="D3" s="141">
        <v>80771</v>
      </c>
      <c r="E3" s="142"/>
      <c r="F3" s="143">
        <v>52191</v>
      </c>
      <c r="G3" s="144"/>
      <c r="H3" s="145"/>
    </row>
    <row r="4" spans="1:8" x14ac:dyDescent="0.2">
      <c r="A4" s="146"/>
      <c r="B4" s="147"/>
      <c r="C4" s="148"/>
      <c r="D4" s="149">
        <v>29886</v>
      </c>
      <c r="E4" s="150"/>
      <c r="F4" s="151">
        <v>26807</v>
      </c>
      <c r="G4" s="152"/>
      <c r="H4" s="153"/>
    </row>
    <row r="5" spans="1:8" x14ac:dyDescent="0.2">
      <c r="A5" s="134" t="s">
        <v>528</v>
      </c>
      <c r="B5" s="139"/>
      <c r="C5" s="140"/>
      <c r="D5" s="141">
        <v>63271</v>
      </c>
      <c r="E5" s="142"/>
      <c r="F5" s="143">
        <v>48105</v>
      </c>
      <c r="G5" s="144"/>
      <c r="H5" s="145"/>
    </row>
    <row r="6" spans="1:8" x14ac:dyDescent="0.2">
      <c r="A6" s="146"/>
      <c r="B6" s="147"/>
      <c r="C6" s="148"/>
      <c r="D6" s="149">
        <v>23545</v>
      </c>
      <c r="E6" s="150"/>
      <c r="F6" s="151">
        <v>24072</v>
      </c>
      <c r="G6" s="152"/>
      <c r="H6" s="153"/>
    </row>
    <row r="7" spans="1:8" x14ac:dyDescent="0.2">
      <c r="A7" s="134" t="s">
        <v>529</v>
      </c>
      <c r="B7" s="139"/>
      <c r="C7" s="140"/>
      <c r="D7" s="141">
        <v>50315</v>
      </c>
      <c r="E7" s="142"/>
      <c r="F7" s="143">
        <v>47446</v>
      </c>
      <c r="G7" s="144"/>
      <c r="H7" s="145"/>
    </row>
    <row r="8" spans="1:8" x14ac:dyDescent="0.2">
      <c r="A8" s="146"/>
      <c r="B8" s="147"/>
      <c r="C8" s="148"/>
      <c r="D8" s="149">
        <v>25342</v>
      </c>
      <c r="E8" s="150"/>
      <c r="F8" s="151">
        <v>24371</v>
      </c>
      <c r="G8" s="152"/>
      <c r="H8" s="153"/>
    </row>
    <row r="9" spans="1:8" x14ac:dyDescent="0.2">
      <c r="A9" s="134" t="s">
        <v>530</v>
      </c>
      <c r="B9" s="139"/>
      <c r="C9" s="140"/>
      <c r="D9" s="141">
        <v>52812</v>
      </c>
      <c r="E9" s="142"/>
      <c r="F9" s="143">
        <v>48387</v>
      </c>
      <c r="G9" s="144"/>
      <c r="H9" s="145"/>
    </row>
    <row r="10" spans="1:8" x14ac:dyDescent="0.2">
      <c r="A10" s="146"/>
      <c r="B10" s="147"/>
      <c r="C10" s="148"/>
      <c r="D10" s="149">
        <v>31429</v>
      </c>
      <c r="E10" s="150"/>
      <c r="F10" s="151">
        <v>25592</v>
      </c>
      <c r="G10" s="152"/>
      <c r="H10" s="153"/>
    </row>
    <row r="11" spans="1:8" x14ac:dyDescent="0.2">
      <c r="A11" s="134" t="s">
        <v>531</v>
      </c>
      <c r="B11" s="139"/>
      <c r="C11" s="140"/>
      <c r="D11" s="141">
        <v>50039</v>
      </c>
      <c r="E11" s="142"/>
      <c r="F11" s="143">
        <v>49684</v>
      </c>
      <c r="G11" s="144"/>
      <c r="H11" s="145"/>
    </row>
    <row r="12" spans="1:8" x14ac:dyDescent="0.2">
      <c r="A12" s="146"/>
      <c r="B12" s="147"/>
      <c r="C12" s="154"/>
      <c r="D12" s="149">
        <v>27982</v>
      </c>
      <c r="E12" s="150"/>
      <c r="F12" s="151">
        <v>28303</v>
      </c>
      <c r="G12" s="152"/>
      <c r="H12" s="153"/>
    </row>
    <row r="13" spans="1:8" x14ac:dyDescent="0.2">
      <c r="A13" s="134"/>
      <c r="B13" s="139"/>
      <c r="C13" s="140"/>
      <c r="D13" s="141">
        <v>59442</v>
      </c>
      <c r="E13" s="142"/>
      <c r="F13" s="143">
        <v>49163</v>
      </c>
      <c r="G13" s="155"/>
      <c r="H13" s="145"/>
    </row>
    <row r="14" spans="1:8" x14ac:dyDescent="0.2">
      <c r="A14" s="146"/>
      <c r="B14" s="147"/>
      <c r="C14" s="148"/>
      <c r="D14" s="149">
        <v>27637</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3.37</v>
      </c>
      <c r="C19" s="156">
        <f>ROUND(VALUE(SUBSTITUTE(実質収支比率等に係る経年分析!G$48,"▲","-")),2)</f>
        <v>6.62</v>
      </c>
      <c r="D19" s="156">
        <f>ROUND(VALUE(SUBSTITUTE(実質収支比率等に係る経年分析!H$48,"▲","-")),2)</f>
        <v>5.01</v>
      </c>
      <c r="E19" s="156">
        <f>ROUND(VALUE(SUBSTITUTE(実質収支比率等に係る経年分析!I$48,"▲","-")),2)</f>
        <v>3.94</v>
      </c>
      <c r="F19" s="156">
        <f>ROUND(VALUE(SUBSTITUTE(実質収支比率等に係る経年分析!J$48,"▲","-")),2)</f>
        <v>4.63</v>
      </c>
    </row>
    <row r="20" spans="1:11" x14ac:dyDescent="0.2">
      <c r="A20" s="156" t="s">
        <v>53</v>
      </c>
      <c r="B20" s="156">
        <f>ROUND(VALUE(SUBSTITUTE(実質収支比率等に係る経年分析!F$47,"▲","-")),2)</f>
        <v>7.51</v>
      </c>
      <c r="C20" s="156">
        <f>ROUND(VALUE(SUBSTITUTE(実質収支比率等に係る経年分析!G$47,"▲","-")),2)</f>
        <v>7.72</v>
      </c>
      <c r="D20" s="156">
        <f>ROUND(VALUE(SUBSTITUTE(実質収支比率等に係る経年分析!H$47,"▲","-")),2)</f>
        <v>6.56</v>
      </c>
      <c r="E20" s="156">
        <f>ROUND(VALUE(SUBSTITUTE(実質収支比率等に係る経年分析!I$47,"▲","-")),2)</f>
        <v>5.79</v>
      </c>
      <c r="F20" s="156">
        <f>ROUND(VALUE(SUBSTITUTE(実質収支比率等に係る経年分析!J$47,"▲","-")),2)</f>
        <v>5.56</v>
      </c>
    </row>
    <row r="21" spans="1:11" x14ac:dyDescent="0.2">
      <c r="A21" s="156" t="s">
        <v>54</v>
      </c>
      <c r="B21" s="156">
        <f>IF(ISNUMBER(VALUE(SUBSTITUTE(実質収支比率等に係る経年分析!F$49,"▲","-"))),ROUND(VALUE(SUBSTITUTE(実質収支比率等に係る経年分析!F$49,"▲","-")),2),NA())</f>
        <v>1.07</v>
      </c>
      <c r="C21" s="156">
        <f>IF(ISNUMBER(VALUE(SUBSTITUTE(実質収支比率等に係る経年分析!G$49,"▲","-"))),ROUND(VALUE(SUBSTITUTE(実質収支比率等に係る経年分析!G$49,"▲","-")),2),NA())</f>
        <v>3.83</v>
      </c>
      <c r="D21" s="156">
        <f>IF(ISNUMBER(VALUE(SUBSTITUTE(実質収支比率等に係る経年分析!H$49,"▲","-"))),ROUND(VALUE(SUBSTITUTE(実質収支比率等に係る経年分析!H$49,"▲","-")),2),NA())</f>
        <v>-2.96</v>
      </c>
      <c r="E21" s="156">
        <f>IF(ISNUMBER(VALUE(SUBSTITUTE(実質収支比率等に係る経年分析!I$49,"▲","-"))),ROUND(VALUE(SUBSTITUTE(実質収支比率等に係る経年分析!I$49,"▲","-")),2),NA())</f>
        <v>-1.64</v>
      </c>
      <c r="F21" s="156">
        <f>IF(ISNUMBER(VALUE(SUBSTITUTE(実質収支比率等に係る経年分析!J$49,"▲","-"))),ROUND(VALUE(SUBSTITUTE(実質収支比率等に係る経年分析!J$49,"▲","-")),2),NA())</f>
        <v>0.71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f>IF(ROUND(VALUE(SUBSTITUTE(連結実質赤字比率に係る赤字・黒字の構成分析!G$42,"▲", "-")), 2) &lt; 0, ABS(ROUND(VALUE(SUBSTITUTE(連結実質赤字比率に係る赤字・黒字の構成分析!G$42,"▲", "-")), 2)), NA())</f>
        <v>0.02</v>
      </c>
      <c r="E28" s="157" t="e">
        <f>IF(ROUND(VALUE(SUBSTITUTE(連結実質赤字比率に係る赤字・黒字の構成分析!G$42,"▲", "-")), 2) &gt;= 0, ABS(ROUND(VALUE(SUBSTITUTE(連結実質赤字比率に係る赤字・黒字の構成分析!G$42,"▲", "-")), 2)), NA())</f>
        <v>#N/A</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鹿児島市工業用水道事業特別会計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2">
      <c r="A30" s="157" t="str">
        <f>IF(連結実質赤字比率に係る赤字・黒字の構成分析!C$40="",NA(),連結実質赤字比率に係る赤字・黒字の構成分析!C$40)</f>
        <v>鹿児島市介護保険特別会計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1.43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v>
      </c>
    </row>
    <row r="31" spans="1:11" x14ac:dyDescent="0.2">
      <c r="A31" s="157" t="str">
        <f>IF(連結実質赤字比率に係る赤字・黒字の構成分析!C$39="",NA(),連結実質赤字比率に係る赤字・黒字の構成分析!C$39)</f>
        <v>一般会計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6.45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4.8099999999999996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3.8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4.5999999999999996</v>
      </c>
    </row>
    <row r="32" spans="1:11" x14ac:dyDescent="0.2">
      <c r="A32" s="157" t="str">
        <f>IF(連結実質赤字比率に係る赤字・黒字の構成分析!C$38="",NA(),連結実質赤字比率に係る赤字・黒字の構成分析!C$38)</f>
        <v>鹿児島市公共下水道事業特別会計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4.58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4.72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4.8600000000000003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4.7300000000000004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4.62</v>
      </c>
    </row>
    <row r="33" spans="1:16" x14ac:dyDescent="0.2">
      <c r="A33" s="157" t="str">
        <f>IF(連結実質赤字比率に係る赤字・黒字の構成分析!C$37="",NA(),連結実質赤字比率に係る赤字・黒字の構成分析!C$37)</f>
        <v>鹿児島市病院事業特別会計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9.17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8.3000000000000007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6.56</v>
      </c>
    </row>
    <row r="34" spans="1:16" x14ac:dyDescent="0.2">
      <c r="A34" s="157" t="str">
        <f>IF(連結実質赤字比率に係る赤字・黒字の構成分析!C$36="",NA(),連結実質赤字比率に係る赤字・黒字の構成分析!C$36)</f>
        <v>鹿児島市水道事業特別会計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7.19</v>
      </c>
    </row>
    <row r="35" spans="1:16" x14ac:dyDescent="0.2">
      <c r="A35" s="157" t="str">
        <f>IF(連結実質赤字比率に係る赤字・黒字の構成分析!C$35="",NA(),連結実質赤字比率に係る赤字・黒字の構成分析!C$35)</f>
        <v>鹿児島市交通事業特別会計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v>
      </c>
      <c r="J35" s="157">
        <f>IF(ROUND(VALUE(SUBSTITUTE(連結実質赤字比率に係る赤字・黒字の構成分析!J$35,"▲", "-")), 2) &lt; 0, ABS(ROUND(VALUE(SUBSTITUTE(連結実質赤字比率に係る赤字・黒字の構成分析!J$35,"▲", "-")), 2)), NA())</f>
        <v>0.01</v>
      </c>
      <c r="K35" s="157" t="e">
        <f>IF(ROUND(VALUE(SUBSTITUTE(連結実質赤字比率に係る赤字・黒字の構成分析!J$35,"▲", "-")), 2) &gt;= 0, ABS(ROUND(VALUE(SUBSTITUTE(連結実質赤字比率に係る赤字・黒字の構成分析!J$35,"▲", "-")), 2)), NA())</f>
        <v>#N/A</v>
      </c>
    </row>
    <row r="36" spans="1:16" x14ac:dyDescent="0.2">
      <c r="A36" s="157" t="str">
        <f>IF(連結実質赤字比率に係る赤字・黒字の構成分析!C$34="",NA(),連結実質赤字比率に係る赤字・黒字の構成分析!C$34)</f>
        <v>鹿児島市国民健康保険事業特別会計</v>
      </c>
      <c r="B36" s="157">
        <f>IF(ROUND(VALUE(SUBSTITUTE(連結実質赤字比率に係る赤字・黒字の構成分析!F$34,"▲", "-")), 2) &lt; 0, ABS(ROUND(VALUE(SUBSTITUTE(連結実質赤字比率に係る赤字・黒字の構成分析!F$34,"▲", "-")), 2)), NA())</f>
        <v>2.85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2.04</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2.27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2.57</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22700</v>
      </c>
      <c r="E42" s="158"/>
      <c r="F42" s="158"/>
      <c r="G42" s="158">
        <f>'実質公債費比率（分子）の構造'!L$52</f>
        <v>22744</v>
      </c>
      <c r="H42" s="158"/>
      <c r="I42" s="158"/>
      <c r="J42" s="158">
        <f>'実質公債費比率（分子）の構造'!M$52</f>
        <v>22666</v>
      </c>
      <c r="K42" s="158"/>
      <c r="L42" s="158"/>
      <c r="M42" s="158">
        <f>'実質公債費比率（分子）の構造'!N$52</f>
        <v>22421</v>
      </c>
      <c r="N42" s="158"/>
      <c r="O42" s="158"/>
      <c r="P42" s="158">
        <f>'実質公債費比率（分子）の構造'!O$52</f>
        <v>22968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61</v>
      </c>
      <c r="C44" s="158"/>
      <c r="D44" s="158"/>
      <c r="E44" s="158">
        <f>'実質公債費比率（分子）の構造'!L$50</f>
        <v>62</v>
      </c>
      <c r="F44" s="158"/>
      <c r="G44" s="158"/>
      <c r="H44" s="158">
        <f>'実質公債費比率（分子）の構造'!M$50</f>
        <v>62</v>
      </c>
      <c r="I44" s="158"/>
      <c r="J44" s="158"/>
      <c r="K44" s="158">
        <f>'実質公債費比率（分子）の構造'!N$50</f>
        <v>61</v>
      </c>
      <c r="L44" s="158"/>
      <c r="M44" s="158"/>
      <c r="N44" s="158">
        <f>'実質公債費比率（分子）の構造'!O$50</f>
        <v>61</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3010</v>
      </c>
      <c r="C46" s="158"/>
      <c r="D46" s="158"/>
      <c r="E46" s="158">
        <f>'実質公債費比率（分子）の構造'!L$48</f>
        <v>3058</v>
      </c>
      <c r="F46" s="158"/>
      <c r="G46" s="158"/>
      <c r="H46" s="158">
        <f>'実質公債費比率（分子）の構造'!M$48</f>
        <v>3416</v>
      </c>
      <c r="I46" s="158"/>
      <c r="J46" s="158"/>
      <c r="K46" s="158">
        <f>'実質公債費比率（分子）の構造'!N$48</f>
        <v>3455</v>
      </c>
      <c r="L46" s="158"/>
      <c r="M46" s="158"/>
      <c r="N46" s="158">
        <f>'実質公債費比率（分子）の構造'!O$48</f>
        <v>3629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23972</v>
      </c>
      <c r="C49" s="158"/>
      <c r="D49" s="158"/>
      <c r="E49" s="158">
        <f>'実質公債費比率（分子）の構造'!L$45</f>
        <v>25557</v>
      </c>
      <c r="F49" s="158"/>
      <c r="G49" s="158"/>
      <c r="H49" s="158">
        <f>'実質公債費比率（分子）の構造'!M$45</f>
        <v>24598</v>
      </c>
      <c r="I49" s="158"/>
      <c r="J49" s="158"/>
      <c r="K49" s="158">
        <f>'実質公債費比率（分子）の構造'!N$45</f>
        <v>25015</v>
      </c>
      <c r="L49" s="158"/>
      <c r="M49" s="158"/>
      <c r="N49" s="158">
        <f>'実質公債費比率（分子）の構造'!O$45</f>
        <v>24423</v>
      </c>
      <c r="O49" s="158"/>
      <c r="P49" s="158"/>
    </row>
    <row r="50" spans="1:16" x14ac:dyDescent="0.2">
      <c r="A50" s="158" t="s">
        <v>67</v>
      </c>
      <c r="B50" s="158" t="e">
        <f>NA()</f>
        <v>#N/A</v>
      </c>
      <c r="C50" s="158">
        <f>IF(ISNUMBER('実質公債費比率（分子）の構造'!K$53),'実質公債費比率（分子）の構造'!K$53,NA())</f>
        <v>4343</v>
      </c>
      <c r="D50" s="158" t="e">
        <f>NA()</f>
        <v>#N/A</v>
      </c>
      <c r="E50" s="158" t="e">
        <f>NA()</f>
        <v>#N/A</v>
      </c>
      <c r="F50" s="158">
        <f>IF(ISNUMBER('実質公債費比率（分子）の構造'!L$53),'実質公債費比率（分子）の構造'!L$53,NA())</f>
        <v>5933</v>
      </c>
      <c r="G50" s="158" t="e">
        <f>NA()</f>
        <v>#N/A</v>
      </c>
      <c r="H50" s="158" t="e">
        <f>NA()</f>
        <v>#N/A</v>
      </c>
      <c r="I50" s="158">
        <f>IF(ISNUMBER('実質公債費比率（分子）の構造'!M$53),'実質公債費比率（分子）の構造'!M$53,NA())</f>
        <v>5410</v>
      </c>
      <c r="J50" s="158" t="e">
        <f>NA()</f>
        <v>#N/A</v>
      </c>
      <c r="K50" s="158" t="e">
        <f>NA()</f>
        <v>#N/A</v>
      </c>
      <c r="L50" s="158">
        <f>IF(ISNUMBER('実質公債費比率（分子）の構造'!N$53),'実質公債費比率（分子）の構造'!N$53,NA())</f>
        <v>6110</v>
      </c>
      <c r="M50" s="158" t="e">
        <f>NA()</f>
        <v>#N/A</v>
      </c>
      <c r="N50" s="158" t="e">
        <f>NA()</f>
        <v>#N/A</v>
      </c>
      <c r="O50" s="158">
        <f>IF(ISNUMBER('実質公債費比率（分子）の構造'!O$53),'実質公債費比率（分子）の構造'!O$53,NA())</f>
        <v>5145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196531</v>
      </c>
      <c r="E56" s="157"/>
      <c r="F56" s="157"/>
      <c r="G56" s="157">
        <f>'将来負担比率（分子）の構造'!J$52</f>
        <v>193538</v>
      </c>
      <c r="H56" s="157"/>
      <c r="I56" s="157"/>
      <c r="J56" s="157">
        <f>'将来負担比率（分子）の構造'!K$52</f>
        <v>190274</v>
      </c>
      <c r="K56" s="157"/>
      <c r="L56" s="157"/>
      <c r="M56" s="157">
        <f>'将来負担比率（分子）の構造'!L$52</f>
        <v>183951</v>
      </c>
      <c r="N56" s="157"/>
      <c r="O56" s="157"/>
      <c r="P56" s="157">
        <f>'将来負担比率（分子）の構造'!M$52</f>
        <v>174476</v>
      </c>
    </row>
    <row r="57" spans="1:16" x14ac:dyDescent="0.2">
      <c r="A57" s="157" t="s">
        <v>42</v>
      </c>
      <c r="B57" s="157"/>
      <c r="C57" s="157"/>
      <c r="D57" s="157">
        <f>'将来負担比率（分子）の構造'!I$51</f>
        <v>55175</v>
      </c>
      <c r="E57" s="157"/>
      <c r="F57" s="157"/>
      <c r="G57" s="157">
        <f>'将来負担比率（分子）の構造'!J$51</f>
        <v>62217</v>
      </c>
      <c r="H57" s="157"/>
      <c r="I57" s="157"/>
      <c r="J57" s="157">
        <f>'将来負担比率（分子）の構造'!K$51</f>
        <v>63457</v>
      </c>
      <c r="K57" s="157"/>
      <c r="L57" s="157"/>
      <c r="M57" s="157">
        <f>'将来負担比率（分子）の構造'!L$51</f>
        <v>60196</v>
      </c>
      <c r="N57" s="157"/>
      <c r="O57" s="157"/>
      <c r="P57" s="157">
        <f>'将来負担比率（分子）の構造'!M$51</f>
        <v>55143</v>
      </c>
    </row>
    <row r="58" spans="1:16" x14ac:dyDescent="0.2">
      <c r="A58" s="157" t="s">
        <v>41</v>
      </c>
      <c r="B58" s="157"/>
      <c r="C58" s="157"/>
      <c r="D58" s="157">
        <f>'将来負担比率（分子）の構造'!I$50</f>
        <v>37050</v>
      </c>
      <c r="E58" s="157"/>
      <c r="F58" s="157"/>
      <c r="G58" s="157">
        <f>'将来負担比率（分子）の構造'!J$50</f>
        <v>48698</v>
      </c>
      <c r="H58" s="157"/>
      <c r="I58" s="157"/>
      <c r="J58" s="157">
        <f>'将来負担比率（分子）の構造'!K$50</f>
        <v>48139</v>
      </c>
      <c r="K58" s="157"/>
      <c r="L58" s="157"/>
      <c r="M58" s="157">
        <f>'将来負担比率（分子）の構造'!L$50</f>
        <v>46546</v>
      </c>
      <c r="N58" s="157"/>
      <c r="O58" s="157"/>
      <c r="P58" s="157">
        <f>'将来負担比率（分子）の構造'!M$50</f>
        <v>41416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167</v>
      </c>
      <c r="C61" s="157"/>
      <c r="D61" s="157"/>
      <c r="E61" s="157">
        <f>'将来負担比率（分子）の構造'!J$46</f>
        <v>101</v>
      </c>
      <c r="F61" s="157"/>
      <c r="G61" s="157"/>
      <c r="H61" s="157">
        <f>'将来負担比率（分子）の構造'!K$46</f>
        <v>47</v>
      </c>
      <c r="I61" s="157"/>
      <c r="J61" s="157"/>
      <c r="K61" s="157">
        <f>'将来負担比率（分子）の構造'!L$46</f>
        <v>162</v>
      </c>
      <c r="L61" s="157"/>
      <c r="M61" s="157"/>
      <c r="N61" s="157">
        <f>'将来負担比率（分子）の構造'!M$46</f>
        <v>108</v>
      </c>
      <c r="O61" s="157"/>
      <c r="P61" s="157"/>
    </row>
    <row r="62" spans="1:16" x14ac:dyDescent="0.2">
      <c r="A62" s="157" t="s">
        <v>35</v>
      </c>
      <c r="B62" s="157">
        <f>'将来負担比率（分子）の構造'!I$45</f>
        <v>31845</v>
      </c>
      <c r="C62" s="157"/>
      <c r="D62" s="157"/>
      <c r="E62" s="157">
        <f>'将来負担比率（分子）の構造'!J$45</f>
        <v>32137</v>
      </c>
      <c r="F62" s="157"/>
      <c r="G62" s="157"/>
      <c r="H62" s="157">
        <f>'将来負担比率（分子）の構造'!K$45</f>
        <v>30695</v>
      </c>
      <c r="I62" s="157"/>
      <c r="J62" s="157"/>
      <c r="K62" s="157">
        <f>'将来負担比率（分子）の構造'!L$45</f>
        <v>32584</v>
      </c>
      <c r="L62" s="157"/>
      <c r="M62" s="157"/>
      <c r="N62" s="157">
        <f>'将来負担比率（分子）の構造'!M$45</f>
        <v>32977</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40050</v>
      </c>
      <c r="C64" s="157"/>
      <c r="D64" s="157"/>
      <c r="E64" s="157">
        <f>'将来負担比率（分子）の構造'!J$43</f>
        <v>42774</v>
      </c>
      <c r="F64" s="157"/>
      <c r="G64" s="157"/>
      <c r="H64" s="157">
        <f>'将来負担比率（分子）の構造'!K$43</f>
        <v>46969</v>
      </c>
      <c r="I64" s="157"/>
      <c r="J64" s="157"/>
      <c r="K64" s="157">
        <f>'将来負担比率（分子）の構造'!L$43</f>
        <v>50235</v>
      </c>
      <c r="L64" s="157"/>
      <c r="M64" s="157"/>
      <c r="N64" s="157">
        <f>'将来負担比率（分子）の構造'!M$43</f>
        <v>50508</v>
      </c>
      <c r="O64" s="157"/>
      <c r="P64" s="157"/>
    </row>
    <row r="65" spans="1:16" x14ac:dyDescent="0.2">
      <c r="A65" s="157" t="s">
        <v>32</v>
      </c>
      <c r="B65" s="157">
        <f>'将来負担比率（分子）の構造'!I$42</f>
        <v>301</v>
      </c>
      <c r="C65" s="157"/>
      <c r="D65" s="157"/>
      <c r="E65" s="157">
        <f>'将来負担比率（分子）の構造'!J$42</f>
        <v>245</v>
      </c>
      <c r="F65" s="157"/>
      <c r="G65" s="157"/>
      <c r="H65" s="157">
        <f>'将来負担比率（分子）の構造'!K$42</f>
        <v>190</v>
      </c>
      <c r="I65" s="157"/>
      <c r="J65" s="157"/>
      <c r="K65" s="157">
        <f>'将来負担比率（分子）の構造'!L$42</f>
        <v>134</v>
      </c>
      <c r="L65" s="157"/>
      <c r="M65" s="157"/>
      <c r="N65" s="157">
        <f>'将来負担比率（分子）の構造'!M$42</f>
        <v>78</v>
      </c>
      <c r="O65" s="157"/>
      <c r="P65" s="157"/>
    </row>
    <row r="66" spans="1:16" x14ac:dyDescent="0.2">
      <c r="A66" s="157" t="s">
        <v>31</v>
      </c>
      <c r="B66" s="157">
        <f>'将来負担比率（分子）の構造'!I$41</f>
        <v>260131</v>
      </c>
      <c r="C66" s="157"/>
      <c r="D66" s="157"/>
      <c r="E66" s="157">
        <f>'将来負担比率（分子）の構造'!J$41</f>
        <v>260498</v>
      </c>
      <c r="F66" s="157"/>
      <c r="G66" s="157"/>
      <c r="H66" s="157">
        <f>'将来負担比率（分子）の構造'!K$41</f>
        <v>254284</v>
      </c>
      <c r="I66" s="157"/>
      <c r="J66" s="157"/>
      <c r="K66" s="157">
        <f>'将来負担比率（分子）の構造'!L$41</f>
        <v>247094</v>
      </c>
      <c r="L66" s="157"/>
      <c r="M66" s="157"/>
      <c r="N66" s="157">
        <f>'将来負担比率（分子）の構造'!M$41</f>
        <v>237879</v>
      </c>
      <c r="O66" s="157"/>
      <c r="P66" s="157"/>
    </row>
    <row r="67" spans="1:16" x14ac:dyDescent="0.2">
      <c r="A67" s="157" t="s">
        <v>71</v>
      </c>
      <c r="B67" s="157" t="e">
        <f>NA()</f>
        <v>#N/A</v>
      </c>
      <c r="C67" s="157">
        <f>IF(ISNUMBER('将来負担比率（分子）の構造'!I$53), IF('将来負担比率（分子）の構造'!I$53 &lt; 0, 0, '将来負担比率（分子）の構造'!I$53), NA())</f>
        <v>43738</v>
      </c>
      <c r="D67" s="157" t="e">
        <f>NA()</f>
        <v>#N/A</v>
      </c>
      <c r="E67" s="157" t="e">
        <f>NA()</f>
        <v>#N/A</v>
      </c>
      <c r="F67" s="157">
        <f>IF(ISNUMBER('将来負担比率（分子）の構造'!J$53), IF('将来負担比率（分子）の構造'!J$53 &lt; 0, 0, '将来負担比率（分子）の構造'!J$53), NA())</f>
        <v>31303</v>
      </c>
      <c r="G67" s="157" t="e">
        <f>NA()</f>
        <v>#N/A</v>
      </c>
      <c r="H67" s="157" t="e">
        <f>NA()</f>
        <v>#N/A</v>
      </c>
      <c r="I67" s="157">
        <f>IF(ISNUMBER('将来負担比率（分子）の構造'!K$53), IF('将来負担比率（分子）の構造'!K$53 &lt; 0, 0, '将来負担比率（分子）の構造'!K$53), NA())</f>
        <v>30315</v>
      </c>
      <c r="J67" s="157" t="e">
        <f>NA()</f>
        <v>#N/A</v>
      </c>
      <c r="K67" s="157" t="e">
        <f>NA()</f>
        <v>#N/A</v>
      </c>
      <c r="L67" s="157">
        <f>IF(ISNUMBER('将来負担比率（分子）の構造'!L$53), IF('将来負担比率（分子）の構造'!L$53 &lt; 0, 0, '将来負担比率（分子）の構造'!L$53), NA())</f>
        <v>39516</v>
      </c>
      <c r="M67" s="157" t="e">
        <f>NA()</f>
        <v>#N/A</v>
      </c>
      <c r="N67" s="157" t="e">
        <f>NA()</f>
        <v>#N/A</v>
      </c>
      <c r="O67" s="157">
        <f>IF(ISNUMBER('将来負担比率（分子）の構造'!M$53), IF('将来負担比率（分子）の構造'!M$53 &lt; 0, 0, '将来負担比率（分子）の構造'!M$53), NA())</f>
        <v>50515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8980</v>
      </c>
      <c r="C72" s="161">
        <f>基金残高に係る経年分析!G55</f>
        <v>8064</v>
      </c>
      <c r="D72" s="161">
        <f>基金残高に係る経年分析!H55</f>
        <v>7946</v>
      </c>
    </row>
    <row r="73" spans="1:16" x14ac:dyDescent="0.2">
      <c r="A73" s="160" t="s">
        <v>74</v>
      </c>
      <c r="B73" s="161">
        <f>基金残高に係る経年分析!F56</f>
        <v>13664</v>
      </c>
      <c r="C73" s="161">
        <f>基金残高に係る経年分析!G56</f>
        <v>12501</v>
      </c>
      <c r="D73" s="161">
        <f>基金残高に係る経年分析!H56</f>
        <v>10333</v>
      </c>
    </row>
    <row r="74" spans="1:16" x14ac:dyDescent="0.2">
      <c r="A74" s="160" t="s">
        <v>75</v>
      </c>
      <c r="B74" s="161">
        <f>基金残高に係る経年分析!F57</f>
        <v>19643</v>
      </c>
      <c r="C74" s="161">
        <f>基金残高に係る経年分析!G57</f>
        <v>18703</v>
      </c>
      <c r="D74" s="161">
        <f>基金残高に係る経年分析!H57</f>
        <v>16077</v>
      </c>
    </row>
  </sheetData>
  <sheetProtection algorithmName="SHA-512" hashValue="BzPwZ4OCAgT2HSWNZUIO4H+pXCCrjpfmL5GsSoPLUD7gJEX+Ueb9EftxkQvmsWRgrv3O+J51CPfcRML2h4ZK3A==" saltValue="8ZMOJinvO8HAzf9n7djq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90522768</v>
      </c>
      <c r="S5" s="600"/>
      <c r="T5" s="600"/>
      <c r="U5" s="600"/>
      <c r="V5" s="600"/>
      <c r="W5" s="600"/>
      <c r="X5" s="600"/>
      <c r="Y5" s="601"/>
      <c r="Z5" s="602">
        <v>29.8</v>
      </c>
      <c r="AA5" s="602"/>
      <c r="AB5" s="602"/>
      <c r="AC5" s="602"/>
      <c r="AD5" s="603">
        <v>83042756</v>
      </c>
      <c r="AE5" s="603"/>
      <c r="AF5" s="603"/>
      <c r="AG5" s="603"/>
      <c r="AH5" s="603"/>
      <c r="AI5" s="603"/>
      <c r="AJ5" s="603"/>
      <c r="AK5" s="603"/>
      <c r="AL5" s="604">
        <v>56.9</v>
      </c>
      <c r="AM5" s="605"/>
      <c r="AN5" s="605"/>
      <c r="AO5" s="606"/>
      <c r="AP5" s="596" t="s">
        <v>217</v>
      </c>
      <c r="AQ5" s="597"/>
      <c r="AR5" s="597"/>
      <c r="AS5" s="597"/>
      <c r="AT5" s="597"/>
      <c r="AU5" s="597"/>
      <c r="AV5" s="597"/>
      <c r="AW5" s="597"/>
      <c r="AX5" s="597"/>
      <c r="AY5" s="597"/>
      <c r="AZ5" s="597"/>
      <c r="BA5" s="597"/>
      <c r="BB5" s="597"/>
      <c r="BC5" s="597"/>
      <c r="BD5" s="597"/>
      <c r="BE5" s="597"/>
      <c r="BF5" s="598"/>
      <c r="BG5" s="610">
        <v>80855991</v>
      </c>
      <c r="BH5" s="611"/>
      <c r="BI5" s="611"/>
      <c r="BJ5" s="611"/>
      <c r="BK5" s="611"/>
      <c r="BL5" s="611"/>
      <c r="BM5" s="611"/>
      <c r="BN5" s="612"/>
      <c r="BO5" s="613">
        <v>89.3</v>
      </c>
      <c r="BP5" s="613"/>
      <c r="BQ5" s="613"/>
      <c r="BR5" s="613"/>
      <c r="BS5" s="614">
        <v>1396851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1803005</v>
      </c>
      <c r="S6" s="611"/>
      <c r="T6" s="611"/>
      <c r="U6" s="611"/>
      <c r="V6" s="611"/>
      <c r="W6" s="611"/>
      <c r="X6" s="611"/>
      <c r="Y6" s="612"/>
      <c r="Z6" s="613">
        <v>0.6</v>
      </c>
      <c r="AA6" s="613"/>
      <c r="AB6" s="613"/>
      <c r="AC6" s="613"/>
      <c r="AD6" s="614">
        <v>1803005</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80855991</v>
      </c>
      <c r="BH6" s="611"/>
      <c r="BI6" s="611"/>
      <c r="BJ6" s="611"/>
      <c r="BK6" s="611"/>
      <c r="BL6" s="611"/>
      <c r="BM6" s="611"/>
      <c r="BN6" s="612"/>
      <c r="BO6" s="613">
        <v>89.3</v>
      </c>
      <c r="BP6" s="613"/>
      <c r="BQ6" s="613"/>
      <c r="BR6" s="613"/>
      <c r="BS6" s="614">
        <v>1396851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985320</v>
      </c>
      <c r="CS6" s="611"/>
      <c r="CT6" s="611"/>
      <c r="CU6" s="611"/>
      <c r="CV6" s="611"/>
      <c r="CW6" s="611"/>
      <c r="CX6" s="611"/>
      <c r="CY6" s="612"/>
      <c r="CZ6" s="604">
        <v>0.3</v>
      </c>
      <c r="DA6" s="605"/>
      <c r="DB6" s="605"/>
      <c r="DC6" s="621"/>
      <c r="DD6" s="619">
        <v>14520</v>
      </c>
      <c r="DE6" s="611"/>
      <c r="DF6" s="611"/>
      <c r="DG6" s="611"/>
      <c r="DH6" s="611"/>
      <c r="DI6" s="611"/>
      <c r="DJ6" s="611"/>
      <c r="DK6" s="611"/>
      <c r="DL6" s="611"/>
      <c r="DM6" s="611"/>
      <c r="DN6" s="611"/>
      <c r="DO6" s="611"/>
      <c r="DP6" s="612"/>
      <c r="DQ6" s="619">
        <v>982320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33721</v>
      </c>
      <c r="S7" s="611"/>
      <c r="T7" s="611"/>
      <c r="U7" s="611"/>
      <c r="V7" s="611"/>
      <c r="W7" s="611"/>
      <c r="X7" s="611"/>
      <c r="Y7" s="612"/>
      <c r="Z7" s="613">
        <v>0</v>
      </c>
      <c r="AA7" s="613"/>
      <c r="AB7" s="613"/>
      <c r="AC7" s="613"/>
      <c r="AD7" s="614">
        <v>33721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35582409</v>
      </c>
      <c r="BH7" s="611"/>
      <c r="BI7" s="611"/>
      <c r="BJ7" s="611"/>
      <c r="BK7" s="611"/>
      <c r="BL7" s="611"/>
      <c r="BM7" s="611"/>
      <c r="BN7" s="612"/>
      <c r="BO7" s="613">
        <v>39.299999999999997</v>
      </c>
      <c r="BP7" s="613"/>
      <c r="BQ7" s="613"/>
      <c r="BR7" s="613"/>
      <c r="BS7" s="614">
        <v>1396851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24409503</v>
      </c>
      <c r="CS7" s="611"/>
      <c r="CT7" s="611"/>
      <c r="CU7" s="611"/>
      <c r="CV7" s="611"/>
      <c r="CW7" s="611"/>
      <c r="CX7" s="611"/>
      <c r="CY7" s="612"/>
      <c r="CZ7" s="613">
        <v>8.3000000000000007</v>
      </c>
      <c r="DA7" s="613"/>
      <c r="DB7" s="613"/>
      <c r="DC7" s="613"/>
      <c r="DD7" s="619">
        <v>401232</v>
      </c>
      <c r="DE7" s="611"/>
      <c r="DF7" s="611"/>
      <c r="DG7" s="611"/>
      <c r="DH7" s="611"/>
      <c r="DI7" s="611"/>
      <c r="DJ7" s="611"/>
      <c r="DK7" s="611"/>
      <c r="DL7" s="611"/>
      <c r="DM7" s="611"/>
      <c r="DN7" s="611"/>
      <c r="DO7" s="611"/>
      <c r="DP7" s="612"/>
      <c r="DQ7" s="619">
        <v>21180668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385234</v>
      </c>
      <c r="S8" s="611"/>
      <c r="T8" s="611"/>
      <c r="U8" s="611"/>
      <c r="V8" s="611"/>
      <c r="W8" s="611"/>
      <c r="X8" s="611"/>
      <c r="Y8" s="612"/>
      <c r="Z8" s="613">
        <v>0.1</v>
      </c>
      <c r="AA8" s="613"/>
      <c r="AB8" s="613"/>
      <c r="AC8" s="613"/>
      <c r="AD8" s="614">
        <v>385234</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873871</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155630520</v>
      </c>
      <c r="CS8" s="611"/>
      <c r="CT8" s="611"/>
      <c r="CU8" s="611"/>
      <c r="CV8" s="611"/>
      <c r="CW8" s="611"/>
      <c r="CX8" s="611"/>
      <c r="CY8" s="612"/>
      <c r="CZ8" s="613">
        <v>52.9</v>
      </c>
      <c r="DA8" s="613"/>
      <c r="DB8" s="613"/>
      <c r="DC8" s="613"/>
      <c r="DD8" s="619">
        <v>458153</v>
      </c>
      <c r="DE8" s="611"/>
      <c r="DF8" s="611"/>
      <c r="DG8" s="611"/>
      <c r="DH8" s="611"/>
      <c r="DI8" s="611"/>
      <c r="DJ8" s="611"/>
      <c r="DK8" s="611"/>
      <c r="DL8" s="611"/>
      <c r="DM8" s="611"/>
      <c r="DN8" s="611"/>
      <c r="DO8" s="611"/>
      <c r="DP8" s="612"/>
      <c r="DQ8" s="619">
        <v>71283935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537071</v>
      </c>
      <c r="S9" s="611"/>
      <c r="T9" s="611"/>
      <c r="U9" s="611"/>
      <c r="V9" s="611"/>
      <c r="W9" s="611"/>
      <c r="X9" s="611"/>
      <c r="Y9" s="612"/>
      <c r="Z9" s="613">
        <v>0.2</v>
      </c>
      <c r="AA9" s="613"/>
      <c r="AB9" s="613"/>
      <c r="AC9" s="613"/>
      <c r="AD9" s="614">
        <v>537071</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28032247</v>
      </c>
      <c r="BH9" s="611"/>
      <c r="BI9" s="611"/>
      <c r="BJ9" s="611"/>
      <c r="BK9" s="611"/>
      <c r="BL9" s="611"/>
      <c r="BM9" s="611"/>
      <c r="BN9" s="612"/>
      <c r="BO9" s="613">
        <v>31</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22146584</v>
      </c>
      <c r="CS9" s="611"/>
      <c r="CT9" s="611"/>
      <c r="CU9" s="611"/>
      <c r="CV9" s="611"/>
      <c r="CW9" s="611"/>
      <c r="CX9" s="611"/>
      <c r="CY9" s="612"/>
      <c r="CZ9" s="613">
        <v>7.5</v>
      </c>
      <c r="DA9" s="613"/>
      <c r="DB9" s="613"/>
      <c r="DC9" s="613"/>
      <c r="DD9" s="619">
        <v>4625902</v>
      </c>
      <c r="DE9" s="611"/>
      <c r="DF9" s="611"/>
      <c r="DG9" s="611"/>
      <c r="DH9" s="611"/>
      <c r="DI9" s="611"/>
      <c r="DJ9" s="611"/>
      <c r="DK9" s="611"/>
      <c r="DL9" s="611"/>
      <c r="DM9" s="611"/>
      <c r="DN9" s="611"/>
      <c r="DO9" s="611"/>
      <c r="DP9" s="612"/>
      <c r="DQ9" s="619">
        <v>16250865</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1773282</v>
      </c>
      <c r="BH10" s="611"/>
      <c r="BI10" s="611"/>
      <c r="BJ10" s="611"/>
      <c r="BK10" s="611"/>
      <c r="BL10" s="611"/>
      <c r="BM10" s="611"/>
      <c r="BN10" s="612"/>
      <c r="BO10" s="613">
        <v>2</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702070</v>
      </c>
      <c r="CS10" s="611"/>
      <c r="CT10" s="611"/>
      <c r="CU10" s="611"/>
      <c r="CV10" s="611"/>
      <c r="CW10" s="611"/>
      <c r="CX10" s="611"/>
      <c r="CY10" s="612"/>
      <c r="CZ10" s="613">
        <v>0.2</v>
      </c>
      <c r="DA10" s="613"/>
      <c r="DB10" s="613"/>
      <c r="DC10" s="613"/>
      <c r="DD10" s="619">
        <v>68949</v>
      </c>
      <c r="DE10" s="611"/>
      <c r="DF10" s="611"/>
      <c r="DG10" s="611"/>
      <c r="DH10" s="611"/>
      <c r="DI10" s="611"/>
      <c r="DJ10" s="611"/>
      <c r="DK10" s="611"/>
      <c r="DL10" s="611"/>
      <c r="DM10" s="611"/>
      <c r="DN10" s="611"/>
      <c r="DO10" s="611"/>
      <c r="DP10" s="612"/>
      <c r="DQ10" s="619">
        <v>636998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15552333</v>
      </c>
      <c r="S11" s="611"/>
      <c r="T11" s="611"/>
      <c r="U11" s="611"/>
      <c r="V11" s="611"/>
      <c r="W11" s="611"/>
      <c r="X11" s="611"/>
      <c r="Y11" s="612"/>
      <c r="Z11" s="615">
        <v>5.0999999999999996</v>
      </c>
      <c r="AA11" s="616"/>
      <c r="AB11" s="616"/>
      <c r="AC11" s="622"/>
      <c r="AD11" s="619">
        <v>15552333</v>
      </c>
      <c r="AE11" s="611"/>
      <c r="AF11" s="611"/>
      <c r="AG11" s="611"/>
      <c r="AH11" s="611"/>
      <c r="AI11" s="611"/>
      <c r="AJ11" s="611"/>
      <c r="AK11" s="612"/>
      <c r="AL11" s="615">
        <v>10.7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4903009</v>
      </c>
      <c r="BH11" s="611"/>
      <c r="BI11" s="611"/>
      <c r="BJ11" s="611"/>
      <c r="BK11" s="611"/>
      <c r="BL11" s="611"/>
      <c r="BM11" s="611"/>
      <c r="BN11" s="612"/>
      <c r="BO11" s="613">
        <v>5.4</v>
      </c>
      <c r="BP11" s="613"/>
      <c r="BQ11" s="613"/>
      <c r="BR11" s="613"/>
      <c r="BS11" s="614">
        <v>1396851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2811826</v>
      </c>
      <c r="CS11" s="611"/>
      <c r="CT11" s="611"/>
      <c r="CU11" s="611"/>
      <c r="CV11" s="611"/>
      <c r="CW11" s="611"/>
      <c r="CX11" s="611"/>
      <c r="CY11" s="612"/>
      <c r="CZ11" s="613">
        <v>1</v>
      </c>
      <c r="DA11" s="613"/>
      <c r="DB11" s="613"/>
      <c r="DC11" s="613"/>
      <c r="DD11" s="619">
        <v>1039020</v>
      </c>
      <c r="DE11" s="611"/>
      <c r="DF11" s="611"/>
      <c r="DG11" s="611"/>
      <c r="DH11" s="611"/>
      <c r="DI11" s="611"/>
      <c r="DJ11" s="611"/>
      <c r="DK11" s="611"/>
      <c r="DL11" s="611"/>
      <c r="DM11" s="611"/>
      <c r="DN11" s="611"/>
      <c r="DO11" s="611"/>
      <c r="DP11" s="612"/>
      <c r="DQ11" s="619">
        <v>1954283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52518</v>
      </c>
      <c r="S12" s="611"/>
      <c r="T12" s="611"/>
      <c r="U12" s="611"/>
      <c r="V12" s="611"/>
      <c r="W12" s="611"/>
      <c r="X12" s="611"/>
      <c r="Y12" s="612"/>
      <c r="Z12" s="613">
        <v>0</v>
      </c>
      <c r="AA12" s="613"/>
      <c r="AB12" s="613"/>
      <c r="AC12" s="613"/>
      <c r="AD12" s="614">
        <v>52518</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39287905</v>
      </c>
      <c r="BH12" s="611"/>
      <c r="BI12" s="611"/>
      <c r="BJ12" s="611"/>
      <c r="BK12" s="611"/>
      <c r="BL12" s="611"/>
      <c r="BM12" s="611"/>
      <c r="BN12" s="612"/>
      <c r="BO12" s="613">
        <v>43.4</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4069924</v>
      </c>
      <c r="CS12" s="611"/>
      <c r="CT12" s="611"/>
      <c r="CU12" s="611"/>
      <c r="CV12" s="611"/>
      <c r="CW12" s="611"/>
      <c r="CX12" s="611"/>
      <c r="CY12" s="612"/>
      <c r="CZ12" s="613">
        <v>1.4</v>
      </c>
      <c r="DA12" s="613"/>
      <c r="DB12" s="613"/>
      <c r="DC12" s="613"/>
      <c r="DD12" s="619">
        <v>348757</v>
      </c>
      <c r="DE12" s="611"/>
      <c r="DF12" s="611"/>
      <c r="DG12" s="611"/>
      <c r="DH12" s="611"/>
      <c r="DI12" s="611"/>
      <c r="DJ12" s="611"/>
      <c r="DK12" s="611"/>
      <c r="DL12" s="611"/>
      <c r="DM12" s="611"/>
      <c r="DN12" s="611"/>
      <c r="DO12" s="611"/>
      <c r="DP12" s="612"/>
      <c r="DQ12" s="619">
        <v>3402951</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38832058</v>
      </c>
      <c r="BH13" s="611"/>
      <c r="BI13" s="611"/>
      <c r="BJ13" s="611"/>
      <c r="BK13" s="611"/>
      <c r="BL13" s="611"/>
      <c r="BM13" s="611"/>
      <c r="BN13" s="612"/>
      <c r="BO13" s="613">
        <v>42.9</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21481644</v>
      </c>
      <c r="CS13" s="611"/>
      <c r="CT13" s="611"/>
      <c r="CU13" s="611"/>
      <c r="CV13" s="611"/>
      <c r="CW13" s="611"/>
      <c r="CX13" s="611"/>
      <c r="CY13" s="612"/>
      <c r="CZ13" s="613">
        <v>7.3</v>
      </c>
      <c r="DA13" s="613"/>
      <c r="DB13" s="613"/>
      <c r="DC13" s="613"/>
      <c r="DD13" s="619">
        <v>12330584</v>
      </c>
      <c r="DE13" s="611"/>
      <c r="DF13" s="611"/>
      <c r="DG13" s="611"/>
      <c r="DH13" s="611"/>
      <c r="DI13" s="611"/>
      <c r="DJ13" s="611"/>
      <c r="DK13" s="611"/>
      <c r="DL13" s="611"/>
      <c r="DM13" s="611"/>
      <c r="DN13" s="611"/>
      <c r="DO13" s="611"/>
      <c r="DP13" s="612"/>
      <c r="DQ13" s="619">
        <v>11318340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1901305</v>
      </c>
      <c r="BH14" s="611"/>
      <c r="BI14" s="611"/>
      <c r="BJ14" s="611"/>
      <c r="BK14" s="611"/>
      <c r="BL14" s="611"/>
      <c r="BM14" s="611"/>
      <c r="BN14" s="612"/>
      <c r="BO14" s="613">
        <v>2.1</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6846810</v>
      </c>
      <c r="CS14" s="611"/>
      <c r="CT14" s="611"/>
      <c r="CU14" s="611"/>
      <c r="CV14" s="611"/>
      <c r="CW14" s="611"/>
      <c r="CX14" s="611"/>
      <c r="CY14" s="612"/>
      <c r="CZ14" s="613">
        <v>2.2999999999999998</v>
      </c>
      <c r="DA14" s="613"/>
      <c r="DB14" s="613"/>
      <c r="DC14" s="613"/>
      <c r="DD14" s="619">
        <v>944754</v>
      </c>
      <c r="DE14" s="611"/>
      <c r="DF14" s="611"/>
      <c r="DG14" s="611"/>
      <c r="DH14" s="611"/>
      <c r="DI14" s="611"/>
      <c r="DJ14" s="611"/>
      <c r="DK14" s="611"/>
      <c r="DL14" s="611"/>
      <c r="DM14" s="611"/>
      <c r="DN14" s="611"/>
      <c r="DO14" s="611"/>
      <c r="DP14" s="612"/>
      <c r="DQ14" s="619">
        <v>6189402</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118415</v>
      </c>
      <c r="S15" s="611"/>
      <c r="T15" s="611"/>
      <c r="U15" s="611"/>
      <c r="V15" s="611"/>
      <c r="W15" s="611"/>
      <c r="X15" s="611"/>
      <c r="Y15" s="612"/>
      <c r="Z15" s="613">
        <v>0</v>
      </c>
      <c r="AA15" s="613"/>
      <c r="AB15" s="613"/>
      <c r="AC15" s="613"/>
      <c r="AD15" s="614">
        <v>118415</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4084372</v>
      </c>
      <c r="BH15" s="611"/>
      <c r="BI15" s="611"/>
      <c r="BJ15" s="611"/>
      <c r="BK15" s="611"/>
      <c r="BL15" s="611"/>
      <c r="BM15" s="611"/>
      <c r="BN15" s="612"/>
      <c r="BO15" s="613">
        <v>4.5</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28555220</v>
      </c>
      <c r="CS15" s="611"/>
      <c r="CT15" s="611"/>
      <c r="CU15" s="611"/>
      <c r="CV15" s="611"/>
      <c r="CW15" s="611"/>
      <c r="CX15" s="611"/>
      <c r="CY15" s="612"/>
      <c r="CZ15" s="613">
        <v>9.6999999999999993</v>
      </c>
      <c r="DA15" s="613"/>
      <c r="DB15" s="613"/>
      <c r="DC15" s="613"/>
      <c r="DD15" s="619">
        <v>9354430</v>
      </c>
      <c r="DE15" s="611"/>
      <c r="DF15" s="611"/>
      <c r="DG15" s="611"/>
      <c r="DH15" s="611"/>
      <c r="DI15" s="611"/>
      <c r="DJ15" s="611"/>
      <c r="DK15" s="611"/>
      <c r="DL15" s="611"/>
      <c r="DM15" s="611"/>
      <c r="DN15" s="611"/>
      <c r="DO15" s="611"/>
      <c r="DP15" s="612"/>
      <c r="DQ15" s="619">
        <v>19858916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1178207</v>
      </c>
      <c r="S16" s="611"/>
      <c r="T16" s="611"/>
      <c r="U16" s="611"/>
      <c r="V16" s="611"/>
      <c r="W16" s="611"/>
      <c r="X16" s="611"/>
      <c r="Y16" s="612"/>
      <c r="Z16" s="613">
        <v>0.4</v>
      </c>
      <c r="AA16" s="613"/>
      <c r="AB16" s="613"/>
      <c r="AC16" s="613"/>
      <c r="AD16" s="614">
        <v>1178207</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1027612</v>
      </c>
      <c r="CS16" s="611"/>
      <c r="CT16" s="611"/>
      <c r="CU16" s="611"/>
      <c r="CV16" s="611"/>
      <c r="CW16" s="611"/>
      <c r="CX16" s="611"/>
      <c r="CY16" s="612"/>
      <c r="CZ16" s="613">
        <v>0.3</v>
      </c>
      <c r="DA16" s="613"/>
      <c r="DB16" s="613"/>
      <c r="DC16" s="613"/>
      <c r="DD16" s="619" t="s">
        <v>121</v>
      </c>
      <c r="DE16" s="611"/>
      <c r="DF16" s="611"/>
      <c r="DG16" s="611"/>
      <c r="DH16" s="611"/>
      <c r="DI16" s="611"/>
      <c r="DJ16" s="611"/>
      <c r="DK16" s="611"/>
      <c r="DL16" s="611"/>
      <c r="DM16" s="611"/>
      <c r="DN16" s="611"/>
      <c r="DO16" s="611"/>
      <c r="DP16" s="612"/>
      <c r="DQ16" s="619">
        <v>805445</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3290279</v>
      </c>
      <c r="S17" s="611"/>
      <c r="T17" s="611"/>
      <c r="U17" s="611"/>
      <c r="V17" s="611"/>
      <c r="W17" s="611"/>
      <c r="X17" s="611"/>
      <c r="Y17" s="612"/>
      <c r="Z17" s="613">
        <v>1.1000000000000001</v>
      </c>
      <c r="AA17" s="613"/>
      <c r="AB17" s="613"/>
      <c r="AC17" s="613"/>
      <c r="AD17" s="614">
        <v>3290279</v>
      </c>
      <c r="AE17" s="614"/>
      <c r="AF17" s="614"/>
      <c r="AG17" s="614"/>
      <c r="AH17" s="614"/>
      <c r="AI17" s="614"/>
      <c r="AJ17" s="614"/>
      <c r="AK17" s="614"/>
      <c r="AL17" s="615">
        <v>2.2999999999999998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24422632</v>
      </c>
      <c r="CS17" s="611"/>
      <c r="CT17" s="611"/>
      <c r="CU17" s="611"/>
      <c r="CV17" s="611"/>
      <c r="CW17" s="611"/>
      <c r="CX17" s="611"/>
      <c r="CY17" s="612"/>
      <c r="CZ17" s="613">
        <v>8.3000000000000007</v>
      </c>
      <c r="DA17" s="613"/>
      <c r="DB17" s="613"/>
      <c r="DC17" s="613"/>
      <c r="DD17" s="619" t="s">
        <v>121</v>
      </c>
      <c r="DE17" s="611"/>
      <c r="DF17" s="611"/>
      <c r="DG17" s="611"/>
      <c r="DH17" s="611"/>
      <c r="DI17" s="611"/>
      <c r="DJ17" s="611"/>
      <c r="DK17" s="611"/>
      <c r="DL17" s="611"/>
      <c r="DM17" s="611"/>
      <c r="DN17" s="611"/>
      <c r="DO17" s="611"/>
      <c r="DP17" s="612"/>
      <c r="DQ17" s="619">
        <v>24113361</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755539</v>
      </c>
      <c r="S18" s="611"/>
      <c r="T18" s="611"/>
      <c r="U18" s="611"/>
      <c r="V18" s="611"/>
      <c r="W18" s="611"/>
      <c r="X18" s="611"/>
      <c r="Y18" s="612"/>
      <c r="Z18" s="613">
        <v>0.2</v>
      </c>
      <c r="AA18" s="613"/>
      <c r="AB18" s="613"/>
      <c r="AC18" s="613"/>
      <c r="AD18" s="614">
        <v>755539</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990401</v>
      </c>
      <c r="CS18" s="611"/>
      <c r="CT18" s="611"/>
      <c r="CU18" s="611"/>
      <c r="CV18" s="611"/>
      <c r="CW18" s="611"/>
      <c r="CX18" s="611"/>
      <c r="CY18" s="612"/>
      <c r="CZ18" s="613">
        <v>0.3</v>
      </c>
      <c r="DA18" s="613"/>
      <c r="DB18" s="613"/>
      <c r="DC18" s="613"/>
      <c r="DD18" s="619" t="s">
        <v>121</v>
      </c>
      <c r="DE18" s="611"/>
      <c r="DF18" s="611"/>
      <c r="DG18" s="611"/>
      <c r="DH18" s="611"/>
      <c r="DI18" s="611"/>
      <c r="DJ18" s="611"/>
      <c r="DK18" s="611"/>
      <c r="DL18" s="611"/>
      <c r="DM18" s="611"/>
      <c r="DN18" s="611"/>
      <c r="DO18" s="611"/>
      <c r="DP18" s="612"/>
      <c r="DQ18" s="619">
        <v>988900</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2523039</v>
      </c>
      <c r="S19" s="611"/>
      <c r="T19" s="611"/>
      <c r="U19" s="611"/>
      <c r="V19" s="611"/>
      <c r="W19" s="611"/>
      <c r="X19" s="611"/>
      <c r="Y19" s="612"/>
      <c r="Z19" s="613">
        <v>0.8</v>
      </c>
      <c r="AA19" s="613"/>
      <c r="AB19" s="613"/>
      <c r="AC19" s="613"/>
      <c r="AD19" s="614">
        <v>2523039</v>
      </c>
      <c r="AE19" s="614"/>
      <c r="AF19" s="614"/>
      <c r="AG19" s="614"/>
      <c r="AH19" s="614"/>
      <c r="AI19" s="614"/>
      <c r="AJ19" s="614"/>
      <c r="AK19" s="614"/>
      <c r="AL19" s="615">
        <v>1.7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9666777</v>
      </c>
      <c r="BH19" s="611"/>
      <c r="BI19" s="611"/>
      <c r="BJ19" s="611"/>
      <c r="BK19" s="611"/>
      <c r="BL19" s="611"/>
      <c r="BM19" s="611"/>
      <c r="BN19" s="612"/>
      <c r="BO19" s="613">
        <v>10.7</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11701</v>
      </c>
      <c r="S20" s="611"/>
      <c r="T20" s="611"/>
      <c r="U20" s="611"/>
      <c r="V20" s="611"/>
      <c r="W20" s="611"/>
      <c r="X20" s="611"/>
      <c r="Y20" s="612"/>
      <c r="Z20" s="613">
        <v>0</v>
      </c>
      <c r="AA20" s="613"/>
      <c r="AB20" s="613"/>
      <c r="AC20" s="613"/>
      <c r="AD20" s="614">
        <v>11701</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9666777</v>
      </c>
      <c r="BH20" s="611"/>
      <c r="BI20" s="611"/>
      <c r="BJ20" s="611"/>
      <c r="BK20" s="611"/>
      <c r="BL20" s="611"/>
      <c r="BM20" s="611"/>
      <c r="BN20" s="612"/>
      <c r="BO20" s="613">
        <v>10.7</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294080066</v>
      </c>
      <c r="CS20" s="611"/>
      <c r="CT20" s="611"/>
      <c r="CU20" s="611"/>
      <c r="CV20" s="611"/>
      <c r="CW20" s="611"/>
      <c r="CX20" s="611"/>
      <c r="CY20" s="612"/>
      <c r="CZ20" s="613">
        <v>100</v>
      </c>
      <c r="DA20" s="613"/>
      <c r="DB20" s="613"/>
      <c r="DC20" s="613"/>
      <c r="DD20" s="619">
        <v>29586301</v>
      </c>
      <c r="DE20" s="611"/>
      <c r="DF20" s="611"/>
      <c r="DG20" s="611"/>
      <c r="DH20" s="611"/>
      <c r="DI20" s="611"/>
      <c r="DJ20" s="611"/>
      <c r="DK20" s="611"/>
      <c r="DL20" s="611"/>
      <c r="DM20" s="611"/>
      <c r="DN20" s="611"/>
      <c r="DO20" s="611"/>
      <c r="DP20" s="612"/>
      <c r="DQ20" s="619">
        <v>178966384</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41786625</v>
      </c>
      <c r="S21" s="611"/>
      <c r="T21" s="611"/>
      <c r="U21" s="611"/>
      <c r="V21" s="611"/>
      <c r="W21" s="611"/>
      <c r="X21" s="611"/>
      <c r="Y21" s="612"/>
      <c r="Z21" s="613">
        <v>13.7</v>
      </c>
      <c r="AA21" s="613"/>
      <c r="AB21" s="613"/>
      <c r="AC21" s="613"/>
      <c r="AD21" s="614">
        <v>39430857</v>
      </c>
      <c r="AE21" s="614"/>
      <c r="AF21" s="614"/>
      <c r="AG21" s="614"/>
      <c r="AH21" s="614"/>
      <c r="AI21" s="614"/>
      <c r="AJ21" s="614"/>
      <c r="AK21" s="614"/>
      <c r="AL21" s="615">
        <v>27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87746</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39430857</v>
      </c>
      <c r="S22" s="611"/>
      <c r="T22" s="611"/>
      <c r="U22" s="611"/>
      <c r="V22" s="611"/>
      <c r="W22" s="611"/>
      <c r="X22" s="611"/>
      <c r="Y22" s="612"/>
      <c r="Z22" s="613">
        <v>13</v>
      </c>
      <c r="AA22" s="613"/>
      <c r="AB22" s="613"/>
      <c r="AC22" s="613"/>
      <c r="AD22" s="614">
        <v>39430857</v>
      </c>
      <c r="AE22" s="614"/>
      <c r="AF22" s="614"/>
      <c r="AG22" s="614"/>
      <c r="AH22" s="614"/>
      <c r="AI22" s="614"/>
      <c r="AJ22" s="614"/>
      <c r="AK22" s="614"/>
      <c r="AL22" s="615">
        <v>27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v>2099019</v>
      </c>
      <c r="BH22" s="611"/>
      <c r="BI22" s="611"/>
      <c r="BJ22" s="611"/>
      <c r="BK22" s="611"/>
      <c r="BL22" s="611"/>
      <c r="BM22" s="611"/>
      <c r="BN22" s="612"/>
      <c r="BO22" s="613">
        <v>2.2999999999999998</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2355768</v>
      </c>
      <c r="S23" s="611"/>
      <c r="T23" s="611"/>
      <c r="U23" s="611"/>
      <c r="V23" s="611"/>
      <c r="W23" s="611"/>
      <c r="X23" s="611"/>
      <c r="Y23" s="612"/>
      <c r="Z23" s="613">
        <v>0.8</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7480012</v>
      </c>
      <c r="BH23" s="611"/>
      <c r="BI23" s="611"/>
      <c r="BJ23" s="611"/>
      <c r="BK23" s="611"/>
      <c r="BL23" s="611"/>
      <c r="BM23" s="611"/>
      <c r="BN23" s="612"/>
      <c r="BO23" s="613">
        <v>8.3000000000000007</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178780740</v>
      </c>
      <c r="CS24" s="600"/>
      <c r="CT24" s="600"/>
      <c r="CU24" s="600"/>
      <c r="CV24" s="600"/>
      <c r="CW24" s="600"/>
      <c r="CX24" s="600"/>
      <c r="CY24" s="601"/>
      <c r="CZ24" s="604">
        <v>60.8</v>
      </c>
      <c r="DA24" s="605"/>
      <c r="DB24" s="605"/>
      <c r="DC24" s="621"/>
      <c r="DD24" s="642">
        <v>99239694</v>
      </c>
      <c r="DE24" s="600"/>
      <c r="DF24" s="600"/>
      <c r="DG24" s="600"/>
      <c r="DH24" s="600"/>
      <c r="DI24" s="600"/>
      <c r="DJ24" s="600"/>
      <c r="DK24" s="601"/>
      <c r="DL24" s="642">
        <v>90323343</v>
      </c>
      <c r="DM24" s="600"/>
      <c r="DN24" s="600"/>
      <c r="DO24" s="600"/>
      <c r="DP24" s="600"/>
      <c r="DQ24" s="600"/>
      <c r="DR24" s="600"/>
      <c r="DS24" s="600"/>
      <c r="DT24" s="600"/>
      <c r="DU24" s="600"/>
      <c r="DV24" s="601"/>
      <c r="DW24" s="604">
        <v>61.2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155260176</v>
      </c>
      <c r="S25" s="611"/>
      <c r="T25" s="611"/>
      <c r="U25" s="611"/>
      <c r="V25" s="611"/>
      <c r="W25" s="611"/>
      <c r="X25" s="611"/>
      <c r="Y25" s="612"/>
      <c r="Z25" s="613">
        <v>51</v>
      </c>
      <c r="AA25" s="613"/>
      <c r="AB25" s="613"/>
      <c r="AC25" s="613"/>
      <c r="AD25" s="614">
        <v>145424396</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38529986</v>
      </c>
      <c r="CS25" s="631"/>
      <c r="CT25" s="631"/>
      <c r="CU25" s="631"/>
      <c r="CV25" s="631"/>
      <c r="CW25" s="631"/>
      <c r="CX25" s="631"/>
      <c r="CY25" s="632"/>
      <c r="CZ25" s="615">
        <v>13.1</v>
      </c>
      <c r="DA25" s="643"/>
      <c r="DB25" s="643"/>
      <c r="DC25" s="645"/>
      <c r="DD25" s="619">
        <v>36182140</v>
      </c>
      <c r="DE25" s="631"/>
      <c r="DF25" s="631"/>
      <c r="DG25" s="631"/>
      <c r="DH25" s="631"/>
      <c r="DI25" s="631"/>
      <c r="DJ25" s="631"/>
      <c r="DK25" s="632"/>
      <c r="DL25" s="619">
        <v>35506327</v>
      </c>
      <c r="DM25" s="631"/>
      <c r="DN25" s="631"/>
      <c r="DO25" s="631"/>
      <c r="DP25" s="631"/>
      <c r="DQ25" s="631"/>
      <c r="DR25" s="631"/>
      <c r="DS25" s="631"/>
      <c r="DT25" s="631"/>
      <c r="DU25" s="631"/>
      <c r="DV25" s="632"/>
      <c r="DW25" s="615">
        <v>24.1</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76896</v>
      </c>
      <c r="S26" s="611"/>
      <c r="T26" s="611"/>
      <c r="U26" s="611"/>
      <c r="V26" s="611"/>
      <c r="W26" s="611"/>
      <c r="X26" s="611"/>
      <c r="Y26" s="612"/>
      <c r="Z26" s="613">
        <v>0</v>
      </c>
      <c r="AA26" s="613"/>
      <c r="AB26" s="613"/>
      <c r="AC26" s="613"/>
      <c r="AD26" s="614">
        <v>76896</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23836830</v>
      </c>
      <c r="CS26" s="611"/>
      <c r="CT26" s="611"/>
      <c r="CU26" s="611"/>
      <c r="CV26" s="611"/>
      <c r="CW26" s="611"/>
      <c r="CX26" s="611"/>
      <c r="CY26" s="612"/>
      <c r="CZ26" s="615">
        <v>8.1</v>
      </c>
      <c r="DA26" s="643"/>
      <c r="DB26" s="643"/>
      <c r="DC26" s="645"/>
      <c r="DD26" s="619">
        <v>22275802</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1070333</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90522768</v>
      </c>
      <c r="BH27" s="611"/>
      <c r="BI27" s="611"/>
      <c r="BJ27" s="611"/>
      <c r="BK27" s="611"/>
      <c r="BL27" s="611"/>
      <c r="BM27" s="611"/>
      <c r="BN27" s="612"/>
      <c r="BO27" s="613">
        <v>100</v>
      </c>
      <c r="BP27" s="613"/>
      <c r="BQ27" s="613"/>
      <c r="BR27" s="613"/>
      <c r="BS27" s="614">
        <v>1396851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115828122</v>
      </c>
      <c r="CS27" s="631"/>
      <c r="CT27" s="631"/>
      <c r="CU27" s="631"/>
      <c r="CV27" s="631"/>
      <c r="CW27" s="631"/>
      <c r="CX27" s="631"/>
      <c r="CY27" s="632"/>
      <c r="CZ27" s="615">
        <v>39.4</v>
      </c>
      <c r="DA27" s="643"/>
      <c r="DB27" s="643"/>
      <c r="DC27" s="645"/>
      <c r="DD27" s="619">
        <v>38944193</v>
      </c>
      <c r="DE27" s="631"/>
      <c r="DF27" s="631"/>
      <c r="DG27" s="631"/>
      <c r="DH27" s="631"/>
      <c r="DI27" s="631"/>
      <c r="DJ27" s="631"/>
      <c r="DK27" s="632"/>
      <c r="DL27" s="619">
        <v>30715655</v>
      </c>
      <c r="DM27" s="631"/>
      <c r="DN27" s="631"/>
      <c r="DO27" s="631"/>
      <c r="DP27" s="631"/>
      <c r="DQ27" s="631"/>
      <c r="DR27" s="631"/>
      <c r="DS27" s="631"/>
      <c r="DT27" s="631"/>
      <c r="DU27" s="631"/>
      <c r="DV27" s="632"/>
      <c r="DW27" s="615">
        <v>20.8</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4688950</v>
      </c>
      <c r="S28" s="611"/>
      <c r="T28" s="611"/>
      <c r="U28" s="611"/>
      <c r="V28" s="611"/>
      <c r="W28" s="611"/>
      <c r="X28" s="611"/>
      <c r="Y28" s="612"/>
      <c r="Z28" s="613">
        <v>1.5</v>
      </c>
      <c r="AA28" s="613"/>
      <c r="AB28" s="613"/>
      <c r="AC28" s="613"/>
      <c r="AD28" s="614">
        <v>267308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24422632</v>
      </c>
      <c r="CS28" s="611"/>
      <c r="CT28" s="611"/>
      <c r="CU28" s="611"/>
      <c r="CV28" s="611"/>
      <c r="CW28" s="611"/>
      <c r="CX28" s="611"/>
      <c r="CY28" s="612"/>
      <c r="CZ28" s="615">
        <v>8.3000000000000007</v>
      </c>
      <c r="DA28" s="643"/>
      <c r="DB28" s="643"/>
      <c r="DC28" s="645"/>
      <c r="DD28" s="619">
        <v>24113361</v>
      </c>
      <c r="DE28" s="611"/>
      <c r="DF28" s="611"/>
      <c r="DG28" s="611"/>
      <c r="DH28" s="611"/>
      <c r="DI28" s="611"/>
      <c r="DJ28" s="611"/>
      <c r="DK28" s="612"/>
      <c r="DL28" s="619">
        <v>24101361</v>
      </c>
      <c r="DM28" s="611"/>
      <c r="DN28" s="611"/>
      <c r="DO28" s="611"/>
      <c r="DP28" s="611"/>
      <c r="DQ28" s="611"/>
      <c r="DR28" s="611"/>
      <c r="DS28" s="611"/>
      <c r="DT28" s="611"/>
      <c r="DU28" s="611"/>
      <c r="DV28" s="612"/>
      <c r="DW28" s="615">
        <v>16.3</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950424</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24422632</v>
      </c>
      <c r="CS29" s="631"/>
      <c r="CT29" s="631"/>
      <c r="CU29" s="631"/>
      <c r="CV29" s="631"/>
      <c r="CW29" s="631"/>
      <c r="CX29" s="631"/>
      <c r="CY29" s="632"/>
      <c r="CZ29" s="615">
        <v>8.3000000000000007</v>
      </c>
      <c r="DA29" s="643"/>
      <c r="DB29" s="643"/>
      <c r="DC29" s="645"/>
      <c r="DD29" s="619">
        <v>24113361</v>
      </c>
      <c r="DE29" s="631"/>
      <c r="DF29" s="631"/>
      <c r="DG29" s="631"/>
      <c r="DH29" s="631"/>
      <c r="DI29" s="631"/>
      <c r="DJ29" s="631"/>
      <c r="DK29" s="632"/>
      <c r="DL29" s="619">
        <v>24101361</v>
      </c>
      <c r="DM29" s="631"/>
      <c r="DN29" s="631"/>
      <c r="DO29" s="631"/>
      <c r="DP29" s="631"/>
      <c r="DQ29" s="631"/>
      <c r="DR29" s="631"/>
      <c r="DS29" s="631"/>
      <c r="DT29" s="631"/>
      <c r="DU29" s="631"/>
      <c r="DV29" s="632"/>
      <c r="DW29" s="615">
        <v>16.3</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78179471</v>
      </c>
      <c r="S30" s="611"/>
      <c r="T30" s="611"/>
      <c r="U30" s="611"/>
      <c r="V30" s="611"/>
      <c r="W30" s="611"/>
      <c r="X30" s="611"/>
      <c r="Y30" s="612"/>
      <c r="Z30" s="613">
        <v>25.7</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23493906</v>
      </c>
      <c r="CS30" s="611"/>
      <c r="CT30" s="611"/>
      <c r="CU30" s="611"/>
      <c r="CV30" s="611"/>
      <c r="CW30" s="611"/>
      <c r="CX30" s="611"/>
      <c r="CY30" s="612"/>
      <c r="CZ30" s="615">
        <v>8</v>
      </c>
      <c r="DA30" s="643"/>
      <c r="DB30" s="643"/>
      <c r="DC30" s="645"/>
      <c r="DD30" s="619">
        <v>23197923</v>
      </c>
      <c r="DE30" s="611"/>
      <c r="DF30" s="611"/>
      <c r="DG30" s="611"/>
      <c r="DH30" s="611"/>
      <c r="DI30" s="611"/>
      <c r="DJ30" s="611"/>
      <c r="DK30" s="612"/>
      <c r="DL30" s="619">
        <v>23185923</v>
      </c>
      <c r="DM30" s="611"/>
      <c r="DN30" s="611"/>
      <c r="DO30" s="611"/>
      <c r="DP30" s="611"/>
      <c r="DQ30" s="611"/>
      <c r="DR30" s="611"/>
      <c r="DS30" s="611"/>
      <c r="DT30" s="611"/>
      <c r="DU30" s="611"/>
      <c r="DV30" s="612"/>
      <c r="DW30" s="615">
        <v>15.7</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99.5</v>
      </c>
      <c r="BH31" s="654"/>
      <c r="BI31" s="654"/>
      <c r="BJ31" s="654"/>
      <c r="BK31" s="654"/>
      <c r="BL31" s="654"/>
      <c r="BM31" s="605">
        <v>98.5</v>
      </c>
      <c r="BN31" s="654"/>
      <c r="BO31" s="654"/>
      <c r="BP31" s="654"/>
      <c r="BQ31" s="655"/>
      <c r="BR31" s="657">
        <v>99.5</v>
      </c>
      <c r="BS31" s="654"/>
      <c r="BT31" s="654"/>
      <c r="BU31" s="654"/>
      <c r="BV31" s="654"/>
      <c r="BW31" s="654"/>
      <c r="BX31" s="605">
        <v>98</v>
      </c>
      <c r="BY31" s="654"/>
      <c r="BZ31" s="654"/>
      <c r="CA31" s="654"/>
      <c r="CB31" s="655"/>
      <c r="CD31" s="650"/>
      <c r="CE31" s="651"/>
      <c r="CF31" s="607" t="s">
        <v>301</v>
      </c>
      <c r="CG31" s="608"/>
      <c r="CH31" s="608"/>
      <c r="CI31" s="608"/>
      <c r="CJ31" s="608"/>
      <c r="CK31" s="608"/>
      <c r="CL31" s="608"/>
      <c r="CM31" s="608"/>
      <c r="CN31" s="608"/>
      <c r="CO31" s="608"/>
      <c r="CP31" s="608"/>
      <c r="CQ31" s="609"/>
      <c r="CR31" s="610">
        <v>928726</v>
      </c>
      <c r="CS31" s="631"/>
      <c r="CT31" s="631"/>
      <c r="CU31" s="631"/>
      <c r="CV31" s="631"/>
      <c r="CW31" s="631"/>
      <c r="CX31" s="631"/>
      <c r="CY31" s="632"/>
      <c r="CZ31" s="615">
        <v>0.3</v>
      </c>
      <c r="DA31" s="643"/>
      <c r="DB31" s="643"/>
      <c r="DC31" s="645"/>
      <c r="DD31" s="619">
        <v>915438</v>
      </c>
      <c r="DE31" s="631"/>
      <c r="DF31" s="631"/>
      <c r="DG31" s="631"/>
      <c r="DH31" s="631"/>
      <c r="DI31" s="631"/>
      <c r="DJ31" s="631"/>
      <c r="DK31" s="632"/>
      <c r="DL31" s="619">
        <v>915438</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24167612</v>
      </c>
      <c r="S32" s="611"/>
      <c r="T32" s="611"/>
      <c r="U32" s="611"/>
      <c r="V32" s="611"/>
      <c r="W32" s="611"/>
      <c r="X32" s="611"/>
      <c r="Y32" s="612"/>
      <c r="Z32" s="613">
        <v>7.9</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31"/>
      <c r="BI32" s="631"/>
      <c r="BJ32" s="631"/>
      <c r="BK32" s="631"/>
      <c r="BL32" s="631"/>
      <c r="BM32" s="616">
        <v>98.1</v>
      </c>
      <c r="BN32" s="631"/>
      <c r="BO32" s="631"/>
      <c r="BP32" s="631"/>
      <c r="BQ32" s="656"/>
      <c r="BR32" s="667">
        <v>99.2</v>
      </c>
      <c r="BS32" s="631"/>
      <c r="BT32" s="631"/>
      <c r="BU32" s="631"/>
      <c r="BV32" s="631"/>
      <c r="BW32" s="631"/>
      <c r="BX32" s="616">
        <v>98</v>
      </c>
      <c r="BY32" s="631"/>
      <c r="BZ32" s="631"/>
      <c r="CA32" s="631"/>
      <c r="CB32" s="656"/>
      <c r="CD32" s="652"/>
      <c r="CE32" s="653"/>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646617</v>
      </c>
      <c r="S33" s="611"/>
      <c r="T33" s="611"/>
      <c r="U33" s="611"/>
      <c r="V33" s="611"/>
      <c r="W33" s="611"/>
      <c r="X33" s="611"/>
      <c r="Y33" s="612"/>
      <c r="Z33" s="613">
        <v>0.2</v>
      </c>
      <c r="AA33" s="613"/>
      <c r="AB33" s="613"/>
      <c r="AC33" s="613"/>
      <c r="AD33" s="614">
        <v>139190</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99.6</v>
      </c>
      <c r="BH33" s="669"/>
      <c r="BI33" s="669"/>
      <c r="BJ33" s="669"/>
      <c r="BK33" s="669"/>
      <c r="BL33" s="669"/>
      <c r="BM33" s="670">
        <v>98.6</v>
      </c>
      <c r="BN33" s="669"/>
      <c r="BO33" s="669"/>
      <c r="BP33" s="669"/>
      <c r="BQ33" s="671"/>
      <c r="BR33" s="668">
        <v>99.6</v>
      </c>
      <c r="BS33" s="669"/>
      <c r="BT33" s="669"/>
      <c r="BU33" s="669"/>
      <c r="BV33" s="669"/>
      <c r="BW33" s="669"/>
      <c r="BX33" s="670">
        <v>97.8</v>
      </c>
      <c r="BY33" s="669"/>
      <c r="BZ33" s="669"/>
      <c r="CA33" s="669"/>
      <c r="CB33" s="671"/>
      <c r="CD33" s="607" t="s">
        <v>308</v>
      </c>
      <c r="CE33" s="608"/>
      <c r="CF33" s="608"/>
      <c r="CG33" s="608"/>
      <c r="CH33" s="608"/>
      <c r="CI33" s="608"/>
      <c r="CJ33" s="608"/>
      <c r="CK33" s="608"/>
      <c r="CL33" s="608"/>
      <c r="CM33" s="608"/>
      <c r="CN33" s="608"/>
      <c r="CO33" s="608"/>
      <c r="CP33" s="608"/>
      <c r="CQ33" s="609"/>
      <c r="CR33" s="610">
        <v>84685413</v>
      </c>
      <c r="CS33" s="631"/>
      <c r="CT33" s="631"/>
      <c r="CU33" s="631"/>
      <c r="CV33" s="631"/>
      <c r="CW33" s="631"/>
      <c r="CX33" s="631"/>
      <c r="CY33" s="632"/>
      <c r="CZ33" s="615">
        <v>28.8</v>
      </c>
      <c r="DA33" s="643"/>
      <c r="DB33" s="643"/>
      <c r="DC33" s="645"/>
      <c r="DD33" s="619">
        <v>67980188</v>
      </c>
      <c r="DE33" s="631"/>
      <c r="DF33" s="631"/>
      <c r="DG33" s="631"/>
      <c r="DH33" s="631"/>
      <c r="DI33" s="631"/>
      <c r="DJ33" s="631"/>
      <c r="DK33" s="632"/>
      <c r="DL33" s="619">
        <v>46794640</v>
      </c>
      <c r="DM33" s="631"/>
      <c r="DN33" s="631"/>
      <c r="DO33" s="631"/>
      <c r="DP33" s="631"/>
      <c r="DQ33" s="631"/>
      <c r="DR33" s="631"/>
      <c r="DS33" s="631"/>
      <c r="DT33" s="631"/>
      <c r="DU33" s="631"/>
      <c r="DV33" s="632"/>
      <c r="DW33" s="615">
        <v>31.7</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2254429</v>
      </c>
      <c r="S34" s="611"/>
      <c r="T34" s="611"/>
      <c r="U34" s="611"/>
      <c r="V34" s="611"/>
      <c r="W34" s="611"/>
      <c r="X34" s="611"/>
      <c r="Y34" s="612"/>
      <c r="Z34" s="613">
        <v>0.7</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34570470</v>
      </c>
      <c r="CS34" s="611"/>
      <c r="CT34" s="611"/>
      <c r="CU34" s="611"/>
      <c r="CV34" s="611"/>
      <c r="CW34" s="611"/>
      <c r="CX34" s="611"/>
      <c r="CY34" s="612"/>
      <c r="CZ34" s="615">
        <v>11.8</v>
      </c>
      <c r="DA34" s="643"/>
      <c r="DB34" s="643"/>
      <c r="DC34" s="645"/>
      <c r="DD34" s="619">
        <v>24892467</v>
      </c>
      <c r="DE34" s="611"/>
      <c r="DF34" s="611"/>
      <c r="DG34" s="611"/>
      <c r="DH34" s="611"/>
      <c r="DI34" s="611"/>
      <c r="DJ34" s="611"/>
      <c r="DK34" s="612"/>
      <c r="DL34" s="619">
        <v>19899965</v>
      </c>
      <c r="DM34" s="611"/>
      <c r="DN34" s="611"/>
      <c r="DO34" s="611"/>
      <c r="DP34" s="611"/>
      <c r="DQ34" s="611"/>
      <c r="DR34" s="611"/>
      <c r="DS34" s="611"/>
      <c r="DT34" s="611"/>
      <c r="DU34" s="611"/>
      <c r="DV34" s="612"/>
      <c r="DW34" s="615">
        <v>13.5</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10651491</v>
      </c>
      <c r="S35" s="611"/>
      <c r="T35" s="611"/>
      <c r="U35" s="611"/>
      <c r="V35" s="611"/>
      <c r="W35" s="611"/>
      <c r="X35" s="611"/>
      <c r="Y35" s="612"/>
      <c r="Z35" s="613">
        <v>3.5</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1752087</v>
      </c>
      <c r="CS35" s="631"/>
      <c r="CT35" s="631"/>
      <c r="CU35" s="631"/>
      <c r="CV35" s="631"/>
      <c r="CW35" s="631"/>
      <c r="CX35" s="631"/>
      <c r="CY35" s="632"/>
      <c r="CZ35" s="615">
        <v>0.6</v>
      </c>
      <c r="DA35" s="643"/>
      <c r="DB35" s="643"/>
      <c r="DC35" s="645"/>
      <c r="DD35" s="619">
        <v>1636657</v>
      </c>
      <c r="DE35" s="631"/>
      <c r="DF35" s="631"/>
      <c r="DG35" s="631"/>
      <c r="DH35" s="631"/>
      <c r="DI35" s="631"/>
      <c r="DJ35" s="631"/>
      <c r="DK35" s="632"/>
      <c r="DL35" s="619">
        <v>1636192</v>
      </c>
      <c r="DM35" s="631"/>
      <c r="DN35" s="631"/>
      <c r="DO35" s="631"/>
      <c r="DP35" s="631"/>
      <c r="DQ35" s="631"/>
      <c r="DR35" s="631"/>
      <c r="DS35" s="631"/>
      <c r="DT35" s="631"/>
      <c r="DU35" s="631"/>
      <c r="DV35" s="632"/>
      <c r="DW35" s="615">
        <v>1.1000000000000001</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7909313</v>
      </c>
      <c r="S36" s="611"/>
      <c r="T36" s="611"/>
      <c r="U36" s="611"/>
      <c r="V36" s="611"/>
      <c r="W36" s="611"/>
      <c r="X36" s="611"/>
      <c r="Y36" s="612"/>
      <c r="Z36" s="613">
        <v>2.6</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32636842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-3679922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15149599</v>
      </c>
      <c r="CS36" s="611"/>
      <c r="CT36" s="611"/>
      <c r="CU36" s="611"/>
      <c r="CV36" s="611"/>
      <c r="CW36" s="611"/>
      <c r="CX36" s="611"/>
      <c r="CY36" s="612"/>
      <c r="CZ36" s="615">
        <v>5.2</v>
      </c>
      <c r="DA36" s="643"/>
      <c r="DB36" s="643"/>
      <c r="DC36" s="645"/>
      <c r="DD36" s="619">
        <v>12881608</v>
      </c>
      <c r="DE36" s="611"/>
      <c r="DF36" s="611"/>
      <c r="DG36" s="611"/>
      <c r="DH36" s="611"/>
      <c r="DI36" s="611"/>
      <c r="DJ36" s="611"/>
      <c r="DK36" s="612"/>
      <c r="DL36" s="619">
        <v>6584756</v>
      </c>
      <c r="DM36" s="611"/>
      <c r="DN36" s="611"/>
      <c r="DO36" s="611"/>
      <c r="DP36" s="611"/>
      <c r="DQ36" s="611"/>
      <c r="DR36" s="611"/>
      <c r="DS36" s="611"/>
      <c r="DT36" s="611"/>
      <c r="DU36" s="611"/>
      <c r="DV36" s="612"/>
      <c r="DW36" s="615">
        <v>4.5</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4123061</v>
      </c>
      <c r="S37" s="611"/>
      <c r="T37" s="611"/>
      <c r="U37" s="611"/>
      <c r="V37" s="611"/>
      <c r="W37" s="611"/>
      <c r="X37" s="611"/>
      <c r="Y37" s="612"/>
      <c r="Z37" s="613">
        <v>1.4</v>
      </c>
      <c r="AA37" s="613"/>
      <c r="AB37" s="613"/>
      <c r="AC37" s="613"/>
      <c r="AD37" s="614">
        <v>71364</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2661939</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-4644007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25565</v>
      </c>
      <c r="CS37" s="631"/>
      <c r="CT37" s="631"/>
      <c r="CU37" s="631"/>
      <c r="CV37" s="631"/>
      <c r="CW37" s="631"/>
      <c r="CX37" s="631"/>
      <c r="CY37" s="632"/>
      <c r="CZ37" s="615">
        <v>0</v>
      </c>
      <c r="DA37" s="643"/>
      <c r="DB37" s="643"/>
      <c r="DC37" s="645"/>
      <c r="DD37" s="619">
        <v>25565</v>
      </c>
      <c r="DE37" s="631"/>
      <c r="DF37" s="631"/>
      <c r="DG37" s="631"/>
      <c r="DH37" s="631"/>
      <c r="DI37" s="631"/>
      <c r="DJ37" s="631"/>
      <c r="DK37" s="632"/>
      <c r="DL37" s="619">
        <v>25565</v>
      </c>
      <c r="DM37" s="631"/>
      <c r="DN37" s="631"/>
      <c r="DO37" s="631"/>
      <c r="DP37" s="631"/>
      <c r="DQ37" s="631"/>
      <c r="DR37" s="631"/>
      <c r="DS37" s="631"/>
      <c r="DT37" s="631"/>
      <c r="DU37" s="631"/>
      <c r="DV37" s="632"/>
      <c r="DW37" s="615">
        <v>0</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14279100</v>
      </c>
      <c r="S38" s="611"/>
      <c r="T38" s="611"/>
      <c r="U38" s="611"/>
      <c r="V38" s="611"/>
      <c r="W38" s="611"/>
      <c r="X38" s="611"/>
      <c r="Y38" s="612"/>
      <c r="Z38" s="613">
        <v>4.7</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1579562</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72209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27187417</v>
      </c>
      <c r="CS38" s="611"/>
      <c r="CT38" s="611"/>
      <c r="CU38" s="611"/>
      <c r="CV38" s="611"/>
      <c r="CW38" s="611"/>
      <c r="CX38" s="611"/>
      <c r="CY38" s="612"/>
      <c r="CZ38" s="615">
        <v>9.1999999999999993</v>
      </c>
      <c r="DA38" s="643"/>
      <c r="DB38" s="643"/>
      <c r="DC38" s="645"/>
      <c r="DD38" s="619">
        <v>22627312</v>
      </c>
      <c r="DE38" s="611"/>
      <c r="DF38" s="611"/>
      <c r="DG38" s="611"/>
      <c r="DH38" s="611"/>
      <c r="DI38" s="611"/>
      <c r="DJ38" s="611"/>
      <c r="DK38" s="612"/>
      <c r="DL38" s="619">
        <v>18673727</v>
      </c>
      <c r="DM38" s="611"/>
      <c r="DN38" s="611"/>
      <c r="DO38" s="611"/>
      <c r="DP38" s="611"/>
      <c r="DQ38" s="611"/>
      <c r="DR38" s="611"/>
      <c r="DS38" s="611"/>
      <c r="DT38" s="611"/>
      <c r="DU38" s="611"/>
      <c r="DV38" s="612"/>
      <c r="DW38" s="615">
        <v>12.6</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v>990401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102694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5560481</v>
      </c>
      <c r="CS39" s="631"/>
      <c r="CT39" s="631"/>
      <c r="CU39" s="631"/>
      <c r="CV39" s="631"/>
      <c r="CW39" s="631"/>
      <c r="CX39" s="631"/>
      <c r="CY39" s="632"/>
      <c r="CZ39" s="615">
        <v>1.9</v>
      </c>
      <c r="DA39" s="643"/>
      <c r="DB39" s="643"/>
      <c r="DC39" s="645"/>
      <c r="DD39" s="619">
        <v>5536987</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1649300</v>
      </c>
      <c r="S40" s="611"/>
      <c r="T40" s="611"/>
      <c r="U40" s="611"/>
      <c r="V40" s="611"/>
      <c r="W40" s="611"/>
      <c r="X40" s="611"/>
      <c r="Y40" s="612"/>
      <c r="Z40" s="613">
        <v>0.5</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v>511037</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84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465359</v>
      </c>
      <c r="CS40" s="611"/>
      <c r="CT40" s="611"/>
      <c r="CU40" s="611"/>
      <c r="CV40" s="611"/>
      <c r="CW40" s="611"/>
      <c r="CX40" s="611"/>
      <c r="CY40" s="612"/>
      <c r="CZ40" s="615">
        <v>0.2</v>
      </c>
      <c r="DA40" s="643"/>
      <c r="DB40" s="643"/>
      <c r="DC40" s="645"/>
      <c r="DD40" s="619">
        <v>405157</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304257873</v>
      </c>
      <c r="S41" s="683"/>
      <c r="T41" s="683"/>
      <c r="U41" s="683"/>
      <c r="V41" s="683"/>
      <c r="W41" s="683"/>
      <c r="X41" s="683"/>
      <c r="Y41" s="687"/>
      <c r="Z41" s="688">
        <v>100</v>
      </c>
      <c r="AA41" s="688"/>
      <c r="AB41" s="688"/>
      <c r="AC41" s="688"/>
      <c r="AD41" s="689">
        <v>145979154</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7459274</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19434629</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470</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30613913</v>
      </c>
      <c r="CS42" s="631"/>
      <c r="CT42" s="631"/>
      <c r="CU42" s="631"/>
      <c r="CV42" s="631"/>
      <c r="CW42" s="631"/>
      <c r="CX42" s="631"/>
      <c r="CY42" s="632"/>
      <c r="CZ42" s="615">
        <v>10.4</v>
      </c>
      <c r="DA42" s="643"/>
      <c r="DB42" s="643"/>
      <c r="DC42" s="645"/>
      <c r="DD42" s="619">
        <v>11746502</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1622572</v>
      </c>
      <c r="CS43" s="631"/>
      <c r="CT43" s="631"/>
      <c r="CU43" s="631"/>
      <c r="CV43" s="631"/>
      <c r="CW43" s="631"/>
      <c r="CX43" s="631"/>
      <c r="CY43" s="632"/>
      <c r="CZ43" s="615">
        <v>0.6</v>
      </c>
      <c r="DA43" s="643"/>
      <c r="DB43" s="643"/>
      <c r="DC43" s="645"/>
      <c r="DD43" s="619">
        <v>1611772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29586301</v>
      </c>
      <c r="CS44" s="611"/>
      <c r="CT44" s="611"/>
      <c r="CU44" s="611"/>
      <c r="CV44" s="611"/>
      <c r="CW44" s="611"/>
      <c r="CX44" s="611"/>
      <c r="CY44" s="612"/>
      <c r="CZ44" s="615">
        <v>10.1</v>
      </c>
      <c r="DA44" s="616"/>
      <c r="DB44" s="616"/>
      <c r="DC44" s="622"/>
      <c r="DD44" s="619">
        <v>10941057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12261136</v>
      </c>
      <c r="CS45" s="631"/>
      <c r="CT45" s="631"/>
      <c r="CU45" s="631"/>
      <c r="CV45" s="631"/>
      <c r="CW45" s="631"/>
      <c r="CX45" s="631"/>
      <c r="CY45" s="632"/>
      <c r="CZ45" s="615">
        <v>4.2</v>
      </c>
      <c r="DA45" s="643"/>
      <c r="DB45" s="643"/>
      <c r="DC45" s="645"/>
      <c r="DD45" s="619">
        <v>858208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16544818</v>
      </c>
      <c r="CS46" s="611"/>
      <c r="CT46" s="611"/>
      <c r="CU46" s="611"/>
      <c r="CV46" s="611"/>
      <c r="CW46" s="611"/>
      <c r="CX46" s="611"/>
      <c r="CY46" s="612"/>
      <c r="CZ46" s="615">
        <v>5.6</v>
      </c>
      <c r="DA46" s="616"/>
      <c r="DB46" s="616"/>
      <c r="DC46" s="622"/>
      <c r="DD46" s="619">
        <v>10007102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1027612</v>
      </c>
      <c r="CS47" s="631"/>
      <c r="CT47" s="631"/>
      <c r="CU47" s="631"/>
      <c r="CV47" s="631"/>
      <c r="CW47" s="631"/>
      <c r="CX47" s="631"/>
      <c r="CY47" s="632"/>
      <c r="CZ47" s="615">
        <v>0.3</v>
      </c>
      <c r="DA47" s="643"/>
      <c r="DB47" s="643"/>
      <c r="DC47" s="645"/>
      <c r="DD47" s="619">
        <v>805445</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294080066</v>
      </c>
      <c r="CS49" s="669"/>
      <c r="CT49" s="669"/>
      <c r="CU49" s="669"/>
      <c r="CV49" s="669"/>
      <c r="CW49" s="669"/>
      <c r="CX49" s="669"/>
      <c r="CY49" s="698"/>
      <c r="CZ49" s="690">
        <v>100</v>
      </c>
      <c r="DA49" s="699"/>
      <c r="DB49" s="699"/>
      <c r="DC49" s="700"/>
      <c r="DD49" s="701">
        <v>178966384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UPlDnYkH1/MP2rcaj5KtjshNP9WWT/EQ815QEsF5b4b9/bEaxH1j/r1CYDCntofuyIAJr56+qXh2CGkPLa6vg==" saltValue="0W0x+CeXLvNQc7zLXebA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306760</v>
      </c>
      <c r="R7" s="740"/>
      <c r="S7" s="740"/>
      <c r="T7" s="740"/>
      <c r="U7" s="740"/>
      <c r="V7" s="740">
        <v>296623</v>
      </c>
      <c r="W7" s="740"/>
      <c r="X7" s="740"/>
      <c r="Y7" s="740"/>
      <c r="Z7" s="740"/>
      <c r="AA7" s="740">
        <v>10137</v>
      </c>
      <c r="AB7" s="740"/>
      <c r="AC7" s="740"/>
      <c r="AD7" s="740"/>
      <c r="AE7" s="741"/>
      <c r="AF7" s="742">
        <v>6584</v>
      </c>
      <c r="AG7" s="743"/>
      <c r="AH7" s="743"/>
      <c r="AI7" s="743"/>
      <c r="AJ7" s="744"/>
      <c r="AK7" s="745" t="s">
        <v>563</v>
      </c>
      <c r="AL7" s="746"/>
      <c r="AM7" s="746"/>
      <c r="AN7" s="746"/>
      <c r="AO7" s="746"/>
      <c r="AP7" s="746">
        <v>237879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581</v>
      </c>
      <c r="BT7" s="734"/>
      <c r="BU7" s="734"/>
      <c r="BV7" s="734"/>
      <c r="BW7" s="734"/>
      <c r="BX7" s="734"/>
      <c r="BY7" s="734"/>
      <c r="BZ7" s="734"/>
      <c r="CA7" s="734"/>
      <c r="CB7" s="734"/>
      <c r="CC7" s="734"/>
      <c r="CD7" s="734"/>
      <c r="CE7" s="734"/>
      <c r="CF7" s="734"/>
      <c r="CG7" s="749"/>
      <c r="CH7" s="730">
        <v>-6</v>
      </c>
      <c r="CI7" s="731"/>
      <c r="CJ7" s="731"/>
      <c r="CK7" s="731"/>
      <c r="CL7" s="732"/>
      <c r="CM7" s="730">
        <v>258</v>
      </c>
      <c r="CN7" s="731"/>
      <c r="CO7" s="731"/>
      <c r="CP7" s="731"/>
      <c r="CQ7" s="732"/>
      <c r="CR7" s="730">
        <v>227</v>
      </c>
      <c r="CS7" s="731"/>
      <c r="CT7" s="731"/>
      <c r="CU7" s="731"/>
      <c r="CV7" s="732"/>
      <c r="CW7" s="730" t="s">
        <v>563</v>
      </c>
      <c r="CX7" s="731"/>
      <c r="CY7" s="731"/>
      <c r="CZ7" s="731"/>
      <c r="DA7" s="732"/>
      <c r="DB7" s="730" t="s">
        <v>496</v>
      </c>
      <c r="DC7" s="731"/>
      <c r="DD7" s="731"/>
      <c r="DE7" s="731"/>
      <c r="DF7" s="732"/>
      <c r="DG7" s="730" t="s">
        <v>496</v>
      </c>
      <c r="DH7" s="731"/>
      <c r="DI7" s="731"/>
      <c r="DJ7" s="731"/>
      <c r="DK7" s="732"/>
      <c r="DL7" s="730" t="s">
        <v>496</v>
      </c>
      <c r="DM7" s="731"/>
      <c r="DN7" s="731"/>
      <c r="DO7" s="731"/>
      <c r="DP7" s="732"/>
      <c r="DQ7" s="730" t="s">
        <v>496</v>
      </c>
      <c r="DR7" s="731"/>
      <c r="DS7" s="731"/>
      <c r="DT7" s="731"/>
      <c r="DU7" s="732"/>
      <c r="DV7" s="733"/>
      <c r="DW7" s="734"/>
      <c r="DX7" s="734"/>
      <c r="DY7" s="734"/>
      <c r="DZ7" s="735"/>
      <c r="EA7" s="217"/>
    </row>
    <row r="8" spans="1:131" s="218" customFormat="1" ht="26.25" customHeight="1" x14ac:dyDescent="0.2">
      <c r="A8" s="221">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t="s">
        <v>121</v>
      </c>
      <c r="AG8" s="774"/>
      <c r="AH8" s="774"/>
      <c r="AI8" s="774"/>
      <c r="AJ8" s="775"/>
      <c r="AK8" s="756" t="s">
        <v>563</v>
      </c>
      <c r="AL8" s="757"/>
      <c r="AM8" s="757"/>
      <c r="AN8" s="757"/>
      <c r="AO8" s="757"/>
      <c r="AP8" s="757" t="s">
        <v>563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586</v>
      </c>
      <c r="BT8" s="761"/>
      <c r="BU8" s="761"/>
      <c r="BV8" s="761"/>
      <c r="BW8" s="761"/>
      <c r="BX8" s="761"/>
      <c r="BY8" s="761"/>
      <c r="BZ8" s="761"/>
      <c r="CA8" s="761"/>
      <c r="CB8" s="761"/>
      <c r="CC8" s="761"/>
      <c r="CD8" s="761"/>
      <c r="CE8" s="761"/>
      <c r="CF8" s="761"/>
      <c r="CG8" s="762"/>
      <c r="CH8" s="763">
        <v>151</v>
      </c>
      <c r="CI8" s="764"/>
      <c r="CJ8" s="764"/>
      <c r="CK8" s="764"/>
      <c r="CL8" s="765"/>
      <c r="CM8" s="763">
        <v>1370</v>
      </c>
      <c r="CN8" s="764"/>
      <c r="CO8" s="764"/>
      <c r="CP8" s="764"/>
      <c r="CQ8" s="765"/>
      <c r="CR8" s="763">
        <v>1</v>
      </c>
      <c r="CS8" s="764"/>
      <c r="CT8" s="764"/>
      <c r="CU8" s="764"/>
      <c r="CV8" s="765"/>
      <c r="CW8" s="763" t="s">
        <v>563</v>
      </c>
      <c r="CX8" s="764"/>
      <c r="CY8" s="764"/>
      <c r="CZ8" s="764"/>
      <c r="DA8" s="765"/>
      <c r="DB8" s="763" t="s">
        <v>563</v>
      </c>
      <c r="DC8" s="764"/>
      <c r="DD8" s="764"/>
      <c r="DE8" s="764"/>
      <c r="DF8" s="765"/>
      <c r="DG8" s="763" t="s">
        <v>563</v>
      </c>
      <c r="DH8" s="764"/>
      <c r="DI8" s="764"/>
      <c r="DJ8" s="764"/>
      <c r="DK8" s="765"/>
      <c r="DL8" s="763" t="s">
        <v>563</v>
      </c>
      <c r="DM8" s="764"/>
      <c r="DN8" s="764"/>
      <c r="DO8" s="764"/>
      <c r="DP8" s="765"/>
      <c r="DQ8" s="763" t="s">
        <v>563</v>
      </c>
      <c r="DR8" s="764"/>
      <c r="DS8" s="764"/>
      <c r="DT8" s="764"/>
      <c r="DU8" s="765"/>
      <c r="DV8" s="760"/>
      <c r="DW8" s="761"/>
      <c r="DX8" s="761"/>
      <c r="DY8" s="761"/>
      <c r="DZ8" s="766"/>
      <c r="EA8" s="217"/>
    </row>
    <row r="9" spans="1:131" s="218" customFormat="1" ht="26.25" customHeight="1" x14ac:dyDescent="0.2">
      <c r="A9" s="221">
        <v>3</v>
      </c>
      <c r="B9" s="767" t="s">
        <v>377</v>
      </c>
      <c r="C9" s="768"/>
      <c r="D9" s="768"/>
      <c r="E9" s="768"/>
      <c r="F9" s="768"/>
      <c r="G9" s="768"/>
      <c r="H9" s="768"/>
      <c r="I9" s="768"/>
      <c r="J9" s="768"/>
      <c r="K9" s="768"/>
      <c r="L9" s="768"/>
      <c r="M9" s="768"/>
      <c r="N9" s="768"/>
      <c r="O9" s="768"/>
      <c r="P9" s="769"/>
      <c r="Q9" s="770">
        <v>110</v>
      </c>
      <c r="R9" s="771"/>
      <c r="S9" s="771"/>
      <c r="T9" s="771"/>
      <c r="U9" s="771"/>
      <c r="V9" s="771">
        <v>104</v>
      </c>
      <c r="W9" s="771"/>
      <c r="X9" s="771"/>
      <c r="Y9" s="771"/>
      <c r="Z9" s="771"/>
      <c r="AA9" s="771">
        <v>6</v>
      </c>
      <c r="AB9" s="771"/>
      <c r="AC9" s="771"/>
      <c r="AD9" s="771"/>
      <c r="AE9" s="772"/>
      <c r="AF9" s="773">
        <v>6</v>
      </c>
      <c r="AG9" s="774"/>
      <c r="AH9" s="774"/>
      <c r="AI9" s="774"/>
      <c r="AJ9" s="775"/>
      <c r="AK9" s="756" t="s">
        <v>563</v>
      </c>
      <c r="AL9" s="757"/>
      <c r="AM9" s="757"/>
      <c r="AN9" s="757"/>
      <c r="AO9" s="757"/>
      <c r="AP9" s="757" t="s">
        <v>563</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583</v>
      </c>
      <c r="BT9" s="761"/>
      <c r="BU9" s="761"/>
      <c r="BV9" s="761"/>
      <c r="BW9" s="761"/>
      <c r="BX9" s="761"/>
      <c r="BY9" s="761"/>
      <c r="BZ9" s="761"/>
      <c r="CA9" s="761"/>
      <c r="CB9" s="761"/>
      <c r="CC9" s="761"/>
      <c r="CD9" s="761"/>
      <c r="CE9" s="761"/>
      <c r="CF9" s="761"/>
      <c r="CG9" s="762"/>
      <c r="CH9" s="763">
        <v>8</v>
      </c>
      <c r="CI9" s="764"/>
      <c r="CJ9" s="764"/>
      <c r="CK9" s="764"/>
      <c r="CL9" s="765"/>
      <c r="CM9" s="763">
        <v>170</v>
      </c>
      <c r="CN9" s="764"/>
      <c r="CO9" s="764"/>
      <c r="CP9" s="764"/>
      <c r="CQ9" s="765"/>
      <c r="CR9" s="763">
        <v>100</v>
      </c>
      <c r="CS9" s="764"/>
      <c r="CT9" s="764"/>
      <c r="CU9" s="764"/>
      <c r="CV9" s="765"/>
      <c r="CW9" s="763">
        <v>14</v>
      </c>
      <c r="CX9" s="764"/>
      <c r="CY9" s="764"/>
      <c r="CZ9" s="764"/>
      <c r="DA9" s="765"/>
      <c r="DB9" s="763" t="s">
        <v>563</v>
      </c>
      <c r="DC9" s="764"/>
      <c r="DD9" s="764"/>
      <c r="DE9" s="764"/>
      <c r="DF9" s="765"/>
      <c r="DG9" s="763" t="s">
        <v>563</v>
      </c>
      <c r="DH9" s="764"/>
      <c r="DI9" s="764"/>
      <c r="DJ9" s="764"/>
      <c r="DK9" s="765"/>
      <c r="DL9" s="763" t="s">
        <v>563</v>
      </c>
      <c r="DM9" s="764"/>
      <c r="DN9" s="764"/>
      <c r="DO9" s="764"/>
      <c r="DP9" s="765"/>
      <c r="DQ9" s="763" t="s">
        <v>563</v>
      </c>
      <c r="DR9" s="764"/>
      <c r="DS9" s="764"/>
      <c r="DT9" s="764"/>
      <c r="DU9" s="765"/>
      <c r="DV9" s="760"/>
      <c r="DW9" s="761"/>
      <c r="DX9" s="761"/>
      <c r="DY9" s="761"/>
      <c r="DZ9" s="766"/>
      <c r="EA9" s="217"/>
    </row>
    <row r="10" spans="1:131" s="218" customFormat="1" ht="26.25" customHeight="1" x14ac:dyDescent="0.2">
      <c r="A10" s="221">
        <v>4</v>
      </c>
      <c r="B10" s="767" t="s">
        <v>378</v>
      </c>
      <c r="C10" s="768"/>
      <c r="D10" s="768"/>
      <c r="E10" s="768"/>
      <c r="F10" s="768"/>
      <c r="G10" s="768"/>
      <c r="H10" s="768"/>
      <c r="I10" s="768"/>
      <c r="J10" s="768"/>
      <c r="K10" s="768"/>
      <c r="L10" s="768"/>
      <c r="M10" s="768"/>
      <c r="N10" s="768"/>
      <c r="O10" s="768"/>
      <c r="P10" s="769"/>
      <c r="Q10" s="770">
        <v>274</v>
      </c>
      <c r="R10" s="771"/>
      <c r="S10" s="771"/>
      <c r="T10" s="771"/>
      <c r="U10" s="771"/>
      <c r="V10" s="771">
        <v>238</v>
      </c>
      <c r="W10" s="771"/>
      <c r="X10" s="771"/>
      <c r="Y10" s="771"/>
      <c r="Z10" s="771"/>
      <c r="AA10" s="771">
        <v>35</v>
      </c>
      <c r="AB10" s="771"/>
      <c r="AC10" s="771"/>
      <c r="AD10" s="771"/>
      <c r="AE10" s="772"/>
      <c r="AF10" s="773">
        <v>35</v>
      </c>
      <c r="AG10" s="774"/>
      <c r="AH10" s="774"/>
      <c r="AI10" s="774"/>
      <c r="AJ10" s="775"/>
      <c r="AK10" s="756" t="s">
        <v>563</v>
      </c>
      <c r="AL10" s="757"/>
      <c r="AM10" s="757"/>
      <c r="AN10" s="757"/>
      <c r="AO10" s="757"/>
      <c r="AP10" s="757" t="s">
        <v>563</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582</v>
      </c>
      <c r="BT10" s="761"/>
      <c r="BU10" s="761"/>
      <c r="BV10" s="761"/>
      <c r="BW10" s="761"/>
      <c r="BX10" s="761"/>
      <c r="BY10" s="761"/>
      <c r="BZ10" s="761"/>
      <c r="CA10" s="761"/>
      <c r="CB10" s="761"/>
      <c r="CC10" s="761"/>
      <c r="CD10" s="761"/>
      <c r="CE10" s="761"/>
      <c r="CF10" s="761"/>
      <c r="CG10" s="762"/>
      <c r="CH10" s="763">
        <v>4</v>
      </c>
      <c r="CI10" s="764"/>
      <c r="CJ10" s="764"/>
      <c r="CK10" s="764"/>
      <c r="CL10" s="765"/>
      <c r="CM10" s="763">
        <v>288</v>
      </c>
      <c r="CN10" s="764"/>
      <c r="CO10" s="764"/>
      <c r="CP10" s="764"/>
      <c r="CQ10" s="765"/>
      <c r="CR10" s="763">
        <v>110</v>
      </c>
      <c r="CS10" s="764"/>
      <c r="CT10" s="764"/>
      <c r="CU10" s="764"/>
      <c r="CV10" s="765"/>
      <c r="CW10" s="763">
        <v>16</v>
      </c>
      <c r="CX10" s="764"/>
      <c r="CY10" s="764"/>
      <c r="CZ10" s="764"/>
      <c r="DA10" s="765"/>
      <c r="DB10" s="763" t="s">
        <v>563</v>
      </c>
      <c r="DC10" s="764"/>
      <c r="DD10" s="764"/>
      <c r="DE10" s="764"/>
      <c r="DF10" s="765"/>
      <c r="DG10" s="763" t="s">
        <v>563</v>
      </c>
      <c r="DH10" s="764"/>
      <c r="DI10" s="764"/>
      <c r="DJ10" s="764"/>
      <c r="DK10" s="765"/>
      <c r="DL10" s="763" t="s">
        <v>496</v>
      </c>
      <c r="DM10" s="764"/>
      <c r="DN10" s="764"/>
      <c r="DO10" s="764"/>
      <c r="DP10" s="765"/>
      <c r="DQ10" s="763" t="s">
        <v>496</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587</v>
      </c>
      <c r="BT11" s="761"/>
      <c r="BU11" s="761"/>
      <c r="BV11" s="761"/>
      <c r="BW11" s="761"/>
      <c r="BX11" s="761"/>
      <c r="BY11" s="761"/>
      <c r="BZ11" s="761"/>
      <c r="CA11" s="761"/>
      <c r="CB11" s="761"/>
      <c r="CC11" s="761"/>
      <c r="CD11" s="761"/>
      <c r="CE11" s="761"/>
      <c r="CF11" s="761"/>
      <c r="CG11" s="762"/>
      <c r="CH11" s="763">
        <v>-46</v>
      </c>
      <c r="CI11" s="764"/>
      <c r="CJ11" s="764"/>
      <c r="CK11" s="764"/>
      <c r="CL11" s="765"/>
      <c r="CM11" s="763">
        <v>343</v>
      </c>
      <c r="CN11" s="764"/>
      <c r="CO11" s="764"/>
      <c r="CP11" s="764"/>
      <c r="CQ11" s="765"/>
      <c r="CR11" s="763">
        <v>200</v>
      </c>
      <c r="CS11" s="764"/>
      <c r="CT11" s="764"/>
      <c r="CU11" s="764"/>
      <c r="CV11" s="765"/>
      <c r="CW11" s="763" t="s">
        <v>563</v>
      </c>
      <c r="CX11" s="764"/>
      <c r="CY11" s="764"/>
      <c r="CZ11" s="764"/>
      <c r="DA11" s="765"/>
      <c r="DB11" s="763" t="s">
        <v>563</v>
      </c>
      <c r="DC11" s="764"/>
      <c r="DD11" s="764"/>
      <c r="DE11" s="764"/>
      <c r="DF11" s="765"/>
      <c r="DG11" s="763" t="s">
        <v>563</v>
      </c>
      <c r="DH11" s="764"/>
      <c r="DI11" s="764"/>
      <c r="DJ11" s="764"/>
      <c r="DK11" s="765"/>
      <c r="DL11" s="763" t="s">
        <v>563</v>
      </c>
      <c r="DM11" s="764"/>
      <c r="DN11" s="764"/>
      <c r="DO11" s="764"/>
      <c r="DP11" s="765"/>
      <c r="DQ11" s="763" t="s">
        <v>563</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575</v>
      </c>
      <c r="BT12" s="761"/>
      <c r="BU12" s="761"/>
      <c r="BV12" s="761"/>
      <c r="BW12" s="761"/>
      <c r="BX12" s="761"/>
      <c r="BY12" s="761"/>
      <c r="BZ12" s="761"/>
      <c r="CA12" s="761"/>
      <c r="CB12" s="761"/>
      <c r="CC12" s="761"/>
      <c r="CD12" s="761"/>
      <c r="CE12" s="761"/>
      <c r="CF12" s="761"/>
      <c r="CG12" s="762"/>
      <c r="CH12" s="763">
        <v>22</v>
      </c>
      <c r="CI12" s="764"/>
      <c r="CJ12" s="764"/>
      <c r="CK12" s="764"/>
      <c r="CL12" s="765"/>
      <c r="CM12" s="763">
        <v>983</v>
      </c>
      <c r="CN12" s="764"/>
      <c r="CO12" s="764"/>
      <c r="CP12" s="764"/>
      <c r="CQ12" s="765"/>
      <c r="CR12" s="763">
        <v>300</v>
      </c>
      <c r="CS12" s="764"/>
      <c r="CT12" s="764"/>
      <c r="CU12" s="764"/>
      <c r="CV12" s="765"/>
      <c r="CW12" s="763" t="s">
        <v>576</v>
      </c>
      <c r="CX12" s="764"/>
      <c r="CY12" s="764"/>
      <c r="CZ12" s="764"/>
      <c r="DA12" s="765"/>
      <c r="DB12" s="763" t="s">
        <v>576</v>
      </c>
      <c r="DC12" s="764"/>
      <c r="DD12" s="764"/>
      <c r="DE12" s="764"/>
      <c r="DF12" s="765"/>
      <c r="DG12" s="763" t="s">
        <v>576</v>
      </c>
      <c r="DH12" s="764"/>
      <c r="DI12" s="764"/>
      <c r="DJ12" s="764"/>
      <c r="DK12" s="765"/>
      <c r="DL12" s="763" t="s">
        <v>576</v>
      </c>
      <c r="DM12" s="764"/>
      <c r="DN12" s="764"/>
      <c r="DO12" s="764"/>
      <c r="DP12" s="765"/>
      <c r="DQ12" s="763" t="s">
        <v>576</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584</v>
      </c>
      <c r="BT13" s="761"/>
      <c r="BU13" s="761"/>
      <c r="BV13" s="761"/>
      <c r="BW13" s="761"/>
      <c r="BX13" s="761"/>
      <c r="BY13" s="761"/>
      <c r="BZ13" s="761"/>
      <c r="CA13" s="761"/>
      <c r="CB13" s="761"/>
      <c r="CC13" s="761"/>
      <c r="CD13" s="761"/>
      <c r="CE13" s="761"/>
      <c r="CF13" s="761"/>
      <c r="CG13" s="762"/>
      <c r="CH13" s="763">
        <v>0</v>
      </c>
      <c r="CI13" s="764"/>
      <c r="CJ13" s="764"/>
      <c r="CK13" s="764"/>
      <c r="CL13" s="765"/>
      <c r="CM13" s="763">
        <v>70</v>
      </c>
      <c r="CN13" s="764"/>
      <c r="CO13" s="764"/>
      <c r="CP13" s="764"/>
      <c r="CQ13" s="765"/>
      <c r="CR13" s="763">
        <v>25</v>
      </c>
      <c r="CS13" s="764"/>
      <c r="CT13" s="764"/>
      <c r="CU13" s="764"/>
      <c r="CV13" s="765"/>
      <c r="CW13" s="763" t="s">
        <v>563</v>
      </c>
      <c r="CX13" s="764"/>
      <c r="CY13" s="764"/>
      <c r="CZ13" s="764"/>
      <c r="DA13" s="765"/>
      <c r="DB13" s="763" t="s">
        <v>563</v>
      </c>
      <c r="DC13" s="764"/>
      <c r="DD13" s="764"/>
      <c r="DE13" s="764"/>
      <c r="DF13" s="765"/>
      <c r="DG13" s="763" t="s">
        <v>563</v>
      </c>
      <c r="DH13" s="764"/>
      <c r="DI13" s="764"/>
      <c r="DJ13" s="764"/>
      <c r="DK13" s="765"/>
      <c r="DL13" s="763" t="s">
        <v>563</v>
      </c>
      <c r="DM13" s="764"/>
      <c r="DN13" s="764"/>
      <c r="DO13" s="764"/>
      <c r="DP13" s="765"/>
      <c r="DQ13" s="763" t="s">
        <v>563</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580</v>
      </c>
      <c r="BT14" s="761"/>
      <c r="BU14" s="761"/>
      <c r="BV14" s="761"/>
      <c r="BW14" s="761"/>
      <c r="BX14" s="761"/>
      <c r="BY14" s="761"/>
      <c r="BZ14" s="761"/>
      <c r="CA14" s="761"/>
      <c r="CB14" s="761"/>
      <c r="CC14" s="761"/>
      <c r="CD14" s="761"/>
      <c r="CE14" s="761"/>
      <c r="CF14" s="761"/>
      <c r="CG14" s="762"/>
      <c r="CH14" s="763">
        <v>3</v>
      </c>
      <c r="CI14" s="764"/>
      <c r="CJ14" s="764"/>
      <c r="CK14" s="764"/>
      <c r="CL14" s="765"/>
      <c r="CM14" s="763">
        <v>555</v>
      </c>
      <c r="CN14" s="764"/>
      <c r="CO14" s="764"/>
      <c r="CP14" s="764"/>
      <c r="CQ14" s="765"/>
      <c r="CR14" s="763">
        <v>300</v>
      </c>
      <c r="CS14" s="764"/>
      <c r="CT14" s="764"/>
      <c r="CU14" s="764"/>
      <c r="CV14" s="765"/>
      <c r="CW14" s="763">
        <v>160</v>
      </c>
      <c r="CX14" s="764"/>
      <c r="CY14" s="764"/>
      <c r="CZ14" s="764"/>
      <c r="DA14" s="765"/>
      <c r="DB14" s="763" t="s">
        <v>496</v>
      </c>
      <c r="DC14" s="764"/>
      <c r="DD14" s="764"/>
      <c r="DE14" s="764"/>
      <c r="DF14" s="765"/>
      <c r="DG14" s="763" t="s">
        <v>496</v>
      </c>
      <c r="DH14" s="764"/>
      <c r="DI14" s="764"/>
      <c r="DJ14" s="764"/>
      <c r="DK14" s="765"/>
      <c r="DL14" s="763" t="s">
        <v>496</v>
      </c>
      <c r="DM14" s="764"/>
      <c r="DN14" s="764"/>
      <c r="DO14" s="764"/>
      <c r="DP14" s="765"/>
      <c r="DQ14" s="763" t="s">
        <v>496</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577</v>
      </c>
      <c r="BT15" s="761"/>
      <c r="BU15" s="761"/>
      <c r="BV15" s="761"/>
      <c r="BW15" s="761"/>
      <c r="BX15" s="761"/>
      <c r="BY15" s="761"/>
      <c r="BZ15" s="761"/>
      <c r="CA15" s="761"/>
      <c r="CB15" s="761"/>
      <c r="CC15" s="761"/>
      <c r="CD15" s="761"/>
      <c r="CE15" s="761"/>
      <c r="CF15" s="761"/>
      <c r="CG15" s="762"/>
      <c r="CH15" s="763">
        <v>0</v>
      </c>
      <c r="CI15" s="764"/>
      <c r="CJ15" s="764"/>
      <c r="CK15" s="764"/>
      <c r="CL15" s="765"/>
      <c r="CM15" s="763">
        <v>15</v>
      </c>
      <c r="CN15" s="764"/>
      <c r="CO15" s="764"/>
      <c r="CP15" s="764"/>
      <c r="CQ15" s="765"/>
      <c r="CR15" s="763">
        <v>4</v>
      </c>
      <c r="CS15" s="764"/>
      <c r="CT15" s="764"/>
      <c r="CU15" s="764"/>
      <c r="CV15" s="765"/>
      <c r="CW15" s="763" t="s">
        <v>496</v>
      </c>
      <c r="CX15" s="764"/>
      <c r="CY15" s="764"/>
      <c r="CZ15" s="764"/>
      <c r="DA15" s="765"/>
      <c r="DB15" s="763" t="s">
        <v>496</v>
      </c>
      <c r="DC15" s="764"/>
      <c r="DD15" s="764"/>
      <c r="DE15" s="764"/>
      <c r="DF15" s="765"/>
      <c r="DG15" s="763" t="s">
        <v>496</v>
      </c>
      <c r="DH15" s="764"/>
      <c r="DI15" s="764"/>
      <c r="DJ15" s="764"/>
      <c r="DK15" s="765"/>
      <c r="DL15" s="763" t="s">
        <v>496</v>
      </c>
      <c r="DM15" s="764"/>
      <c r="DN15" s="764"/>
      <c r="DO15" s="764"/>
      <c r="DP15" s="765"/>
      <c r="DQ15" s="763" t="s">
        <v>496</v>
      </c>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585</v>
      </c>
      <c r="BT16" s="761"/>
      <c r="BU16" s="761"/>
      <c r="BV16" s="761"/>
      <c r="BW16" s="761"/>
      <c r="BX16" s="761"/>
      <c r="BY16" s="761"/>
      <c r="BZ16" s="761"/>
      <c r="CA16" s="761"/>
      <c r="CB16" s="761"/>
      <c r="CC16" s="761"/>
      <c r="CD16" s="761"/>
      <c r="CE16" s="761"/>
      <c r="CF16" s="761"/>
      <c r="CG16" s="762"/>
      <c r="CH16" s="763">
        <v>1</v>
      </c>
      <c r="CI16" s="764"/>
      <c r="CJ16" s="764"/>
      <c r="CK16" s="764"/>
      <c r="CL16" s="765"/>
      <c r="CM16" s="763">
        <v>12</v>
      </c>
      <c r="CN16" s="764"/>
      <c r="CO16" s="764"/>
      <c r="CP16" s="764"/>
      <c r="CQ16" s="765"/>
      <c r="CR16" s="763">
        <v>3</v>
      </c>
      <c r="CS16" s="764"/>
      <c r="CT16" s="764"/>
      <c r="CU16" s="764"/>
      <c r="CV16" s="765"/>
      <c r="CW16" s="763" t="s">
        <v>496</v>
      </c>
      <c r="CX16" s="764"/>
      <c r="CY16" s="764"/>
      <c r="CZ16" s="764"/>
      <c r="DA16" s="765"/>
      <c r="DB16" s="763" t="s">
        <v>496</v>
      </c>
      <c r="DC16" s="764"/>
      <c r="DD16" s="764"/>
      <c r="DE16" s="764"/>
      <c r="DF16" s="765"/>
      <c r="DG16" s="763" t="s">
        <v>496</v>
      </c>
      <c r="DH16" s="764"/>
      <c r="DI16" s="764"/>
      <c r="DJ16" s="764"/>
      <c r="DK16" s="765"/>
      <c r="DL16" s="763" t="s">
        <v>496</v>
      </c>
      <c r="DM16" s="764"/>
      <c r="DN16" s="764"/>
      <c r="DO16" s="764"/>
      <c r="DP16" s="765"/>
      <c r="DQ16" s="763" t="s">
        <v>496</v>
      </c>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578</v>
      </c>
      <c r="BT17" s="761"/>
      <c r="BU17" s="761"/>
      <c r="BV17" s="761"/>
      <c r="BW17" s="761"/>
      <c r="BX17" s="761"/>
      <c r="BY17" s="761"/>
      <c r="BZ17" s="761"/>
      <c r="CA17" s="761"/>
      <c r="CB17" s="761"/>
      <c r="CC17" s="761"/>
      <c r="CD17" s="761"/>
      <c r="CE17" s="761"/>
      <c r="CF17" s="761"/>
      <c r="CG17" s="762"/>
      <c r="CH17" s="763">
        <v>0</v>
      </c>
      <c r="CI17" s="764"/>
      <c r="CJ17" s="764"/>
      <c r="CK17" s="764"/>
      <c r="CL17" s="765"/>
      <c r="CM17" s="763">
        <v>47</v>
      </c>
      <c r="CN17" s="764"/>
      <c r="CO17" s="764"/>
      <c r="CP17" s="764"/>
      <c r="CQ17" s="765"/>
      <c r="CR17" s="763">
        <v>3</v>
      </c>
      <c r="CS17" s="764"/>
      <c r="CT17" s="764"/>
      <c r="CU17" s="764"/>
      <c r="CV17" s="765"/>
      <c r="CW17" s="763" t="s">
        <v>496</v>
      </c>
      <c r="CX17" s="764"/>
      <c r="CY17" s="764"/>
      <c r="CZ17" s="764"/>
      <c r="DA17" s="765"/>
      <c r="DB17" s="763" t="s">
        <v>496</v>
      </c>
      <c r="DC17" s="764"/>
      <c r="DD17" s="764"/>
      <c r="DE17" s="764"/>
      <c r="DF17" s="765"/>
      <c r="DG17" s="763" t="s">
        <v>496</v>
      </c>
      <c r="DH17" s="764"/>
      <c r="DI17" s="764"/>
      <c r="DJ17" s="764"/>
      <c r="DK17" s="765"/>
      <c r="DL17" s="763" t="s">
        <v>496</v>
      </c>
      <c r="DM17" s="764"/>
      <c r="DN17" s="764"/>
      <c r="DO17" s="764"/>
      <c r="DP17" s="765"/>
      <c r="DQ17" s="763" t="s">
        <v>496</v>
      </c>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564</v>
      </c>
      <c r="BT18" s="761"/>
      <c r="BU18" s="761"/>
      <c r="BV18" s="761"/>
      <c r="BW18" s="761"/>
      <c r="BX18" s="761"/>
      <c r="BY18" s="761"/>
      <c r="BZ18" s="761"/>
      <c r="CA18" s="761"/>
      <c r="CB18" s="761"/>
      <c r="CC18" s="761"/>
      <c r="CD18" s="761"/>
      <c r="CE18" s="761"/>
      <c r="CF18" s="761"/>
      <c r="CG18" s="762"/>
      <c r="CH18" s="763">
        <v>3</v>
      </c>
      <c r="CI18" s="764"/>
      <c r="CJ18" s="764"/>
      <c r="CK18" s="764"/>
      <c r="CL18" s="765"/>
      <c r="CM18" s="763">
        <v>15</v>
      </c>
      <c r="CN18" s="764"/>
      <c r="CO18" s="764"/>
      <c r="CP18" s="764"/>
      <c r="CQ18" s="765"/>
      <c r="CR18" s="763">
        <v>3</v>
      </c>
      <c r="CS18" s="764"/>
      <c r="CT18" s="764"/>
      <c r="CU18" s="764"/>
      <c r="CV18" s="765"/>
      <c r="CW18" s="763" t="s">
        <v>565</v>
      </c>
      <c r="CX18" s="764"/>
      <c r="CY18" s="764"/>
      <c r="CZ18" s="764"/>
      <c r="DA18" s="765"/>
      <c r="DB18" s="763" t="s">
        <v>565</v>
      </c>
      <c r="DC18" s="764"/>
      <c r="DD18" s="764"/>
      <c r="DE18" s="764"/>
      <c r="DF18" s="765"/>
      <c r="DG18" s="763" t="s">
        <v>565</v>
      </c>
      <c r="DH18" s="764"/>
      <c r="DI18" s="764"/>
      <c r="DJ18" s="764"/>
      <c r="DK18" s="765"/>
      <c r="DL18" s="763" t="s">
        <v>565</v>
      </c>
      <c r="DM18" s="764"/>
      <c r="DN18" s="764"/>
      <c r="DO18" s="764"/>
      <c r="DP18" s="765"/>
      <c r="DQ18" s="763" t="s">
        <v>565</v>
      </c>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6" t="s">
        <v>381</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6625</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09">
        <v>65341</v>
      </c>
      <c r="R28" s="810"/>
      <c r="S28" s="810"/>
      <c r="T28" s="810"/>
      <c r="U28" s="810"/>
      <c r="V28" s="810">
        <v>69021</v>
      </c>
      <c r="W28" s="810"/>
      <c r="X28" s="810"/>
      <c r="Y28" s="810"/>
      <c r="Z28" s="810"/>
      <c r="AA28" s="810">
        <v>-3680</v>
      </c>
      <c r="AB28" s="810"/>
      <c r="AC28" s="810"/>
      <c r="AD28" s="810"/>
      <c r="AE28" s="811"/>
      <c r="AF28" s="812">
        <v>-3680</v>
      </c>
      <c r="AG28" s="810"/>
      <c r="AH28" s="810"/>
      <c r="AI28" s="810"/>
      <c r="AJ28" s="813"/>
      <c r="AK28" s="814" t="s">
        <v>563</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57407</v>
      </c>
      <c r="R29" s="771"/>
      <c r="S29" s="771"/>
      <c r="T29" s="771"/>
      <c r="U29" s="771"/>
      <c r="V29" s="771">
        <v>56539</v>
      </c>
      <c r="W29" s="771"/>
      <c r="X29" s="771"/>
      <c r="Y29" s="771"/>
      <c r="Z29" s="771"/>
      <c r="AA29" s="771">
        <v>868</v>
      </c>
      <c r="AB29" s="771"/>
      <c r="AC29" s="771"/>
      <c r="AD29" s="771"/>
      <c r="AE29" s="772"/>
      <c r="AF29" s="773">
        <v>868</v>
      </c>
      <c r="AG29" s="774"/>
      <c r="AH29" s="774"/>
      <c r="AI29" s="774"/>
      <c r="AJ29" s="775"/>
      <c r="AK29" s="821" t="s">
        <v>563</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10757</v>
      </c>
      <c r="R30" s="771"/>
      <c r="S30" s="771"/>
      <c r="T30" s="771"/>
      <c r="U30" s="771"/>
      <c r="V30" s="771">
        <v>10655</v>
      </c>
      <c r="W30" s="771"/>
      <c r="X30" s="771"/>
      <c r="Y30" s="771"/>
      <c r="Z30" s="771"/>
      <c r="AA30" s="771">
        <v>102</v>
      </c>
      <c r="AB30" s="771"/>
      <c r="AC30" s="771"/>
      <c r="AD30" s="771"/>
      <c r="AE30" s="772"/>
      <c r="AF30" s="773">
        <v>102</v>
      </c>
      <c r="AG30" s="774"/>
      <c r="AH30" s="774"/>
      <c r="AI30" s="774"/>
      <c r="AJ30" s="775"/>
      <c r="AK30" s="821" t="s">
        <v>563</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25647</v>
      </c>
      <c r="R31" s="771"/>
      <c r="S31" s="771"/>
      <c r="T31" s="771"/>
      <c r="U31" s="771"/>
      <c r="V31" s="771">
        <v>28247</v>
      </c>
      <c r="W31" s="771"/>
      <c r="X31" s="771"/>
      <c r="Y31" s="771"/>
      <c r="Z31" s="771"/>
      <c r="AA31" s="771" t="s">
        <v>574</v>
      </c>
      <c r="AB31" s="771"/>
      <c r="AC31" s="771"/>
      <c r="AD31" s="771"/>
      <c r="AE31" s="772"/>
      <c r="AF31" s="773">
        <v>9387</v>
      </c>
      <c r="AG31" s="774"/>
      <c r="AH31" s="774"/>
      <c r="AI31" s="774"/>
      <c r="AJ31" s="775"/>
      <c r="AK31" s="821">
        <v>806</v>
      </c>
      <c r="AL31" s="817"/>
      <c r="AM31" s="817"/>
      <c r="AN31" s="817"/>
      <c r="AO31" s="817"/>
      <c r="AP31" s="817">
        <v>19571</v>
      </c>
      <c r="AQ31" s="817"/>
      <c r="AR31" s="817"/>
      <c r="AS31" s="817"/>
      <c r="AT31" s="817"/>
      <c r="AU31" s="817">
        <v>9681</v>
      </c>
      <c r="AV31" s="817"/>
      <c r="AW31" s="817"/>
      <c r="AX31" s="817"/>
      <c r="AY31" s="817"/>
      <c r="AZ31" s="818" t="s">
        <v>496</v>
      </c>
      <c r="BA31" s="818"/>
      <c r="BB31" s="818"/>
      <c r="BC31" s="818"/>
      <c r="BD31" s="818"/>
      <c r="BE31" s="819" t="s">
        <v>396</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143</v>
      </c>
      <c r="C32" s="768"/>
      <c r="D32" s="768"/>
      <c r="E32" s="768"/>
      <c r="F32" s="768"/>
      <c r="G32" s="768"/>
      <c r="H32" s="768"/>
      <c r="I32" s="768"/>
      <c r="J32" s="768"/>
      <c r="K32" s="768"/>
      <c r="L32" s="768"/>
      <c r="M32" s="768"/>
      <c r="N32" s="768"/>
      <c r="O32" s="768"/>
      <c r="P32" s="769"/>
      <c r="Q32" s="770">
        <v>3758</v>
      </c>
      <c r="R32" s="771"/>
      <c r="S32" s="771"/>
      <c r="T32" s="771"/>
      <c r="U32" s="771"/>
      <c r="V32" s="771">
        <v>4287</v>
      </c>
      <c r="W32" s="771"/>
      <c r="X32" s="771"/>
      <c r="Y32" s="771"/>
      <c r="Z32" s="771"/>
      <c r="AA32" s="771">
        <v>-529</v>
      </c>
      <c r="AB32" s="771"/>
      <c r="AC32" s="771"/>
      <c r="AD32" s="771"/>
      <c r="AE32" s="772"/>
      <c r="AF32" s="773">
        <v>-25</v>
      </c>
      <c r="AG32" s="774"/>
      <c r="AH32" s="774"/>
      <c r="AI32" s="774"/>
      <c r="AJ32" s="775"/>
      <c r="AK32" s="821">
        <v>603</v>
      </c>
      <c r="AL32" s="817"/>
      <c r="AM32" s="817"/>
      <c r="AN32" s="817"/>
      <c r="AO32" s="817"/>
      <c r="AP32" s="817">
        <v>3639</v>
      </c>
      <c r="AQ32" s="817"/>
      <c r="AR32" s="817"/>
      <c r="AS32" s="817"/>
      <c r="AT32" s="817"/>
      <c r="AU32" s="817">
        <v>502</v>
      </c>
      <c r="AV32" s="817"/>
      <c r="AW32" s="817"/>
      <c r="AX32" s="817"/>
      <c r="AY32" s="817"/>
      <c r="AZ32" s="818">
        <v>0.8</v>
      </c>
      <c r="BA32" s="818"/>
      <c r="BB32" s="818"/>
      <c r="BC32" s="818"/>
      <c r="BD32" s="818"/>
      <c r="BE32" s="819" t="s">
        <v>396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397</v>
      </c>
      <c r="C33" s="768"/>
      <c r="D33" s="768"/>
      <c r="E33" s="768"/>
      <c r="F33" s="768"/>
      <c r="G33" s="768"/>
      <c r="H33" s="768"/>
      <c r="I33" s="768"/>
      <c r="J33" s="768"/>
      <c r="K33" s="768"/>
      <c r="L33" s="768"/>
      <c r="M33" s="768"/>
      <c r="N33" s="768"/>
      <c r="O33" s="768"/>
      <c r="P33" s="769"/>
      <c r="Q33" s="770">
        <v>10885</v>
      </c>
      <c r="R33" s="771"/>
      <c r="S33" s="771"/>
      <c r="T33" s="771"/>
      <c r="U33" s="771"/>
      <c r="V33" s="771">
        <v>9912</v>
      </c>
      <c r="W33" s="771"/>
      <c r="X33" s="771"/>
      <c r="Y33" s="771"/>
      <c r="Z33" s="771"/>
      <c r="AA33" s="771">
        <v>973</v>
      </c>
      <c r="AB33" s="771"/>
      <c r="AC33" s="771"/>
      <c r="AD33" s="771"/>
      <c r="AE33" s="772"/>
      <c r="AF33" s="773">
        <v>10294</v>
      </c>
      <c r="AG33" s="774"/>
      <c r="AH33" s="774"/>
      <c r="AI33" s="774"/>
      <c r="AJ33" s="775"/>
      <c r="AK33" s="821">
        <v>37</v>
      </c>
      <c r="AL33" s="817"/>
      <c r="AM33" s="817"/>
      <c r="AN33" s="817"/>
      <c r="AO33" s="817"/>
      <c r="AP33" s="817">
        <v>31143</v>
      </c>
      <c r="AQ33" s="817"/>
      <c r="AR33" s="817"/>
      <c r="AS33" s="817"/>
      <c r="AT33" s="817"/>
      <c r="AU33" s="817">
        <v>934</v>
      </c>
      <c r="AV33" s="817"/>
      <c r="AW33" s="817"/>
      <c r="AX33" s="817"/>
      <c r="AY33" s="817"/>
      <c r="AZ33" s="818" t="s">
        <v>563</v>
      </c>
      <c r="BA33" s="818"/>
      <c r="BB33" s="818"/>
      <c r="BC33" s="818"/>
      <c r="BD33" s="818"/>
      <c r="BE33" s="819" t="s">
        <v>396</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398</v>
      </c>
      <c r="C34" s="768"/>
      <c r="D34" s="768"/>
      <c r="E34" s="768"/>
      <c r="F34" s="768"/>
      <c r="G34" s="768"/>
      <c r="H34" s="768"/>
      <c r="I34" s="768"/>
      <c r="J34" s="768"/>
      <c r="K34" s="768"/>
      <c r="L34" s="768"/>
      <c r="M34" s="768"/>
      <c r="N34" s="768"/>
      <c r="O34" s="768"/>
      <c r="P34" s="769"/>
      <c r="Q34" s="770">
        <v>9</v>
      </c>
      <c r="R34" s="771"/>
      <c r="S34" s="771"/>
      <c r="T34" s="771"/>
      <c r="U34" s="771"/>
      <c r="V34" s="771">
        <v>6</v>
      </c>
      <c r="W34" s="771"/>
      <c r="X34" s="771"/>
      <c r="Y34" s="771"/>
      <c r="Z34" s="771"/>
      <c r="AA34" s="771">
        <v>3</v>
      </c>
      <c r="AB34" s="771"/>
      <c r="AC34" s="771"/>
      <c r="AD34" s="771"/>
      <c r="AE34" s="772"/>
      <c r="AF34" s="773">
        <v>148</v>
      </c>
      <c r="AG34" s="774"/>
      <c r="AH34" s="774"/>
      <c r="AI34" s="774"/>
      <c r="AJ34" s="775"/>
      <c r="AK34" s="821" t="s">
        <v>563</v>
      </c>
      <c r="AL34" s="817"/>
      <c r="AM34" s="817"/>
      <c r="AN34" s="817"/>
      <c r="AO34" s="817"/>
      <c r="AP34" s="817" t="s">
        <v>563</v>
      </c>
      <c r="AQ34" s="817"/>
      <c r="AR34" s="817"/>
      <c r="AS34" s="817"/>
      <c r="AT34" s="817"/>
      <c r="AU34" s="817" t="s">
        <v>563</v>
      </c>
      <c r="AV34" s="817"/>
      <c r="AW34" s="817"/>
      <c r="AX34" s="817"/>
      <c r="AY34" s="817"/>
      <c r="AZ34" s="818" t="s">
        <v>563</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399</v>
      </c>
      <c r="C35" s="768"/>
      <c r="D35" s="768"/>
      <c r="E35" s="768"/>
      <c r="F35" s="768"/>
      <c r="G35" s="768"/>
      <c r="H35" s="768"/>
      <c r="I35" s="768"/>
      <c r="J35" s="768"/>
      <c r="K35" s="768"/>
      <c r="L35" s="768"/>
      <c r="M35" s="768"/>
      <c r="N35" s="768"/>
      <c r="O35" s="768"/>
      <c r="P35" s="769"/>
      <c r="Q35" s="770">
        <v>9579</v>
      </c>
      <c r="R35" s="771"/>
      <c r="S35" s="771"/>
      <c r="T35" s="771"/>
      <c r="U35" s="771"/>
      <c r="V35" s="771">
        <v>9480</v>
      </c>
      <c r="W35" s="771"/>
      <c r="X35" s="771"/>
      <c r="Y35" s="771"/>
      <c r="Z35" s="771"/>
      <c r="AA35" s="771">
        <v>99</v>
      </c>
      <c r="AB35" s="771"/>
      <c r="AC35" s="771"/>
      <c r="AD35" s="771"/>
      <c r="AE35" s="772"/>
      <c r="AF35" s="773">
        <v>6610</v>
      </c>
      <c r="AG35" s="774"/>
      <c r="AH35" s="774"/>
      <c r="AI35" s="774"/>
      <c r="AJ35" s="775"/>
      <c r="AK35" s="821">
        <v>824</v>
      </c>
      <c r="AL35" s="817"/>
      <c r="AM35" s="817"/>
      <c r="AN35" s="817"/>
      <c r="AO35" s="817"/>
      <c r="AP35" s="817">
        <v>38912</v>
      </c>
      <c r="AQ35" s="817"/>
      <c r="AR35" s="817"/>
      <c r="AS35" s="817"/>
      <c r="AT35" s="817"/>
      <c r="AU35" s="817">
        <v>20701</v>
      </c>
      <c r="AV35" s="817"/>
      <c r="AW35" s="817"/>
      <c r="AX35" s="817"/>
      <c r="AY35" s="817"/>
      <c r="AZ35" s="818" t="s">
        <v>563</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400</v>
      </c>
      <c r="C36" s="768"/>
      <c r="D36" s="768"/>
      <c r="E36" s="768"/>
      <c r="F36" s="768"/>
      <c r="G36" s="768"/>
      <c r="H36" s="768"/>
      <c r="I36" s="768"/>
      <c r="J36" s="768"/>
      <c r="K36" s="768"/>
      <c r="L36" s="768"/>
      <c r="M36" s="768"/>
      <c r="N36" s="768"/>
      <c r="O36" s="768"/>
      <c r="P36" s="769"/>
      <c r="Q36" s="770">
        <v>2529</v>
      </c>
      <c r="R36" s="771"/>
      <c r="S36" s="771"/>
      <c r="T36" s="771"/>
      <c r="U36" s="771"/>
      <c r="V36" s="771">
        <v>2629</v>
      </c>
      <c r="W36" s="771"/>
      <c r="X36" s="771"/>
      <c r="Y36" s="771"/>
      <c r="Z36" s="771"/>
      <c r="AA36" s="771">
        <v>-100</v>
      </c>
      <c r="AB36" s="771"/>
      <c r="AC36" s="771"/>
      <c r="AD36" s="771"/>
      <c r="AE36" s="772"/>
      <c r="AF36" s="773" t="s">
        <v>121</v>
      </c>
      <c r="AG36" s="774"/>
      <c r="AH36" s="774"/>
      <c r="AI36" s="774"/>
      <c r="AJ36" s="775"/>
      <c r="AK36" s="821">
        <v>388</v>
      </c>
      <c r="AL36" s="817"/>
      <c r="AM36" s="817"/>
      <c r="AN36" s="817"/>
      <c r="AO36" s="817"/>
      <c r="AP36" s="817">
        <v>5143</v>
      </c>
      <c r="AQ36" s="817"/>
      <c r="AR36" s="817"/>
      <c r="AS36" s="817"/>
      <c r="AT36" s="817"/>
      <c r="AU36" s="817">
        <v>3528</v>
      </c>
      <c r="AV36" s="817"/>
      <c r="AW36" s="817"/>
      <c r="AX36" s="817"/>
      <c r="AY36" s="817"/>
      <c r="AZ36" s="818" t="s">
        <v>563</v>
      </c>
      <c r="BA36" s="818"/>
      <c r="BB36" s="818"/>
      <c r="BC36" s="818"/>
      <c r="BD36" s="818"/>
      <c r="BE36" s="819" t="s">
        <v>396</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401</v>
      </c>
      <c r="C37" s="768"/>
      <c r="D37" s="768"/>
      <c r="E37" s="768"/>
      <c r="F37" s="768"/>
      <c r="G37" s="768"/>
      <c r="H37" s="768"/>
      <c r="I37" s="768"/>
      <c r="J37" s="768"/>
      <c r="K37" s="768"/>
      <c r="L37" s="768"/>
      <c r="M37" s="768"/>
      <c r="N37" s="768"/>
      <c r="O37" s="768"/>
      <c r="P37" s="769"/>
      <c r="Q37" s="770">
        <v>1185</v>
      </c>
      <c r="R37" s="771"/>
      <c r="S37" s="771"/>
      <c r="T37" s="771"/>
      <c r="U37" s="771"/>
      <c r="V37" s="771">
        <v>1155</v>
      </c>
      <c r="W37" s="771"/>
      <c r="X37" s="771"/>
      <c r="Y37" s="771"/>
      <c r="Z37" s="771"/>
      <c r="AA37" s="771">
        <v>31</v>
      </c>
      <c r="AB37" s="771"/>
      <c r="AC37" s="771"/>
      <c r="AD37" s="771"/>
      <c r="AE37" s="772"/>
      <c r="AF37" s="773">
        <v>31</v>
      </c>
      <c r="AG37" s="774"/>
      <c r="AH37" s="774"/>
      <c r="AI37" s="774"/>
      <c r="AJ37" s="775"/>
      <c r="AK37" s="821">
        <v>511</v>
      </c>
      <c r="AL37" s="817"/>
      <c r="AM37" s="817"/>
      <c r="AN37" s="817"/>
      <c r="AO37" s="817"/>
      <c r="AP37" s="817">
        <v>13006</v>
      </c>
      <c r="AQ37" s="817"/>
      <c r="AR37" s="817"/>
      <c r="AS37" s="817"/>
      <c r="AT37" s="817"/>
      <c r="AU37" s="817">
        <v>15162</v>
      </c>
      <c r="AV37" s="817"/>
      <c r="AW37" s="817"/>
      <c r="AX37" s="817"/>
      <c r="AY37" s="817"/>
      <c r="AZ37" s="818" t="s">
        <v>579</v>
      </c>
      <c r="BA37" s="818"/>
      <c r="BB37" s="818"/>
      <c r="BC37" s="818"/>
      <c r="BD37" s="818"/>
      <c r="BE37" s="819" t="s">
        <v>402</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t="s">
        <v>403</v>
      </c>
      <c r="C38" s="768"/>
      <c r="D38" s="768"/>
      <c r="E38" s="768"/>
      <c r="F38" s="768"/>
      <c r="G38" s="768"/>
      <c r="H38" s="768"/>
      <c r="I38" s="768"/>
      <c r="J38" s="768"/>
      <c r="K38" s="768"/>
      <c r="L38" s="768"/>
      <c r="M38" s="768"/>
      <c r="N38" s="768"/>
      <c r="O38" s="768"/>
      <c r="P38" s="769"/>
      <c r="Q38" s="770">
        <v>112</v>
      </c>
      <c r="R38" s="771"/>
      <c r="S38" s="771"/>
      <c r="T38" s="771"/>
      <c r="U38" s="771"/>
      <c r="V38" s="771">
        <v>112</v>
      </c>
      <c r="W38" s="771"/>
      <c r="X38" s="771"/>
      <c r="Y38" s="771"/>
      <c r="Z38" s="771"/>
      <c r="AA38" s="771" t="s">
        <v>563</v>
      </c>
      <c r="AB38" s="771"/>
      <c r="AC38" s="771"/>
      <c r="AD38" s="771"/>
      <c r="AE38" s="772"/>
      <c r="AF38" s="773" t="s">
        <v>121</v>
      </c>
      <c r="AG38" s="774"/>
      <c r="AH38" s="774"/>
      <c r="AI38" s="774"/>
      <c r="AJ38" s="775"/>
      <c r="AK38" s="821">
        <v>92</v>
      </c>
      <c r="AL38" s="817"/>
      <c r="AM38" s="817"/>
      <c r="AN38" s="817"/>
      <c r="AO38" s="817"/>
      <c r="AP38" s="817">
        <v>220</v>
      </c>
      <c r="AQ38" s="817"/>
      <c r="AR38" s="817"/>
      <c r="AS38" s="817"/>
      <c r="AT38" s="817"/>
      <c r="AU38" s="817" t="s">
        <v>563</v>
      </c>
      <c r="AV38" s="817"/>
      <c r="AW38" s="817"/>
      <c r="AX38" s="817"/>
      <c r="AY38" s="817"/>
      <c r="AZ38" s="818" t="s">
        <v>563</v>
      </c>
      <c r="BA38" s="818"/>
      <c r="BB38" s="818"/>
      <c r="BC38" s="818"/>
      <c r="BD38" s="818"/>
      <c r="BE38" s="819" t="s">
        <v>402</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6" t="s">
        <v>405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23736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407</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408</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566</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563</v>
      </c>
      <c r="AQ68" s="853"/>
      <c r="AR68" s="853"/>
      <c r="AS68" s="853"/>
      <c r="AT68" s="853"/>
      <c r="AU68" s="853" t="s">
        <v>563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567</v>
      </c>
      <c r="C69" s="861"/>
      <c r="D69" s="861"/>
      <c r="E69" s="861"/>
      <c r="F69" s="861"/>
      <c r="G69" s="861"/>
      <c r="H69" s="861"/>
      <c r="I69" s="861"/>
      <c r="J69" s="861"/>
      <c r="K69" s="861"/>
      <c r="L69" s="861"/>
      <c r="M69" s="861"/>
      <c r="N69" s="861"/>
      <c r="O69" s="861"/>
      <c r="P69" s="862"/>
      <c r="Q69" s="863">
        <v>100</v>
      </c>
      <c r="R69" s="817"/>
      <c r="S69" s="817"/>
      <c r="T69" s="817"/>
      <c r="U69" s="817"/>
      <c r="V69" s="817">
        <v>91</v>
      </c>
      <c r="W69" s="817"/>
      <c r="X69" s="817"/>
      <c r="Y69" s="817"/>
      <c r="Z69" s="817"/>
      <c r="AA69" s="817">
        <v>9</v>
      </c>
      <c r="AB69" s="817"/>
      <c r="AC69" s="817"/>
      <c r="AD69" s="817"/>
      <c r="AE69" s="817"/>
      <c r="AF69" s="817">
        <v>9</v>
      </c>
      <c r="AG69" s="817"/>
      <c r="AH69" s="817"/>
      <c r="AI69" s="817"/>
      <c r="AJ69" s="817"/>
      <c r="AK69" s="817">
        <v>17</v>
      </c>
      <c r="AL69" s="817"/>
      <c r="AM69" s="817"/>
      <c r="AN69" s="817"/>
      <c r="AO69" s="817"/>
      <c r="AP69" s="817" t="s">
        <v>563</v>
      </c>
      <c r="AQ69" s="817"/>
      <c r="AR69" s="817"/>
      <c r="AS69" s="817"/>
      <c r="AT69" s="817"/>
      <c r="AU69" s="817" t="s">
        <v>563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568</v>
      </c>
      <c r="C70" s="861"/>
      <c r="D70" s="861"/>
      <c r="E70" s="861"/>
      <c r="F70" s="861"/>
      <c r="G70" s="861"/>
      <c r="H70" s="861"/>
      <c r="I70" s="861"/>
      <c r="J70" s="861"/>
      <c r="K70" s="861"/>
      <c r="L70" s="861"/>
      <c r="M70" s="861"/>
      <c r="N70" s="861"/>
      <c r="O70" s="861"/>
      <c r="P70" s="862"/>
      <c r="Q70" s="863">
        <v>303344</v>
      </c>
      <c r="R70" s="817"/>
      <c r="S70" s="817"/>
      <c r="T70" s="817"/>
      <c r="U70" s="817"/>
      <c r="V70" s="817">
        <v>298534</v>
      </c>
      <c r="W70" s="817"/>
      <c r="X70" s="817"/>
      <c r="Y70" s="817"/>
      <c r="Z70" s="817"/>
      <c r="AA70" s="817">
        <v>4810</v>
      </c>
      <c r="AB70" s="817"/>
      <c r="AC70" s="817"/>
      <c r="AD70" s="817"/>
      <c r="AE70" s="817"/>
      <c r="AF70" s="817">
        <v>4810</v>
      </c>
      <c r="AG70" s="817"/>
      <c r="AH70" s="817"/>
      <c r="AI70" s="817"/>
      <c r="AJ70" s="817"/>
      <c r="AK70" s="817">
        <v>2401</v>
      </c>
      <c r="AL70" s="817"/>
      <c r="AM70" s="817"/>
      <c r="AN70" s="817"/>
      <c r="AO70" s="817"/>
      <c r="AP70" s="817" t="s">
        <v>563</v>
      </c>
      <c r="AQ70" s="817"/>
      <c r="AR70" s="817"/>
      <c r="AS70" s="817"/>
      <c r="AT70" s="817"/>
      <c r="AU70" s="817" t="s">
        <v>563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380</v>
      </c>
      <c r="B88" s="776" t="s">
        <v>409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410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418</v>
      </c>
      <c r="AB109" s="880"/>
      <c r="AC109" s="880"/>
      <c r="AD109" s="880"/>
      <c r="AE109" s="881"/>
      <c r="AF109" s="879" t="s">
        <v>419</v>
      </c>
      <c r="AG109" s="880"/>
      <c r="AH109" s="880"/>
      <c r="AI109" s="880"/>
      <c r="AJ109" s="881"/>
      <c r="AK109" s="879" t="s">
        <v>295</v>
      </c>
      <c r="AL109" s="880"/>
      <c r="AM109" s="880"/>
      <c r="AN109" s="880"/>
      <c r="AO109" s="881"/>
      <c r="AP109" s="879" t="s">
        <v>420</v>
      </c>
      <c r="AQ109" s="880"/>
      <c r="AR109" s="880"/>
      <c r="AS109" s="880"/>
      <c r="AT109" s="882"/>
      <c r="AU109" s="899" t="s">
        <v>417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418</v>
      </c>
      <c r="BR109" s="880"/>
      <c r="BS109" s="880"/>
      <c r="BT109" s="880"/>
      <c r="BU109" s="881"/>
      <c r="BV109" s="879" t="s">
        <v>419</v>
      </c>
      <c r="BW109" s="880"/>
      <c r="BX109" s="880"/>
      <c r="BY109" s="880"/>
      <c r="BZ109" s="881"/>
      <c r="CA109" s="879" t="s">
        <v>295</v>
      </c>
      <c r="CB109" s="880"/>
      <c r="CC109" s="880"/>
      <c r="CD109" s="880"/>
      <c r="CE109" s="881"/>
      <c r="CF109" s="900" t="s">
        <v>420</v>
      </c>
      <c r="CG109" s="900"/>
      <c r="CH109" s="900"/>
      <c r="CI109" s="900"/>
      <c r="CJ109" s="900"/>
      <c r="CK109" s="879" t="s">
        <v>421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418</v>
      </c>
      <c r="DH109" s="880"/>
      <c r="DI109" s="880"/>
      <c r="DJ109" s="880"/>
      <c r="DK109" s="881"/>
      <c r="DL109" s="879" t="s">
        <v>419</v>
      </c>
      <c r="DM109" s="880"/>
      <c r="DN109" s="880"/>
      <c r="DO109" s="880"/>
      <c r="DP109" s="881"/>
      <c r="DQ109" s="879" t="s">
        <v>295</v>
      </c>
      <c r="DR109" s="880"/>
      <c r="DS109" s="880"/>
      <c r="DT109" s="880"/>
      <c r="DU109" s="881"/>
      <c r="DV109" s="879" t="s">
        <v>420</v>
      </c>
      <c r="DW109" s="880"/>
      <c r="DX109" s="880"/>
      <c r="DY109" s="880"/>
      <c r="DZ109" s="882"/>
    </row>
    <row r="110" spans="1:131" s="212" customFormat="1" ht="26.25" customHeight="1" x14ac:dyDescent="0.2">
      <c r="A110" s="883" t="s">
        <v>422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24597739</v>
      </c>
      <c r="AB110" s="887"/>
      <c r="AC110" s="887"/>
      <c r="AD110" s="887"/>
      <c r="AE110" s="888"/>
      <c r="AF110" s="889">
        <v>25015214</v>
      </c>
      <c r="AG110" s="887"/>
      <c r="AH110" s="887"/>
      <c r="AI110" s="887"/>
      <c r="AJ110" s="888"/>
      <c r="AK110" s="889">
        <v>24422632</v>
      </c>
      <c r="AL110" s="887"/>
      <c r="AM110" s="887"/>
      <c r="AN110" s="887"/>
      <c r="AO110" s="888"/>
      <c r="AP110" s="890">
        <v>19.3</v>
      </c>
      <c r="AQ110" s="891"/>
      <c r="AR110" s="891"/>
      <c r="AS110" s="891"/>
      <c r="AT110" s="892"/>
      <c r="AU110" s="893" t="s">
        <v>69</v>
      </c>
      <c r="AV110" s="894"/>
      <c r="AW110" s="894"/>
      <c r="AX110" s="894"/>
      <c r="AY110" s="894"/>
      <c r="AZ110" s="916" t="s">
        <v>423</v>
      </c>
      <c r="BA110" s="884"/>
      <c r="BB110" s="884"/>
      <c r="BC110" s="884"/>
      <c r="BD110" s="884"/>
      <c r="BE110" s="884"/>
      <c r="BF110" s="884"/>
      <c r="BG110" s="884"/>
      <c r="BH110" s="884"/>
      <c r="BI110" s="884"/>
      <c r="BJ110" s="884"/>
      <c r="BK110" s="884"/>
      <c r="BL110" s="884"/>
      <c r="BM110" s="884"/>
      <c r="BN110" s="884"/>
      <c r="BO110" s="884"/>
      <c r="BP110" s="885"/>
      <c r="BQ110" s="917">
        <v>254284336</v>
      </c>
      <c r="BR110" s="918"/>
      <c r="BS110" s="918"/>
      <c r="BT110" s="918"/>
      <c r="BU110" s="918"/>
      <c r="BV110" s="918">
        <v>247093752</v>
      </c>
      <c r="BW110" s="918"/>
      <c r="BX110" s="918"/>
      <c r="BY110" s="918"/>
      <c r="BZ110" s="918"/>
      <c r="CA110" s="918">
        <v>237878946</v>
      </c>
      <c r="CB110" s="918"/>
      <c r="CC110" s="918"/>
      <c r="CD110" s="918"/>
      <c r="CE110" s="918"/>
      <c r="CF110" s="931">
        <v>188</v>
      </c>
      <c r="CG110" s="932"/>
      <c r="CH110" s="932"/>
      <c r="CI110" s="932"/>
      <c r="CJ110" s="932"/>
      <c r="CK110" s="933" t="s">
        <v>424</v>
      </c>
      <c r="CL110" s="934"/>
      <c r="CM110" s="916" t="s">
        <v>425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189575</v>
      </c>
      <c r="DH110" s="918"/>
      <c r="DI110" s="918"/>
      <c r="DJ110" s="918"/>
      <c r="DK110" s="918"/>
      <c r="DL110" s="918">
        <v>133770</v>
      </c>
      <c r="DM110" s="918"/>
      <c r="DN110" s="918"/>
      <c r="DO110" s="918"/>
      <c r="DP110" s="918"/>
      <c r="DQ110" s="918">
        <v>77965</v>
      </c>
      <c r="DR110" s="918"/>
      <c r="DS110" s="918"/>
      <c r="DT110" s="918"/>
      <c r="DU110" s="918"/>
      <c r="DV110" s="919">
        <v>0.1</v>
      </c>
      <c r="DW110" s="919"/>
      <c r="DX110" s="919"/>
      <c r="DY110" s="919"/>
      <c r="DZ110" s="920"/>
    </row>
    <row r="111" spans="1:131" s="212" customFormat="1" ht="26.25" customHeight="1" x14ac:dyDescent="0.2">
      <c r="A111" s="921" t="s">
        <v>426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427</v>
      </c>
      <c r="BA111" s="910"/>
      <c r="BB111" s="910"/>
      <c r="BC111" s="910"/>
      <c r="BD111" s="910"/>
      <c r="BE111" s="910"/>
      <c r="BF111" s="910"/>
      <c r="BG111" s="910"/>
      <c r="BH111" s="910"/>
      <c r="BI111" s="910"/>
      <c r="BJ111" s="910"/>
      <c r="BK111" s="910"/>
      <c r="BL111" s="910"/>
      <c r="BM111" s="910"/>
      <c r="BN111" s="910"/>
      <c r="BO111" s="910"/>
      <c r="BP111" s="911"/>
      <c r="BQ111" s="912">
        <v>189575</v>
      </c>
      <c r="BR111" s="913"/>
      <c r="BS111" s="913"/>
      <c r="BT111" s="913"/>
      <c r="BU111" s="913"/>
      <c r="BV111" s="913">
        <v>133770</v>
      </c>
      <c r="BW111" s="913"/>
      <c r="BX111" s="913"/>
      <c r="BY111" s="913"/>
      <c r="BZ111" s="913"/>
      <c r="CA111" s="913">
        <v>77965</v>
      </c>
      <c r="CB111" s="913"/>
      <c r="CC111" s="913"/>
      <c r="CD111" s="913"/>
      <c r="CE111" s="913"/>
      <c r="CF111" s="907">
        <v>0.1</v>
      </c>
      <c r="CG111" s="908"/>
      <c r="CH111" s="908"/>
      <c r="CI111" s="908"/>
      <c r="CJ111" s="908"/>
      <c r="CK111" s="935"/>
      <c r="CL111" s="936"/>
      <c r="CM111" s="909" t="s">
        <v>428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429</v>
      </c>
      <c r="B112" s="940"/>
      <c r="C112" s="910" t="s">
        <v>430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431</v>
      </c>
      <c r="BA112" s="910"/>
      <c r="BB112" s="910"/>
      <c r="BC112" s="910"/>
      <c r="BD112" s="910"/>
      <c r="BE112" s="910"/>
      <c r="BF112" s="910"/>
      <c r="BG112" s="910"/>
      <c r="BH112" s="910"/>
      <c r="BI112" s="910"/>
      <c r="BJ112" s="910"/>
      <c r="BK112" s="910"/>
      <c r="BL112" s="910"/>
      <c r="BM112" s="910"/>
      <c r="BN112" s="910"/>
      <c r="BO112" s="910"/>
      <c r="BP112" s="911"/>
      <c r="BQ112" s="912">
        <v>46969049</v>
      </c>
      <c r="BR112" s="913"/>
      <c r="BS112" s="913"/>
      <c r="BT112" s="913"/>
      <c r="BU112" s="913"/>
      <c r="BV112" s="913">
        <v>50234571</v>
      </c>
      <c r="BW112" s="913"/>
      <c r="BX112" s="913"/>
      <c r="BY112" s="913"/>
      <c r="BZ112" s="913"/>
      <c r="CA112" s="913">
        <v>50508335</v>
      </c>
      <c r="CB112" s="913"/>
      <c r="CC112" s="913"/>
      <c r="CD112" s="913"/>
      <c r="CE112" s="913"/>
      <c r="CF112" s="907">
        <v>39.9</v>
      </c>
      <c r="CG112" s="908"/>
      <c r="CH112" s="908"/>
      <c r="CI112" s="908"/>
      <c r="CJ112" s="908"/>
      <c r="CK112" s="935"/>
      <c r="CL112" s="936"/>
      <c r="CM112" s="909" t="s">
        <v>432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433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3416405</v>
      </c>
      <c r="AB113" s="925"/>
      <c r="AC113" s="925"/>
      <c r="AD113" s="925"/>
      <c r="AE113" s="926"/>
      <c r="AF113" s="927">
        <v>3455300</v>
      </c>
      <c r="AG113" s="925"/>
      <c r="AH113" s="925"/>
      <c r="AI113" s="925"/>
      <c r="AJ113" s="926"/>
      <c r="AK113" s="927">
        <v>3629196</v>
      </c>
      <c r="AL113" s="925"/>
      <c r="AM113" s="925"/>
      <c r="AN113" s="925"/>
      <c r="AO113" s="926"/>
      <c r="AP113" s="928">
        <v>2.9</v>
      </c>
      <c r="AQ113" s="929"/>
      <c r="AR113" s="929"/>
      <c r="AS113" s="929"/>
      <c r="AT113" s="930"/>
      <c r="AU113" s="895"/>
      <c r="AV113" s="896"/>
      <c r="AW113" s="896"/>
      <c r="AX113" s="896"/>
      <c r="AY113" s="896"/>
      <c r="AZ113" s="909" t="s">
        <v>434</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435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436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437</v>
      </c>
      <c r="BA114" s="910"/>
      <c r="BB114" s="910"/>
      <c r="BC114" s="910"/>
      <c r="BD114" s="910"/>
      <c r="BE114" s="910"/>
      <c r="BF114" s="910"/>
      <c r="BG114" s="910"/>
      <c r="BH114" s="910"/>
      <c r="BI114" s="910"/>
      <c r="BJ114" s="910"/>
      <c r="BK114" s="910"/>
      <c r="BL114" s="910"/>
      <c r="BM114" s="910"/>
      <c r="BN114" s="910"/>
      <c r="BO114" s="910"/>
      <c r="BP114" s="911"/>
      <c r="BQ114" s="912">
        <v>30694769</v>
      </c>
      <c r="BR114" s="913"/>
      <c r="BS114" s="913"/>
      <c r="BT114" s="913"/>
      <c r="BU114" s="913"/>
      <c r="BV114" s="913">
        <v>32584458</v>
      </c>
      <c r="BW114" s="913"/>
      <c r="BX114" s="913"/>
      <c r="BY114" s="913"/>
      <c r="BZ114" s="913"/>
      <c r="CA114" s="913">
        <v>32976908</v>
      </c>
      <c r="CB114" s="913"/>
      <c r="CC114" s="913"/>
      <c r="CD114" s="913"/>
      <c r="CE114" s="913"/>
      <c r="CF114" s="907">
        <v>26.1</v>
      </c>
      <c r="CG114" s="908"/>
      <c r="CH114" s="908"/>
      <c r="CI114" s="908"/>
      <c r="CJ114" s="908"/>
      <c r="CK114" s="935"/>
      <c r="CL114" s="936"/>
      <c r="CM114" s="909" t="s">
        <v>438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61561</v>
      </c>
      <c r="AB115" s="925"/>
      <c r="AC115" s="925"/>
      <c r="AD115" s="925"/>
      <c r="AE115" s="926"/>
      <c r="AF115" s="927">
        <v>60780</v>
      </c>
      <c r="AG115" s="925"/>
      <c r="AH115" s="925"/>
      <c r="AI115" s="925"/>
      <c r="AJ115" s="926"/>
      <c r="AK115" s="927">
        <v>61342</v>
      </c>
      <c r="AL115" s="925"/>
      <c r="AM115" s="925"/>
      <c r="AN115" s="925"/>
      <c r="AO115" s="926"/>
      <c r="AP115" s="928">
        <v>0</v>
      </c>
      <c r="AQ115" s="929"/>
      <c r="AR115" s="929"/>
      <c r="AS115" s="929"/>
      <c r="AT115" s="930"/>
      <c r="AU115" s="895"/>
      <c r="AV115" s="896"/>
      <c r="AW115" s="896"/>
      <c r="AX115" s="896"/>
      <c r="AY115" s="896"/>
      <c r="AZ115" s="909" t="s">
        <v>440</v>
      </c>
      <c r="BA115" s="910"/>
      <c r="BB115" s="910"/>
      <c r="BC115" s="910"/>
      <c r="BD115" s="910"/>
      <c r="BE115" s="910"/>
      <c r="BF115" s="910"/>
      <c r="BG115" s="910"/>
      <c r="BH115" s="910"/>
      <c r="BI115" s="910"/>
      <c r="BJ115" s="910"/>
      <c r="BK115" s="910"/>
      <c r="BL115" s="910"/>
      <c r="BM115" s="910"/>
      <c r="BN115" s="910"/>
      <c r="BO115" s="910"/>
      <c r="BP115" s="911"/>
      <c r="BQ115" s="912">
        <v>47123</v>
      </c>
      <c r="BR115" s="913"/>
      <c r="BS115" s="913"/>
      <c r="BT115" s="913"/>
      <c r="BU115" s="913"/>
      <c r="BV115" s="913">
        <v>161777</v>
      </c>
      <c r="BW115" s="913"/>
      <c r="BX115" s="913"/>
      <c r="BY115" s="913"/>
      <c r="BZ115" s="913"/>
      <c r="CA115" s="913">
        <v>107893</v>
      </c>
      <c r="CB115" s="913"/>
      <c r="CC115" s="913"/>
      <c r="CD115" s="913"/>
      <c r="CE115" s="913"/>
      <c r="CF115" s="907">
        <v>0.1</v>
      </c>
      <c r="CG115" s="908"/>
      <c r="CH115" s="908"/>
      <c r="CI115" s="908"/>
      <c r="CJ115" s="908"/>
      <c r="CK115" s="935"/>
      <c r="CL115" s="936"/>
      <c r="CM115" s="909" t="s">
        <v>441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442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443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445</v>
      </c>
      <c r="Z117" s="881"/>
      <c r="AA117" s="965">
        <v>28075705</v>
      </c>
      <c r="AB117" s="966"/>
      <c r="AC117" s="966"/>
      <c r="AD117" s="966"/>
      <c r="AE117" s="967"/>
      <c r="AF117" s="968">
        <v>28531294</v>
      </c>
      <c r="AG117" s="966"/>
      <c r="AH117" s="966"/>
      <c r="AI117" s="966"/>
      <c r="AJ117" s="967"/>
      <c r="AK117" s="968">
        <v>28113170</v>
      </c>
      <c r="AL117" s="966"/>
      <c r="AM117" s="966"/>
      <c r="AN117" s="966"/>
      <c r="AO117" s="967"/>
      <c r="AP117" s="969"/>
      <c r="AQ117" s="970"/>
      <c r="AR117" s="970"/>
      <c r="AS117" s="970"/>
      <c r="AT117" s="971"/>
      <c r="AU117" s="895"/>
      <c r="AV117" s="896"/>
      <c r="AW117" s="896"/>
      <c r="AX117" s="896"/>
      <c r="AY117" s="896"/>
      <c r="AZ117" s="961" t="s">
        <v>446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421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418</v>
      </c>
      <c r="AB118" s="880"/>
      <c r="AC118" s="880"/>
      <c r="AD118" s="880"/>
      <c r="AE118" s="881"/>
      <c r="AF118" s="879" t="s">
        <v>419</v>
      </c>
      <c r="AG118" s="880"/>
      <c r="AH118" s="880"/>
      <c r="AI118" s="880"/>
      <c r="AJ118" s="881"/>
      <c r="AK118" s="879" t="s">
        <v>295</v>
      </c>
      <c r="AL118" s="880"/>
      <c r="AM118" s="880"/>
      <c r="AN118" s="880"/>
      <c r="AO118" s="881"/>
      <c r="AP118" s="957" t="s">
        <v>420</v>
      </c>
      <c r="AQ118" s="958"/>
      <c r="AR118" s="958"/>
      <c r="AS118" s="958"/>
      <c r="AT118" s="959"/>
      <c r="AU118" s="895"/>
      <c r="AV118" s="896"/>
      <c r="AW118" s="896"/>
      <c r="AX118" s="896"/>
      <c r="AY118" s="896"/>
      <c r="AZ118" s="960" t="s">
        <v>448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424</v>
      </c>
      <c r="B119" s="934"/>
      <c r="C119" s="916" t="s">
        <v>425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55805</v>
      </c>
      <c r="AB119" s="887"/>
      <c r="AC119" s="887"/>
      <c r="AD119" s="887"/>
      <c r="AE119" s="888"/>
      <c r="AF119" s="889">
        <v>55805</v>
      </c>
      <c r="AG119" s="887"/>
      <c r="AH119" s="887"/>
      <c r="AI119" s="887"/>
      <c r="AJ119" s="888"/>
      <c r="AK119" s="889">
        <v>55805</v>
      </c>
      <c r="AL119" s="887"/>
      <c r="AM119" s="887"/>
      <c r="AN119" s="887"/>
      <c r="AO119" s="888"/>
      <c r="AP119" s="890">
        <v>0</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450</v>
      </c>
      <c r="BP119" s="992"/>
      <c r="BQ119" s="986">
        <v>332184852</v>
      </c>
      <c r="BR119" s="987"/>
      <c r="BS119" s="987"/>
      <c r="BT119" s="987"/>
      <c r="BU119" s="987"/>
      <c r="BV119" s="987">
        <v>330208328</v>
      </c>
      <c r="BW119" s="987"/>
      <c r="BX119" s="987"/>
      <c r="BY119" s="987"/>
      <c r="BZ119" s="987"/>
      <c r="CA119" s="987">
        <v>321550047</v>
      </c>
      <c r="CB119" s="987"/>
      <c r="CC119" s="987"/>
      <c r="CD119" s="987"/>
      <c r="CE119" s="987"/>
      <c r="CF119" s="988"/>
      <c r="CG119" s="989"/>
      <c r="CH119" s="989"/>
      <c r="CI119" s="989"/>
      <c r="CJ119" s="990"/>
      <c r="CK119" s="937"/>
      <c r="CL119" s="938"/>
      <c r="CM119" s="960" t="s">
        <v>451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452</v>
      </c>
      <c r="AV120" s="979"/>
      <c r="AW120" s="979"/>
      <c r="AX120" s="979"/>
      <c r="AY120" s="980"/>
      <c r="AZ120" s="916" t="s">
        <v>453</v>
      </c>
      <c r="BA120" s="884"/>
      <c r="BB120" s="884"/>
      <c r="BC120" s="884"/>
      <c r="BD120" s="884"/>
      <c r="BE120" s="884"/>
      <c r="BF120" s="884"/>
      <c r="BG120" s="884"/>
      <c r="BH120" s="884"/>
      <c r="BI120" s="884"/>
      <c r="BJ120" s="884"/>
      <c r="BK120" s="884"/>
      <c r="BL120" s="884"/>
      <c r="BM120" s="884"/>
      <c r="BN120" s="884"/>
      <c r="BO120" s="884"/>
      <c r="BP120" s="885"/>
      <c r="BQ120" s="917">
        <v>48139244</v>
      </c>
      <c r="BR120" s="918"/>
      <c r="BS120" s="918"/>
      <c r="BT120" s="918"/>
      <c r="BU120" s="918"/>
      <c r="BV120" s="918">
        <v>46545844</v>
      </c>
      <c r="BW120" s="918"/>
      <c r="BX120" s="918"/>
      <c r="BY120" s="918"/>
      <c r="BZ120" s="918"/>
      <c r="CA120" s="918">
        <v>41415711</v>
      </c>
      <c r="CB120" s="918"/>
      <c r="CC120" s="918"/>
      <c r="CD120" s="918"/>
      <c r="CE120" s="918"/>
      <c r="CF120" s="931">
        <v>32.700000000000003</v>
      </c>
      <c r="CG120" s="932"/>
      <c r="CH120" s="932"/>
      <c r="CI120" s="932"/>
      <c r="CJ120" s="932"/>
      <c r="CK120" s="993" t="s">
        <v>454</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22468184</v>
      </c>
      <c r="DH120" s="918"/>
      <c r="DI120" s="918"/>
      <c r="DJ120" s="918"/>
      <c r="DK120" s="918"/>
      <c r="DL120" s="918">
        <v>21212029</v>
      </c>
      <c r="DM120" s="918"/>
      <c r="DN120" s="918"/>
      <c r="DO120" s="918"/>
      <c r="DP120" s="918"/>
      <c r="DQ120" s="918">
        <v>20701091</v>
      </c>
      <c r="DR120" s="918"/>
      <c r="DS120" s="918"/>
      <c r="DT120" s="918"/>
      <c r="DU120" s="918"/>
      <c r="DV120" s="919">
        <v>16.399999999999999</v>
      </c>
      <c r="DW120" s="919"/>
      <c r="DX120" s="919"/>
      <c r="DY120" s="919"/>
      <c r="DZ120" s="920"/>
    </row>
    <row r="121" spans="1:130" s="212" customFormat="1" ht="26.25" customHeight="1" x14ac:dyDescent="0.2">
      <c r="A121" s="1044"/>
      <c r="B121" s="936"/>
      <c r="C121" s="961" t="s">
        <v>455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456</v>
      </c>
      <c r="BA121" s="910"/>
      <c r="BB121" s="910"/>
      <c r="BC121" s="910"/>
      <c r="BD121" s="910"/>
      <c r="BE121" s="910"/>
      <c r="BF121" s="910"/>
      <c r="BG121" s="910"/>
      <c r="BH121" s="910"/>
      <c r="BI121" s="910"/>
      <c r="BJ121" s="910"/>
      <c r="BK121" s="910"/>
      <c r="BL121" s="910"/>
      <c r="BM121" s="910"/>
      <c r="BN121" s="910"/>
      <c r="BO121" s="910"/>
      <c r="BP121" s="911"/>
      <c r="BQ121" s="912">
        <v>63457369</v>
      </c>
      <c r="BR121" s="913"/>
      <c r="BS121" s="913"/>
      <c r="BT121" s="913"/>
      <c r="BU121" s="913"/>
      <c r="BV121" s="913">
        <v>60196116</v>
      </c>
      <c r="BW121" s="913"/>
      <c r="BX121" s="913"/>
      <c r="BY121" s="913"/>
      <c r="BZ121" s="913"/>
      <c r="CA121" s="913">
        <v>55143273</v>
      </c>
      <c r="CB121" s="913"/>
      <c r="CC121" s="913"/>
      <c r="CD121" s="913"/>
      <c r="CE121" s="913"/>
      <c r="CF121" s="907">
        <v>43.6</v>
      </c>
      <c r="CG121" s="908"/>
      <c r="CH121" s="908"/>
      <c r="CI121" s="908"/>
      <c r="CJ121" s="908"/>
      <c r="CK121" s="996"/>
      <c r="CL121" s="997"/>
      <c r="CM121" s="997"/>
      <c r="CN121" s="997"/>
      <c r="CO121" s="998"/>
      <c r="CP121" s="1006" t="s">
        <v>401</v>
      </c>
      <c r="CQ121" s="1007"/>
      <c r="CR121" s="1007"/>
      <c r="CS121" s="1007"/>
      <c r="CT121" s="1007"/>
      <c r="CU121" s="1007"/>
      <c r="CV121" s="1007"/>
      <c r="CW121" s="1007"/>
      <c r="CX121" s="1007"/>
      <c r="CY121" s="1007"/>
      <c r="CZ121" s="1007"/>
      <c r="DA121" s="1007"/>
      <c r="DB121" s="1007"/>
      <c r="DC121" s="1007"/>
      <c r="DD121" s="1007"/>
      <c r="DE121" s="1007"/>
      <c r="DF121" s="1008"/>
      <c r="DG121" s="912">
        <v>12074840</v>
      </c>
      <c r="DH121" s="913"/>
      <c r="DI121" s="913"/>
      <c r="DJ121" s="913"/>
      <c r="DK121" s="913"/>
      <c r="DL121" s="913">
        <v>13383560</v>
      </c>
      <c r="DM121" s="913"/>
      <c r="DN121" s="913"/>
      <c r="DO121" s="913"/>
      <c r="DP121" s="913"/>
      <c r="DQ121" s="913">
        <v>15161591</v>
      </c>
      <c r="DR121" s="913"/>
      <c r="DS121" s="913"/>
      <c r="DT121" s="913"/>
      <c r="DU121" s="913"/>
      <c r="DV121" s="914">
        <v>12</v>
      </c>
      <c r="DW121" s="914"/>
      <c r="DX121" s="914"/>
      <c r="DY121" s="914"/>
      <c r="DZ121" s="915"/>
    </row>
    <row r="122" spans="1:130" s="212" customFormat="1" ht="26.25" customHeight="1" x14ac:dyDescent="0.2">
      <c r="A122" s="1044"/>
      <c r="B122" s="936"/>
      <c r="C122" s="909" t="s">
        <v>438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457</v>
      </c>
      <c r="BA122" s="952"/>
      <c r="BB122" s="952"/>
      <c r="BC122" s="952"/>
      <c r="BD122" s="952"/>
      <c r="BE122" s="952"/>
      <c r="BF122" s="952"/>
      <c r="BG122" s="952"/>
      <c r="BH122" s="952"/>
      <c r="BI122" s="952"/>
      <c r="BJ122" s="952"/>
      <c r="BK122" s="952"/>
      <c r="BL122" s="952"/>
      <c r="BM122" s="952"/>
      <c r="BN122" s="952"/>
      <c r="BO122" s="952"/>
      <c r="BP122" s="953"/>
      <c r="BQ122" s="986">
        <v>190273519</v>
      </c>
      <c r="BR122" s="987"/>
      <c r="BS122" s="987"/>
      <c r="BT122" s="987"/>
      <c r="BU122" s="987"/>
      <c r="BV122" s="987">
        <v>183950538</v>
      </c>
      <c r="BW122" s="987"/>
      <c r="BX122" s="987"/>
      <c r="BY122" s="987"/>
      <c r="BZ122" s="987"/>
      <c r="CA122" s="987">
        <v>174475905</v>
      </c>
      <c r="CB122" s="987"/>
      <c r="CC122" s="987"/>
      <c r="CD122" s="987"/>
      <c r="CE122" s="987"/>
      <c r="CF122" s="1004">
        <v>137.9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6761361</v>
      </c>
      <c r="DH122" s="913"/>
      <c r="DI122" s="913"/>
      <c r="DJ122" s="913"/>
      <c r="DK122" s="913"/>
      <c r="DL122" s="913">
        <v>10277595</v>
      </c>
      <c r="DM122" s="913"/>
      <c r="DN122" s="913"/>
      <c r="DO122" s="913"/>
      <c r="DP122" s="913"/>
      <c r="DQ122" s="913">
        <v>9681346</v>
      </c>
      <c r="DR122" s="913"/>
      <c r="DS122" s="913"/>
      <c r="DT122" s="913"/>
      <c r="DU122" s="913"/>
      <c r="DV122" s="914">
        <v>7.7</v>
      </c>
      <c r="DW122" s="914"/>
      <c r="DX122" s="914"/>
      <c r="DY122" s="914"/>
      <c r="DZ122" s="915"/>
    </row>
    <row r="123" spans="1:130" s="212" customFormat="1" ht="26.25" customHeight="1" x14ac:dyDescent="0.2">
      <c r="A123" s="1044"/>
      <c r="B123" s="936"/>
      <c r="C123" s="909" t="s">
        <v>444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458</v>
      </c>
      <c r="BP123" s="992"/>
      <c r="BQ123" s="1050">
        <v>301870132</v>
      </c>
      <c r="BR123" s="1051"/>
      <c r="BS123" s="1051"/>
      <c r="BT123" s="1051"/>
      <c r="BU123" s="1051"/>
      <c r="BV123" s="1051">
        <v>290692498</v>
      </c>
      <c r="BW123" s="1051"/>
      <c r="BX123" s="1051"/>
      <c r="BY123" s="1051"/>
      <c r="BZ123" s="1051"/>
      <c r="CA123" s="1051">
        <v>271034889</v>
      </c>
      <c r="CB123" s="1051"/>
      <c r="CC123" s="1051"/>
      <c r="CD123" s="1051"/>
      <c r="CE123" s="1051"/>
      <c r="CF123" s="988"/>
      <c r="CG123" s="989"/>
      <c r="CH123" s="989"/>
      <c r="CI123" s="989"/>
      <c r="CJ123" s="990"/>
      <c r="CK123" s="996"/>
      <c r="CL123" s="997"/>
      <c r="CM123" s="997"/>
      <c r="CN123" s="997"/>
      <c r="CO123" s="998"/>
      <c r="CP123" s="1006" t="s">
        <v>400</v>
      </c>
      <c r="CQ123" s="1007"/>
      <c r="CR123" s="1007"/>
      <c r="CS123" s="1007"/>
      <c r="CT123" s="1007"/>
      <c r="CU123" s="1007"/>
      <c r="CV123" s="1007"/>
      <c r="CW123" s="1007"/>
      <c r="CX123" s="1007"/>
      <c r="CY123" s="1007"/>
      <c r="CZ123" s="1007"/>
      <c r="DA123" s="1007"/>
      <c r="DB123" s="1007"/>
      <c r="DC123" s="1007"/>
      <c r="DD123" s="1007"/>
      <c r="DE123" s="1007"/>
      <c r="DF123" s="1008"/>
      <c r="DG123" s="945">
        <v>3941237</v>
      </c>
      <c r="DH123" s="946"/>
      <c r="DI123" s="946"/>
      <c r="DJ123" s="946"/>
      <c r="DK123" s="947"/>
      <c r="DL123" s="948">
        <v>3702993</v>
      </c>
      <c r="DM123" s="946"/>
      <c r="DN123" s="946"/>
      <c r="DO123" s="946"/>
      <c r="DP123" s="947"/>
      <c r="DQ123" s="948">
        <v>3527891</v>
      </c>
      <c r="DR123" s="946"/>
      <c r="DS123" s="946"/>
      <c r="DT123" s="946"/>
      <c r="DU123" s="947"/>
      <c r="DV123" s="949">
        <v>2.8</v>
      </c>
      <c r="DW123" s="950"/>
      <c r="DX123" s="950"/>
      <c r="DY123" s="950"/>
      <c r="DZ123" s="951"/>
    </row>
    <row r="124" spans="1:130" s="212" customFormat="1" ht="26.25" customHeight="1" thickBot="1" x14ac:dyDescent="0.25">
      <c r="A124" s="1044"/>
      <c r="B124" s="936"/>
      <c r="C124" s="909" t="s">
        <v>447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25.1</v>
      </c>
      <c r="BR124" s="1014"/>
      <c r="BS124" s="1014"/>
      <c r="BT124" s="1014"/>
      <c r="BU124" s="1014"/>
      <c r="BV124" s="1014">
        <v>32</v>
      </c>
      <c r="BW124" s="1014"/>
      <c r="BX124" s="1014"/>
      <c r="BY124" s="1014"/>
      <c r="BZ124" s="1014"/>
      <c r="CA124" s="1014">
        <v>39.9</v>
      </c>
      <c r="CB124" s="1014"/>
      <c r="CC124" s="1014"/>
      <c r="CD124" s="1014"/>
      <c r="CE124" s="1014"/>
      <c r="CF124" s="1015"/>
      <c r="CG124" s="1016"/>
      <c r="CH124" s="1016"/>
      <c r="CI124" s="1016"/>
      <c r="CJ124" s="1017"/>
      <c r="CK124" s="999"/>
      <c r="CL124" s="999"/>
      <c r="CM124" s="999"/>
      <c r="CN124" s="999"/>
      <c r="CO124" s="1000"/>
      <c r="CP124" s="1006" t="s">
        <v>460</v>
      </c>
      <c r="CQ124" s="1007"/>
      <c r="CR124" s="1007"/>
      <c r="CS124" s="1007"/>
      <c r="CT124" s="1007"/>
      <c r="CU124" s="1007"/>
      <c r="CV124" s="1007"/>
      <c r="CW124" s="1007"/>
      <c r="CX124" s="1007"/>
      <c r="CY124" s="1007"/>
      <c r="CZ124" s="1007"/>
      <c r="DA124" s="1007"/>
      <c r="DB124" s="1007"/>
      <c r="DC124" s="1007"/>
      <c r="DD124" s="1007"/>
      <c r="DE124" s="1007"/>
      <c r="DF124" s="1008"/>
      <c r="DG124" s="991">
        <v>1723427</v>
      </c>
      <c r="DH124" s="973"/>
      <c r="DI124" s="973"/>
      <c r="DJ124" s="973"/>
      <c r="DK124" s="974"/>
      <c r="DL124" s="972">
        <v>1658394</v>
      </c>
      <c r="DM124" s="973"/>
      <c r="DN124" s="973"/>
      <c r="DO124" s="973"/>
      <c r="DP124" s="974"/>
      <c r="DQ124" s="972">
        <v>1436416</v>
      </c>
      <c r="DR124" s="973"/>
      <c r="DS124" s="973"/>
      <c r="DT124" s="973"/>
      <c r="DU124" s="974"/>
      <c r="DV124" s="975">
        <v>1.1000000000000001</v>
      </c>
      <c r="DW124" s="976"/>
      <c r="DX124" s="976"/>
      <c r="DY124" s="976"/>
      <c r="DZ124" s="977"/>
    </row>
    <row r="125" spans="1:130" s="212" customFormat="1" ht="26.25" customHeight="1" x14ac:dyDescent="0.2">
      <c r="A125" s="1044"/>
      <c r="B125" s="936"/>
      <c r="C125" s="909" t="s">
        <v>449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461</v>
      </c>
      <c r="CL125" s="994"/>
      <c r="CM125" s="994"/>
      <c r="CN125" s="994"/>
      <c r="CO125" s="995"/>
      <c r="CP125" s="916" t="s">
        <v>462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451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464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5756</v>
      </c>
      <c r="AB127" s="946"/>
      <c r="AC127" s="946"/>
      <c r="AD127" s="946"/>
      <c r="AE127" s="947"/>
      <c r="AF127" s="948">
        <v>4975</v>
      </c>
      <c r="AG127" s="946"/>
      <c r="AH127" s="946"/>
      <c r="AI127" s="946"/>
      <c r="AJ127" s="947"/>
      <c r="AK127" s="948">
        <v>5537</v>
      </c>
      <c r="AL127" s="946"/>
      <c r="AM127" s="946"/>
      <c r="AN127" s="946"/>
      <c r="AO127" s="947"/>
      <c r="AP127" s="949">
        <v>0</v>
      </c>
      <c r="AQ127" s="950"/>
      <c r="AR127" s="950"/>
      <c r="AS127" s="950"/>
      <c r="AT127" s="951"/>
      <c r="AU127" s="214"/>
      <c r="AV127" s="214"/>
      <c r="AW127" s="214"/>
      <c r="AX127" s="1018" t="s">
        <v>465</v>
      </c>
      <c r="AY127" s="1019"/>
      <c r="AZ127" s="1019"/>
      <c r="BA127" s="1019"/>
      <c r="BB127" s="1019"/>
      <c r="BC127" s="1019"/>
      <c r="BD127" s="1019"/>
      <c r="BE127" s="1020"/>
      <c r="BF127" s="1021" t="s">
        <v>466</v>
      </c>
      <c r="BG127" s="1019"/>
      <c r="BH127" s="1019"/>
      <c r="BI127" s="1019"/>
      <c r="BJ127" s="1019"/>
      <c r="BK127" s="1019"/>
      <c r="BL127" s="1020"/>
      <c r="BM127" s="1021" t="s">
        <v>467</v>
      </c>
      <c r="BN127" s="1019"/>
      <c r="BO127" s="1019"/>
      <c r="BP127" s="1019"/>
      <c r="BQ127" s="1019"/>
      <c r="BR127" s="1019"/>
      <c r="BS127" s="1020"/>
      <c r="BT127" s="1021" t="s">
        <v>468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470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471</v>
      </c>
      <c r="X128" s="1030"/>
      <c r="Y128" s="1030"/>
      <c r="Z128" s="1031"/>
      <c r="AA128" s="1032">
        <v>6282430</v>
      </c>
      <c r="AB128" s="1033"/>
      <c r="AC128" s="1033"/>
      <c r="AD128" s="1033"/>
      <c r="AE128" s="1034"/>
      <c r="AF128" s="1035">
        <v>6166903</v>
      </c>
      <c r="AG128" s="1033"/>
      <c r="AH128" s="1033"/>
      <c r="AI128" s="1033"/>
      <c r="AJ128" s="1034"/>
      <c r="AK128" s="1035">
        <v>6481659</v>
      </c>
      <c r="AL128" s="1033"/>
      <c r="AM128" s="1033"/>
      <c r="AN128" s="1033"/>
      <c r="AO128" s="1034"/>
      <c r="AP128" s="1036"/>
      <c r="AQ128" s="1037"/>
      <c r="AR128" s="1037"/>
      <c r="AS128" s="1037"/>
      <c r="AT128" s="1038"/>
      <c r="AU128" s="214"/>
      <c r="AV128" s="214"/>
      <c r="AW128" s="214"/>
      <c r="AX128" s="883" t="s">
        <v>472</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473</v>
      </c>
      <c r="CQ128" s="713"/>
      <c r="CR128" s="713"/>
      <c r="CS128" s="713"/>
      <c r="CT128" s="713"/>
      <c r="CU128" s="713"/>
      <c r="CV128" s="713"/>
      <c r="CW128" s="713"/>
      <c r="CX128" s="713"/>
      <c r="CY128" s="713"/>
      <c r="CZ128" s="713"/>
      <c r="DA128" s="713"/>
      <c r="DB128" s="713"/>
      <c r="DC128" s="713"/>
      <c r="DD128" s="713"/>
      <c r="DE128" s="713"/>
      <c r="DF128" s="1023"/>
      <c r="DG128" s="1024">
        <v>47123</v>
      </c>
      <c r="DH128" s="1025"/>
      <c r="DI128" s="1025"/>
      <c r="DJ128" s="1025"/>
      <c r="DK128" s="1025"/>
      <c r="DL128" s="1025">
        <v>161777</v>
      </c>
      <c r="DM128" s="1025"/>
      <c r="DN128" s="1025"/>
      <c r="DO128" s="1025"/>
      <c r="DP128" s="1025"/>
      <c r="DQ128" s="1025">
        <v>107893</v>
      </c>
      <c r="DR128" s="1025"/>
      <c r="DS128" s="1025"/>
      <c r="DT128" s="1025"/>
      <c r="DU128" s="1025"/>
      <c r="DV128" s="1026">
        <v>0.1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474</v>
      </c>
      <c r="X129" s="1058"/>
      <c r="Y129" s="1058"/>
      <c r="Z129" s="1059"/>
      <c r="AA129" s="945">
        <v>136943985</v>
      </c>
      <c r="AB129" s="946"/>
      <c r="AC129" s="946"/>
      <c r="AD129" s="946"/>
      <c r="AE129" s="947"/>
      <c r="AF129" s="948">
        <v>139392884</v>
      </c>
      <c r="AG129" s="946"/>
      <c r="AH129" s="946"/>
      <c r="AI129" s="946"/>
      <c r="AJ129" s="947"/>
      <c r="AK129" s="948">
        <v>143026778</v>
      </c>
      <c r="AL129" s="946"/>
      <c r="AM129" s="946"/>
      <c r="AN129" s="946"/>
      <c r="AO129" s="947"/>
      <c r="AP129" s="1060"/>
      <c r="AQ129" s="1061"/>
      <c r="AR129" s="1061"/>
      <c r="AS129" s="1061"/>
      <c r="AT129" s="1062"/>
      <c r="AU129" s="215"/>
      <c r="AV129" s="215"/>
      <c r="AW129" s="215"/>
      <c r="AX129" s="1052" t="s">
        <v>475</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477</v>
      </c>
      <c r="X130" s="1058"/>
      <c r="Y130" s="1058"/>
      <c r="Z130" s="1059"/>
      <c r="AA130" s="945">
        <v>16384036</v>
      </c>
      <c r="AB130" s="946"/>
      <c r="AC130" s="946"/>
      <c r="AD130" s="946"/>
      <c r="AE130" s="947"/>
      <c r="AF130" s="948">
        <v>16254440</v>
      </c>
      <c r="AG130" s="946"/>
      <c r="AH130" s="946"/>
      <c r="AI130" s="946"/>
      <c r="AJ130" s="947"/>
      <c r="AK130" s="948">
        <v>16485731</v>
      </c>
      <c r="AL130" s="946"/>
      <c r="AM130" s="946"/>
      <c r="AN130" s="946"/>
      <c r="AO130" s="947"/>
      <c r="AP130" s="1060"/>
      <c r="AQ130" s="1061"/>
      <c r="AR130" s="1061"/>
      <c r="AS130" s="1061"/>
      <c r="AT130" s="1062"/>
      <c r="AU130" s="215"/>
      <c r="AV130" s="215"/>
      <c r="AW130" s="215"/>
      <c r="AX130" s="1052" t="s">
        <v>478</v>
      </c>
      <c r="AY130" s="910"/>
      <c r="AZ130" s="910"/>
      <c r="BA130" s="910"/>
      <c r="BB130" s="910"/>
      <c r="BC130" s="910"/>
      <c r="BD130" s="910"/>
      <c r="BE130" s="911"/>
      <c r="BF130" s="1088">
        <v>4.5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479</v>
      </c>
      <c r="X131" s="1095"/>
      <c r="Y131" s="1095"/>
      <c r="Z131" s="1096"/>
      <c r="AA131" s="991">
        <v>120559949</v>
      </c>
      <c r="AB131" s="973"/>
      <c r="AC131" s="973"/>
      <c r="AD131" s="973"/>
      <c r="AE131" s="974"/>
      <c r="AF131" s="972">
        <v>123138444</v>
      </c>
      <c r="AG131" s="973"/>
      <c r="AH131" s="973"/>
      <c r="AI131" s="973"/>
      <c r="AJ131" s="974"/>
      <c r="AK131" s="972">
        <v>126541047</v>
      </c>
      <c r="AL131" s="973"/>
      <c r="AM131" s="973"/>
      <c r="AN131" s="973"/>
      <c r="AO131" s="974"/>
      <c r="AP131" s="1097"/>
      <c r="AQ131" s="1098"/>
      <c r="AR131" s="1098"/>
      <c r="AS131" s="1098"/>
      <c r="AT131" s="1099"/>
      <c r="AU131" s="215"/>
      <c r="AV131" s="215"/>
      <c r="AW131" s="215"/>
      <c r="AX131" s="1070" t="s">
        <v>480</v>
      </c>
      <c r="AY131" s="713"/>
      <c r="AZ131" s="713"/>
      <c r="BA131" s="713"/>
      <c r="BB131" s="713"/>
      <c r="BC131" s="713"/>
      <c r="BD131" s="713"/>
      <c r="BE131" s="1023"/>
      <c r="BF131" s="1071">
        <v>39.9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482</v>
      </c>
      <c r="W132" s="1081"/>
      <c r="X132" s="1081"/>
      <c r="Y132" s="1081"/>
      <c r="Z132" s="1082"/>
      <c r="AA132" s="1083">
        <v>4.4867628469999996</v>
      </c>
      <c r="AB132" s="1084"/>
      <c r="AC132" s="1084"/>
      <c r="AD132" s="1084"/>
      <c r="AE132" s="1085"/>
      <c r="AF132" s="1086">
        <v>4.9618548540000003</v>
      </c>
      <c r="AG132" s="1084"/>
      <c r="AH132" s="1084"/>
      <c r="AI132" s="1084"/>
      <c r="AJ132" s="1085"/>
      <c r="AK132" s="1086">
        <v>4.0664907729999999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483</v>
      </c>
      <c r="W133" s="1064"/>
      <c r="X133" s="1064"/>
      <c r="Y133" s="1064"/>
      <c r="Z133" s="1065"/>
      <c r="AA133" s="1066">
        <v>4.3</v>
      </c>
      <c r="AB133" s="1067"/>
      <c r="AC133" s="1067"/>
      <c r="AD133" s="1067"/>
      <c r="AE133" s="1068"/>
      <c r="AF133" s="1066">
        <v>4.7</v>
      </c>
      <c r="AG133" s="1067"/>
      <c r="AH133" s="1067"/>
      <c r="AI133" s="1067"/>
      <c r="AJ133" s="1068"/>
      <c r="AK133" s="1066">
        <v>4.5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YD9gszw+CH40Pkpn7ZrDRFJBtJpaFSwUiq1Cywtq7k0BqquHffSYhHGtpqaouiuNdnXYi9v+F8DulxMv6I4kQ==" saltValue="Be9OCxlZVyfTPBd1UzMw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o/THOWekr++ixe+S9WWvGN/HTHx60mifSrnbUzYa099ZNC7nq1bJhzbm/0FGEDJYQ2zsqEliWyau2gV15Pmtg==" saltValue="qj9OiHNSeMhJo1pNh27YN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iIW8f0HDvlP6lconEzcAYITnv535DM7yI/2R4V4loed7cB1xJyYBLQ++DwNrEJvv37DAFdw8pTw28MB8mOiMQ==" saltValue="stPImrTgfWFD+7VF7iIW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1" t="s">
        <v>487</v>
      </c>
      <c r="AP7" s="253"/>
      <c r="AQ7" s="254" t="s">
        <v>488</v>
      </c>
      <c r="AR7" s="255"/>
    </row>
    <row r="8" spans="1:46" ht="13" x14ac:dyDescent="0.2">
      <c r="A8" s="247"/>
      <c r="AK8" s="256"/>
      <c r="AL8" s="257"/>
      <c r="AM8" s="257"/>
      <c r="AN8" s="258"/>
      <c r="AO8" s="1102"/>
      <c r="AP8" s="259" t="s">
        <v>489</v>
      </c>
      <c r="AQ8" s="260" t="s">
        <v>490</v>
      </c>
      <c r="AR8" s="261" t="s">
        <v>491</v>
      </c>
    </row>
    <row r="9" spans="1:46" ht="13" x14ac:dyDescent="0.2">
      <c r="A9" s="247"/>
      <c r="AK9" s="1103" t="s">
        <v>492</v>
      </c>
      <c r="AL9" s="1104"/>
      <c r="AM9" s="1104"/>
      <c r="AN9" s="1105"/>
      <c r="AO9" s="262">
        <v>38529986</v>
      </c>
      <c r="AP9" s="262">
        <v>65166</v>
      </c>
      <c r="AQ9" s="263">
        <v>69190</v>
      </c>
      <c r="AR9" s="264">
        <v>-5.8</v>
      </c>
    </row>
    <row r="10" spans="1:46" ht="13.5" customHeight="1" x14ac:dyDescent="0.2">
      <c r="A10" s="247"/>
      <c r="AK10" s="1103" t="s">
        <v>493</v>
      </c>
      <c r="AL10" s="1104"/>
      <c r="AM10" s="1104"/>
      <c r="AN10" s="1105"/>
      <c r="AO10" s="265">
        <v>511</v>
      </c>
      <c r="AP10" s="265">
        <v>1</v>
      </c>
      <c r="AQ10" s="266">
        <v>1817</v>
      </c>
      <c r="AR10" s="267">
        <v>-99.9</v>
      </c>
    </row>
    <row r="11" spans="1:46" ht="13.5" customHeight="1" x14ac:dyDescent="0.2">
      <c r="A11" s="247"/>
      <c r="AK11" s="1103" t="s">
        <v>494</v>
      </c>
      <c r="AL11" s="1104"/>
      <c r="AM11" s="1104"/>
      <c r="AN11" s="1105"/>
      <c r="AO11" s="265">
        <v>153494</v>
      </c>
      <c r="AP11" s="265">
        <v>260</v>
      </c>
      <c r="AQ11" s="266">
        <v>711</v>
      </c>
      <c r="AR11" s="267">
        <v>-63.4</v>
      </c>
    </row>
    <row r="12" spans="1:46" ht="13.5" customHeight="1" x14ac:dyDescent="0.2">
      <c r="A12" s="247"/>
      <c r="AK12" s="1103" t="s">
        <v>495</v>
      </c>
      <c r="AL12" s="1104"/>
      <c r="AM12" s="1104"/>
      <c r="AN12" s="1105"/>
      <c r="AO12" s="265" t="s">
        <v>496</v>
      </c>
      <c r="AP12" s="265" t="s">
        <v>496</v>
      </c>
      <c r="AQ12" s="266">
        <v>19</v>
      </c>
      <c r="AR12" s="267" t="s">
        <v>496</v>
      </c>
    </row>
    <row r="13" spans="1:46" ht="13.5" customHeight="1" x14ac:dyDescent="0.2">
      <c r="A13" s="247"/>
      <c r="AK13" s="1103" t="s">
        <v>497</v>
      </c>
      <c r="AL13" s="1104"/>
      <c r="AM13" s="1104"/>
      <c r="AN13" s="1105"/>
      <c r="AO13" s="265">
        <v>963140</v>
      </c>
      <c r="AP13" s="265">
        <v>1629</v>
      </c>
      <c r="AQ13" s="266">
        <v>2094</v>
      </c>
      <c r="AR13" s="267">
        <v>-22.2</v>
      </c>
    </row>
    <row r="14" spans="1:46" ht="13.5" customHeight="1" x14ac:dyDescent="0.2">
      <c r="A14" s="247"/>
      <c r="AK14" s="1103" t="s">
        <v>498</v>
      </c>
      <c r="AL14" s="1104"/>
      <c r="AM14" s="1104"/>
      <c r="AN14" s="1105"/>
      <c r="AO14" s="265">
        <v>1622572</v>
      </c>
      <c r="AP14" s="265">
        <v>2744</v>
      </c>
      <c r="AQ14" s="266">
        <v>1351</v>
      </c>
      <c r="AR14" s="267">
        <v>103.1</v>
      </c>
    </row>
    <row r="15" spans="1:46" ht="13.5" customHeight="1" x14ac:dyDescent="0.2">
      <c r="A15" s="247"/>
      <c r="AK15" s="1106" t="s">
        <v>499</v>
      </c>
      <c r="AL15" s="1107"/>
      <c r="AM15" s="1107"/>
      <c r="AN15" s="1108"/>
      <c r="AO15" s="265">
        <v>-2740698</v>
      </c>
      <c r="AP15" s="265">
        <v>-4635</v>
      </c>
      <c r="AQ15" s="266">
        <v>-3935</v>
      </c>
      <c r="AR15" s="267">
        <v>17.8</v>
      </c>
    </row>
    <row r="16" spans="1:46" ht="13" x14ac:dyDescent="0.2">
      <c r="A16" s="247"/>
      <c r="AK16" s="1106" t="s">
        <v>178</v>
      </c>
      <c r="AL16" s="1107"/>
      <c r="AM16" s="1107"/>
      <c r="AN16" s="1108"/>
      <c r="AO16" s="265">
        <v>38529005</v>
      </c>
      <c r="AP16" s="265">
        <v>65164</v>
      </c>
      <c r="AQ16" s="266">
        <v>71247</v>
      </c>
      <c r="AR16" s="267">
        <v>-8.5</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09" t="s">
        <v>504</v>
      </c>
      <c r="AL21" s="1110"/>
      <c r="AM21" s="1110"/>
      <c r="AN21" s="1111"/>
      <c r="AO21" s="277">
        <v>6.6</v>
      </c>
      <c r="AP21" s="278">
        <v>6.59</v>
      </c>
      <c r="AQ21" s="279">
        <v>0.01</v>
      </c>
      <c r="AS21" s="280"/>
      <c r="AT21" s="276"/>
    </row>
    <row r="22" spans="1:46" s="248" customFormat="1" ht="13" x14ac:dyDescent="0.2">
      <c r="A22" s="276"/>
      <c r="AK22" s="1109" t="s">
        <v>505</v>
      </c>
      <c r="AL22" s="1110"/>
      <c r="AM22" s="1110"/>
      <c r="AN22" s="1111"/>
      <c r="AO22" s="281">
        <v>99.4</v>
      </c>
      <c r="AP22" s="282">
        <v>99.2</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1" t="s">
        <v>487</v>
      </c>
      <c r="AP30" s="253"/>
      <c r="AQ30" s="254" t="s">
        <v>488</v>
      </c>
      <c r="AR30" s="255"/>
    </row>
    <row r="31" spans="1:46" ht="13" x14ac:dyDescent="0.2">
      <c r="A31" s="247"/>
      <c r="AK31" s="256"/>
      <c r="AL31" s="257"/>
      <c r="AM31" s="257"/>
      <c r="AN31" s="258"/>
      <c r="AO31" s="1102"/>
      <c r="AP31" s="259" t="s">
        <v>489</v>
      </c>
      <c r="AQ31" s="260" t="s">
        <v>490</v>
      </c>
      <c r="AR31" s="261" t="s">
        <v>491</v>
      </c>
    </row>
    <row r="32" spans="1:46" ht="27" customHeight="1" x14ac:dyDescent="0.2">
      <c r="A32" s="247"/>
      <c r="AK32" s="1117" t="s">
        <v>509</v>
      </c>
      <c r="AL32" s="1118"/>
      <c r="AM32" s="1118"/>
      <c r="AN32" s="1119"/>
      <c r="AO32" s="291">
        <v>24422632</v>
      </c>
      <c r="AP32" s="291">
        <v>41306</v>
      </c>
      <c r="AQ32" s="292">
        <v>37151</v>
      </c>
      <c r="AR32" s="293">
        <v>11.2</v>
      </c>
    </row>
    <row r="33" spans="1:46" ht="13.5" customHeight="1" x14ac:dyDescent="0.2">
      <c r="A33" s="247"/>
      <c r="AK33" s="1117" t="s">
        <v>510</v>
      </c>
      <c r="AL33" s="1118"/>
      <c r="AM33" s="1118"/>
      <c r="AN33" s="1119"/>
      <c r="AO33" s="291" t="s">
        <v>496</v>
      </c>
      <c r="AP33" s="291" t="s">
        <v>496</v>
      </c>
      <c r="AQ33" s="292">
        <v>1</v>
      </c>
      <c r="AR33" s="293" t="s">
        <v>496</v>
      </c>
    </row>
    <row r="34" spans="1:46" ht="27" customHeight="1" x14ac:dyDescent="0.2">
      <c r="A34" s="247"/>
      <c r="AK34" s="1117" t="s">
        <v>511</v>
      </c>
      <c r="AL34" s="1118"/>
      <c r="AM34" s="1118"/>
      <c r="AN34" s="1119"/>
      <c r="AO34" s="291" t="s">
        <v>496</v>
      </c>
      <c r="AP34" s="291" t="s">
        <v>496</v>
      </c>
      <c r="AQ34" s="292">
        <v>48</v>
      </c>
      <c r="AR34" s="293" t="s">
        <v>496</v>
      </c>
    </row>
    <row r="35" spans="1:46" ht="27" customHeight="1" x14ac:dyDescent="0.2">
      <c r="A35" s="247"/>
      <c r="AK35" s="1117" t="s">
        <v>512</v>
      </c>
      <c r="AL35" s="1118"/>
      <c r="AM35" s="1118"/>
      <c r="AN35" s="1119"/>
      <c r="AO35" s="291">
        <v>3629196</v>
      </c>
      <c r="AP35" s="291">
        <v>6138</v>
      </c>
      <c r="AQ35" s="292">
        <v>8181</v>
      </c>
      <c r="AR35" s="293">
        <v>-25</v>
      </c>
    </row>
    <row r="36" spans="1:46" ht="27" customHeight="1" x14ac:dyDescent="0.2">
      <c r="A36" s="247"/>
      <c r="AK36" s="1117" t="s">
        <v>513</v>
      </c>
      <c r="AL36" s="1118"/>
      <c r="AM36" s="1118"/>
      <c r="AN36" s="1119"/>
      <c r="AO36" s="291" t="s">
        <v>496</v>
      </c>
      <c r="AP36" s="291" t="s">
        <v>496</v>
      </c>
      <c r="AQ36" s="292">
        <v>473</v>
      </c>
      <c r="AR36" s="293" t="s">
        <v>496</v>
      </c>
    </row>
    <row r="37" spans="1:46" ht="13.5" customHeight="1" x14ac:dyDescent="0.2">
      <c r="A37" s="247"/>
      <c r="AK37" s="1117" t="s">
        <v>514</v>
      </c>
      <c r="AL37" s="1118"/>
      <c r="AM37" s="1118"/>
      <c r="AN37" s="1119"/>
      <c r="AO37" s="291">
        <v>61342</v>
      </c>
      <c r="AP37" s="291">
        <v>104</v>
      </c>
      <c r="AQ37" s="292">
        <v>499</v>
      </c>
      <c r="AR37" s="293">
        <v>-79.2</v>
      </c>
    </row>
    <row r="38" spans="1:46" ht="27" customHeight="1" x14ac:dyDescent="0.2">
      <c r="A38" s="247"/>
      <c r="AK38" s="1120" t="s">
        <v>515</v>
      </c>
      <c r="AL38" s="1121"/>
      <c r="AM38" s="1121"/>
      <c r="AN38" s="1122"/>
      <c r="AO38" s="294" t="s">
        <v>496</v>
      </c>
      <c r="AP38" s="294" t="s">
        <v>496</v>
      </c>
      <c r="AQ38" s="295">
        <v>1</v>
      </c>
      <c r="AR38" s="283" t="s">
        <v>496</v>
      </c>
      <c r="AS38" s="290"/>
    </row>
    <row r="39" spans="1:46" ht="13" x14ac:dyDescent="0.2">
      <c r="A39" s="247"/>
      <c r="AK39" s="1120" t="s">
        <v>516</v>
      </c>
      <c r="AL39" s="1121"/>
      <c r="AM39" s="1121"/>
      <c r="AN39" s="1122"/>
      <c r="AO39" s="291">
        <v>-6481659</v>
      </c>
      <c r="AP39" s="291">
        <v>-10962</v>
      </c>
      <c r="AQ39" s="292">
        <v>-8269</v>
      </c>
      <c r="AR39" s="293">
        <v>32.6</v>
      </c>
      <c r="AS39" s="290"/>
    </row>
    <row r="40" spans="1:46" ht="27" customHeight="1" x14ac:dyDescent="0.2">
      <c r="A40" s="247"/>
      <c r="AK40" s="1117" t="s">
        <v>517</v>
      </c>
      <c r="AL40" s="1118"/>
      <c r="AM40" s="1118"/>
      <c r="AN40" s="1119"/>
      <c r="AO40" s="291">
        <v>-16485731</v>
      </c>
      <c r="AP40" s="291">
        <v>-27882</v>
      </c>
      <c r="AQ40" s="292">
        <v>-27482</v>
      </c>
      <c r="AR40" s="293">
        <v>1.5</v>
      </c>
      <c r="AS40" s="290"/>
    </row>
    <row r="41" spans="1:46" ht="13" x14ac:dyDescent="0.2">
      <c r="A41" s="247"/>
      <c r="AK41" s="1123" t="s">
        <v>288</v>
      </c>
      <c r="AL41" s="1124"/>
      <c r="AM41" s="1124"/>
      <c r="AN41" s="1125"/>
      <c r="AO41" s="291">
        <v>5145780</v>
      </c>
      <c r="AP41" s="291">
        <v>8703</v>
      </c>
      <c r="AQ41" s="292">
        <v>10602</v>
      </c>
      <c r="AR41" s="293">
        <v>-17.899999999999999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12" t="s">
        <v>487</v>
      </c>
      <c r="AN49" s="1114" t="s">
        <v>520</v>
      </c>
      <c r="AO49" s="1115"/>
      <c r="AP49" s="1115"/>
      <c r="AQ49" s="1115"/>
      <c r="AR49" s="1116"/>
    </row>
    <row r="50" spans="1:44" ht="13" x14ac:dyDescent="0.2">
      <c r="A50" s="247"/>
      <c r="AK50" s="305"/>
      <c r="AL50" s="306"/>
      <c r="AM50" s="1113"/>
      <c r="AN50" s="307" t="s">
        <v>521</v>
      </c>
      <c r="AO50" s="308" t="s">
        <v>522</v>
      </c>
      <c r="AP50" s="309" t="s">
        <v>523</v>
      </c>
      <c r="AQ50" s="310" t="s">
        <v>524</v>
      </c>
      <c r="AR50" s="311" t="s">
        <v>525</v>
      </c>
    </row>
    <row r="51" spans="1:44" ht="13" x14ac:dyDescent="0.2">
      <c r="A51" s="247"/>
      <c r="AK51" s="303" t="s">
        <v>526</v>
      </c>
      <c r="AL51" s="304"/>
      <c r="AM51" s="312">
        <v>48587714</v>
      </c>
      <c r="AN51" s="313">
        <v>80771</v>
      </c>
      <c r="AO51" s="314">
        <v>20.8</v>
      </c>
      <c r="AP51" s="315">
        <v>52191</v>
      </c>
      <c r="AQ51" s="316">
        <v>0.7</v>
      </c>
      <c r="AR51" s="317">
        <v>20.100000000000001</v>
      </c>
    </row>
    <row r="52" spans="1:44" ht="13" x14ac:dyDescent="0.2">
      <c r="A52" s="247"/>
      <c r="AK52" s="318"/>
      <c r="AL52" s="319" t="s">
        <v>527</v>
      </c>
      <c r="AM52" s="320">
        <v>17977754</v>
      </c>
      <c r="AN52" s="321">
        <v>29886</v>
      </c>
      <c r="AO52" s="322">
        <v>-13.5</v>
      </c>
      <c r="AP52" s="323">
        <v>26807</v>
      </c>
      <c r="AQ52" s="324">
        <v>1.8</v>
      </c>
      <c r="AR52" s="325">
        <v>-15.3</v>
      </c>
    </row>
    <row r="53" spans="1:44" ht="13" x14ac:dyDescent="0.2">
      <c r="A53" s="247"/>
      <c r="AK53" s="303" t="s">
        <v>528</v>
      </c>
      <c r="AL53" s="304"/>
      <c r="AM53" s="312">
        <v>37982655</v>
      </c>
      <c r="AN53" s="313">
        <v>63271</v>
      </c>
      <c r="AO53" s="314">
        <v>-21.7</v>
      </c>
      <c r="AP53" s="315">
        <v>48105</v>
      </c>
      <c r="AQ53" s="316">
        <v>-7.8</v>
      </c>
      <c r="AR53" s="317">
        <v>-13.9</v>
      </c>
    </row>
    <row r="54" spans="1:44" ht="13" x14ac:dyDescent="0.2">
      <c r="A54" s="247"/>
      <c r="AK54" s="318"/>
      <c r="AL54" s="319" t="s">
        <v>527</v>
      </c>
      <c r="AM54" s="320">
        <v>14134319</v>
      </c>
      <c r="AN54" s="321">
        <v>23545</v>
      </c>
      <c r="AO54" s="322">
        <v>-21.2</v>
      </c>
      <c r="AP54" s="323">
        <v>24072</v>
      </c>
      <c r="AQ54" s="324">
        <v>-10.199999999999999</v>
      </c>
      <c r="AR54" s="325">
        <v>-11</v>
      </c>
    </row>
    <row r="55" spans="1:44" ht="13" x14ac:dyDescent="0.2">
      <c r="A55" s="247"/>
      <c r="AK55" s="303" t="s">
        <v>529</v>
      </c>
      <c r="AL55" s="304"/>
      <c r="AM55" s="312">
        <v>30080120</v>
      </c>
      <c r="AN55" s="313">
        <v>50315</v>
      </c>
      <c r="AO55" s="314">
        <v>-20.5</v>
      </c>
      <c r="AP55" s="315">
        <v>47446</v>
      </c>
      <c r="AQ55" s="316">
        <v>-1.4</v>
      </c>
      <c r="AR55" s="317">
        <v>-19.100000000000001</v>
      </c>
    </row>
    <row r="56" spans="1:44" ht="13" x14ac:dyDescent="0.2">
      <c r="A56" s="247"/>
      <c r="AK56" s="318"/>
      <c r="AL56" s="319" t="s">
        <v>527</v>
      </c>
      <c r="AM56" s="320">
        <v>15150082</v>
      </c>
      <c r="AN56" s="321">
        <v>25342</v>
      </c>
      <c r="AO56" s="322">
        <v>7.6</v>
      </c>
      <c r="AP56" s="323">
        <v>24371</v>
      </c>
      <c r="AQ56" s="324">
        <v>1.2</v>
      </c>
      <c r="AR56" s="325">
        <v>6.4</v>
      </c>
    </row>
    <row r="57" spans="1:44" ht="13" x14ac:dyDescent="0.2">
      <c r="A57" s="247"/>
      <c r="AK57" s="303" t="s">
        <v>530</v>
      </c>
      <c r="AL57" s="304"/>
      <c r="AM57" s="312">
        <v>31425074</v>
      </c>
      <c r="AN57" s="313">
        <v>52812</v>
      </c>
      <c r="AO57" s="314">
        <v>5</v>
      </c>
      <c r="AP57" s="315">
        <v>48387</v>
      </c>
      <c r="AQ57" s="316">
        <v>2</v>
      </c>
      <c r="AR57" s="317">
        <v>3</v>
      </c>
    </row>
    <row r="58" spans="1:44" ht="13" x14ac:dyDescent="0.2">
      <c r="A58" s="247"/>
      <c r="AK58" s="318"/>
      <c r="AL58" s="319" t="s">
        <v>527</v>
      </c>
      <c r="AM58" s="320">
        <v>18701497</v>
      </c>
      <c r="AN58" s="321">
        <v>31429</v>
      </c>
      <c r="AO58" s="322">
        <v>24</v>
      </c>
      <c r="AP58" s="323">
        <v>25592</v>
      </c>
      <c r="AQ58" s="324">
        <v>5</v>
      </c>
      <c r="AR58" s="325">
        <v>19</v>
      </c>
    </row>
    <row r="59" spans="1:44" ht="13" x14ac:dyDescent="0.2">
      <c r="A59" s="247"/>
      <c r="AK59" s="303" t="s">
        <v>531</v>
      </c>
      <c r="AL59" s="304"/>
      <c r="AM59" s="312">
        <v>29586301</v>
      </c>
      <c r="AN59" s="313">
        <v>50039</v>
      </c>
      <c r="AO59" s="314">
        <v>-5.3</v>
      </c>
      <c r="AP59" s="315">
        <v>49684</v>
      </c>
      <c r="AQ59" s="316">
        <v>2.7</v>
      </c>
      <c r="AR59" s="317">
        <v>-8</v>
      </c>
    </row>
    <row r="60" spans="1:44" ht="13" x14ac:dyDescent="0.2">
      <c r="A60" s="247"/>
      <c r="AK60" s="318"/>
      <c r="AL60" s="319" t="s">
        <v>527</v>
      </c>
      <c r="AM60" s="320">
        <v>16544818</v>
      </c>
      <c r="AN60" s="321">
        <v>27982</v>
      </c>
      <c r="AO60" s="322">
        <v>-11</v>
      </c>
      <c r="AP60" s="323">
        <v>28303</v>
      </c>
      <c r="AQ60" s="324">
        <v>10.6</v>
      </c>
      <c r="AR60" s="325">
        <v>-21.6</v>
      </c>
    </row>
    <row r="61" spans="1:44" ht="13" x14ac:dyDescent="0.2">
      <c r="A61" s="247"/>
      <c r="AK61" s="303" t="s">
        <v>532</v>
      </c>
      <c r="AL61" s="326"/>
      <c r="AM61" s="312">
        <v>35532373</v>
      </c>
      <c r="AN61" s="313">
        <v>59442</v>
      </c>
      <c r="AO61" s="314">
        <v>-4.3</v>
      </c>
      <c r="AP61" s="315">
        <v>49163</v>
      </c>
      <c r="AQ61" s="327">
        <v>-0.8</v>
      </c>
      <c r="AR61" s="317">
        <v>-3.5</v>
      </c>
    </row>
    <row r="62" spans="1:44" ht="13" x14ac:dyDescent="0.2">
      <c r="A62" s="247"/>
      <c r="AK62" s="318"/>
      <c r="AL62" s="319" t="s">
        <v>527</v>
      </c>
      <c r="AM62" s="320">
        <v>16501694</v>
      </c>
      <c r="AN62" s="321">
        <v>27637</v>
      </c>
      <c r="AO62" s="322">
        <v>-2.8</v>
      </c>
      <c r="AP62" s="323">
        <v>25829</v>
      </c>
      <c r="AQ62" s="324">
        <v>1.7</v>
      </c>
      <c r="AR62" s="325">
        <v>-4.5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44N/2nN5hQuwSnu7TTeI6KYUcfIW5qXRUFfyMe6bOOCTknbrIdjgvlin1VV9nlGmxk10aeHNhC1kzNo/HpilWw==" saltValue="qtiS9dYOPM1l/1PGIA/u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sheetProtection algorithmName="SHA-512" hashValue="n7TRJtifULR0lUdm6rRAkoGjqUusLBd4Cx61WsGOEslqHYxbWk++Rc7P63Gx17knNQoHlfDZWKjj71IytdYHWQ==" saltValue="fRkSwX1/v2GYpMGEQ7mF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sheetProtection algorithmName="SHA-512" hashValue="nMmV06RC90JRb+a8UartsA9FEPPUmkStVc5whxudWfjd/DZV2v1oJYZOHmnWExMgjiFdEHEWHQdncK57YstPuw==" saltValue="rkyX8DTn70woh7AOhJH2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6" t="s">
        <v>3</v>
      </c>
      <c r="D47" s="1126"/>
      <c r="E47" s="1127"/>
      <c r="F47" s="11">
        <v>7.51</v>
      </c>
      <c r="G47" s="12">
        <v>7.72</v>
      </c>
      <c r="H47" s="12">
        <v>6.56</v>
      </c>
      <c r="I47" s="12">
        <v>5.79</v>
      </c>
      <c r="J47" s="13">
        <v>5.56</v>
      </c>
    </row>
    <row r="48" spans="2:10" ht="57.75" customHeight="1" x14ac:dyDescent="0.2">
      <c r="B48" s="14"/>
      <c r="C48" s="1128" t="s">
        <v>4</v>
      </c>
      <c r="D48" s="1128"/>
      <c r="E48" s="1129"/>
      <c r="F48" s="15">
        <v>3.37</v>
      </c>
      <c r="G48" s="16">
        <v>6.62</v>
      </c>
      <c r="H48" s="16">
        <v>5.01</v>
      </c>
      <c r="I48" s="16">
        <v>3.94</v>
      </c>
      <c r="J48" s="17">
        <v>4.63</v>
      </c>
    </row>
    <row r="49" spans="2:10" ht="57.75" customHeight="1" thickBot="1" x14ac:dyDescent="0.25">
      <c r="B49" s="18"/>
      <c r="C49" s="1130" t="s">
        <v>5</v>
      </c>
      <c r="D49" s="1130"/>
      <c r="E49" s="1131"/>
      <c r="F49" s="19">
        <v>1.07</v>
      </c>
      <c r="G49" s="20">
        <v>3.83</v>
      </c>
      <c r="H49" s="20" t="s">
        <v>539</v>
      </c>
      <c r="I49" s="20" t="s">
        <v>540</v>
      </c>
      <c r="J49" s="21">
        <v>0.71</v>
      </c>
    </row>
    <row r="50" spans="2:10" ht="13" x14ac:dyDescent="0.2"/>
  </sheetData>
  <sheetProtection algorithmName="SHA-512" hashValue="NfhbLg/e/iWUfZ7Nb6SOAgW/aSAuYlAmfljYFpIv5lifQ8cA3qb/O3LWTMJI4ptI9+pXZpHlwer7W9lJ/4XmEQ==" saltValue="oBGH1EQlNbQfkG3/KggO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2026-03-10T23:36:50Z</cp:lastPrinted>
  <dcterms:created xsi:type="dcterms:W3CDTF">2026-02-23T09:52:18Z</dcterms:created>
  <dcterms:modified xsi:type="dcterms:W3CDTF">2026-03-17T10:04:03Z</dcterms:modified>
  <cp:category/>
</cp:coreProperties>
</file>