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9D61F2D3-D188-450E-BF4B-5198BB7135BD}" xr6:coauthVersionLast="36" xr6:coauthVersionMax="36" xr10:uidLastSave="{00000000-0000-0000-0000-000000000000}"/>
  <bookViews>
    <workbookView xWindow="0" yWindow="0" windowWidth="28800" windowHeight="141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l="1"/>
  <c r="BW35" i="10" l="1"/>
  <c r="BW36" i="10" s="1"/>
  <c r="BW37" i="10" s="1"/>
  <c r="BW38" i="10" s="1"/>
  <c r="BW39" i="10" s="1"/>
  <c r="BW40" i="10" s="1"/>
  <c r="BW41" i="10" s="1"/>
  <c r="CO34" i="10" l="1"/>
  <c r="CO35" i="10" s="1"/>
</calcChain>
</file>

<file path=xl/sharedStrings.xml><?xml version="1.0" encoding="utf-8"?>
<sst xmlns="http://schemas.openxmlformats.org/spreadsheetml/2006/main" count="1160" uniqueCount="578">
  <si>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</si>
  <si>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</si>
  <si>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</si>
  <si>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</si>
  <si>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</si>
  <si>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</si>
  <si>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</si>
  <si>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</si>
  <si>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</si>
  <si>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</si>
  <si>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</si>
  <si>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</si>
  <si>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</si>
  <si>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</si>
  <si>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</si>
  <si>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</si>
  <si>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</si>
  <si>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</si>
  <si>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</si>
  <si>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</si>
  <si>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</si>
  <si>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</si>
  <si>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</si>
  <si>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</si>
  <si>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</si>
  <si>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</si>
  <si>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</si>
  <si>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</si>
  <si>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</si>
  <si>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</si>
  <si>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</si>
  <si>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</si>
  <si>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</si>
  <si>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</si>
  <si>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</si>
  <si>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</si>
  <si>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</si>
  <si>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</si>
  <si>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</si>
  <si>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</si>
  <si>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</si>
  <si>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</si>
  <si>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</si>
  <si>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</si>
  <si>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</si>
  <si>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</si>
  <si>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</si>
  <si>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</si>
  <si>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</si>
  <si>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</si>
  <si>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</si>
  <si>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</si>
  <si>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</si>
  <si>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</si>
  <si>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</si>
  <si>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</si>
  <si>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</si>
  <si>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</si>
  <si>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</si>
  <si>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</si>
  <si>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</si>
  <si>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</si>
  <si>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</si>
  <si>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</si>
  <si>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</si>
  <si>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</si>
  <si>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</si>
  <si>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</si>
  <si>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</si>
  <si>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</si>
  <si>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</si>
  <si>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</si>
  <si>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</si>
  <si>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</si>
  <si>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</si>
  <si>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</si>
  <si>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</si>
  <si>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</si>
  <si>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</si>
  <si>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</si>
  <si>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</si>
  <si>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</si>
  <si>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</si>
  <si>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</si>
  <si>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</si>
  <si>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</si>
  <si>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</si>
  <si>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</si>
  <si>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</si>
  <si>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</si>
  <si>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</si>
  <si>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</si>
  <si>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</si>
  <si>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</si>
  <si>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</si>
  <si>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</si>
  <si>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</si>
  <si>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</si>
  <si>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</si>
  <si>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</si>
  <si>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</si>
  <si>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</si>
  <si>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</si>
  <si>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</si>
  <si>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</si>
  <si>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</si>
  <si>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</si>
  <si>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</si>
  <si>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</si>
  <si>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</si>
  <si>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</si>
  <si>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</si>
  <si>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</si>
  <si>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</si>
  <si>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</si>
  <si>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</si>
  <si>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</si>
  <si>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</si>
  <si>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</si>
  <si>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</si>
  <si>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</si>
  <si>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</si>
  <si>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</si>
  <si>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</si>
  <si>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</si>
  <si>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</si>
  <si>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</si>
  <si>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</si>
  <si>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</si>
  <si>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</si>
  <si>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</si>
  <si>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</si>
  <si>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</si>
  <si>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</si>
  <si>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</si>
  <si>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</si>
  <si>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</si>
  <si>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</si>
  <si>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</si>
  <si>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</si>
  <si>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</si>
  <si>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</si>
  <si>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</si>
  <si>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</si>
  <si>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</si>
  <si>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</si>
  <si>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</si>
  <si>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</si>
  <si>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</si>
  <si>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</si>
  <si>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</si>
  <si>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</si>
  <si>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</si>
  <si>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</si>
  <si>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</si>
  <si>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</si>
  <si>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</si>
  <si>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</si>
  <si>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</si>
  <si>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</si>
  <si>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</si>
  <si>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</si>
  <si>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</si>
  <si>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</si>
  <si>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</si>
  <si>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</si>
  <si>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</si>
  <si>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</si>
  <si>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</si>
  <si>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</si>
  <si>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</si>
  <si>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</si>
  <si>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</si>
  <si>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</si>
  <si>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</si>
  <si>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</si>
  <si>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</si>
  <si>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</si>
  <si>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</si>
  <si>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</si>
  <si>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</si>
  <si>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</si>
  <si>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</si>
  <si>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</si>
  <si>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</si>
  <si>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</si>
  <si>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</si>
  <si>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</si>
  <si>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</si>
  <si>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</si>
  <si>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</si>
  <si>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</si>
  <si>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</si>
  <si>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</si>
  <si>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</si>
  <si>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</si>
  <si>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</si>
  <si>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</si>
  <si>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</si>
  <si>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</si>
  <si>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</si>
  <si>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</si>
  <si>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</si>
  <si>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鹿児島県和泊町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</si>
  <si>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</si>
  <si>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</si>
  <si>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</si>
  <si>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</si>
  <si>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</si>
  <si>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</si>
  <si>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</si>
  <si>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</si>
  <si>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</si>
  <si>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</si>
  <si>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</si>
  <si>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</si>
  <si>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</si>
  <si>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</si>
  <si>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</si>
  <si>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</si>
  <si>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</si>
  <si>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</si>
  <si>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</si>
  <si>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</si>
  <si>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</si>
  <si>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</si>
  <si>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</si>
  <si>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</si>
  <si>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</si>
  <si>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</si>
  <si>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</si>
  <si>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</si>
  <si>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</si>
  <si>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</si>
  <si>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</si>
  <si>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</si>
  <si>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</si>
  <si>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</si>
  <si>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</si>
  <si>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</si>
  <si>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</si>
  <si>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</si>
  <si>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</si>
  <si>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</si>
  <si>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</si>
  <si>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</si>
  <si>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</si>
  <si>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</si>
  <si>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</si>
  <si>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</si>
  <si>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</si>
  <si>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</si>
  <si>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</si>
  <si>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</si>
  <si>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</si>
  <si>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</si>
  <si>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</si>
  <si>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</si>
  <si>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</si>
  <si>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</si>
  <si>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</si>
  <si>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</si>
  <si>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</si>
  <si>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</si>
  <si>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</si>
  <si>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</si>
  <si>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</si>
  <si>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</si>
  <si>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</si>
  <si>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</si>
  <si>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</si>
  <si>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</si>
  <si>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</si>
  <si>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</si>
  <si>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</si>
  <si>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</si>
  <si>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</si>
  <si>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</si>
  <si>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</si>
  <si>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</si>
  <si>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</si>
  <si>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</si>
  <si>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</si>
  <si>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</si>
  <si>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</si>
  <si>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</si>
  <si>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</si>
  <si>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</si>
  <si>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</si>
  <si>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</si>
  <si>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</si>
  <si>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</si>
  <si>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</si>
  <si>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</si>
  <si>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</si>
  <si>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</si>
  <si>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</si>
  <si>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</si>
  <si>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</si>
  <si>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</si>
  <si>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</si>
  <si>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</si>
  <si>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</si>
  <si>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</si>
  <si>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</si>
  <si>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</si>
  <si>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</si>
  <si>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</si>
  <si>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</si>
  <si>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</si>
  <si>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</si>
  <si>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</si>
  <si>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</si>
  <si>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</si>
  <si>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</si>
  <si>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</si>
  <si>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</si>
  <si>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</si>
  <si>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</si>
  <si>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</si>
  <si>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</si>
  <si>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</si>
  <si>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</si>
  <si>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</si>
  <si>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</si>
  <si>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</si>
  <si>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</si>
  <si>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</si>
  <si>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</si>
  <si>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</si>
  <si>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</si>
  <si>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</si>
  <si>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</si>
  <si>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</si>
  <si>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</si>
  <si>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</si>
  <si>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</si>
  <si>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</si>
  <si>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</si>
  <si>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</si>
  <si>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</si>
  <si>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</si>
  <si>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</si>
  <si>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</si>
  <si>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</si>
  <si>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</si>
  <si>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</si>
  <si>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</si>
  <si>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</si>
  <si>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</si>
  <si>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</si>
  <si>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</si>
  <si>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</si>
  <si>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</si>
  <si>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鹿児島県和泊町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</si>
  <si>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</si>
  <si>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</si>
  <si>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</si>
  <si>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</si>
  <si>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</si>
  <si>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</si>
  <si>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</si>
  <si>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</si>
  <si>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</si>
  <si>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</si>
  <si>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</si>
  <si>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</si>
  <si>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</si>
  <si>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</si>
  <si>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</si>
  <si>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</si>
  <si>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</si>
  <si>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</si>
  <si>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</si>
  <si>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</si>
  <si>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</si>
  <si>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</si>
  <si>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</si>
  <si>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</si>
  <si>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</si>
  <si>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</si>
  <si>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</si>
  <si>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</si>
  <si>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</si>
  <si>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</si>
  <si>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</si>
  <si>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</si>
  <si>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</si>
  <si>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</si>
  <si>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</si>
  <si>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</si>
  <si>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</si>
  <si>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</si>
  <si>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</si>
  <si>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</si>
  <si>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</si>
  <si>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</si>
  <si>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</si>
  <si>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</si>
  <si>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</si>
  <si>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</si>
  <si>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</si>
  <si>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</si>
  <si>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</si>
  <si>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</si>
  <si>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</si>
  <si>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</si>
  <si>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</si>
  <si>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</si>
  <si>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</si>
  <si>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</si>
  <si>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</si>
  <si>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</si>
  <si>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</si>
  <si>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</si>
  <si>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</si>
  <si>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</si>
  <si>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</si>
  <si>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</si>
  <si>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</si>
  <si>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</si>
  <si>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</si>
  <si>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</si>
  <si>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</si>
  <si>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</si>
  <si>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</si>
  <si>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</si>
  <si>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</si>
  <si>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</si>
  <si>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</si>
  <si>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</si>
  <si>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</si>
  <si>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</si>
  <si>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</si>
  <si>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</si>
  <si>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</si>
  <si>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</si>
  <si>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</si>
  <si>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</si>
  <si>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</si>
  <si>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</si>
  <si>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</si>
  <si>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</si>
  <si>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</si>
  <si>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</si>
  <si>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和泊町下水道事業会計（農業集落排水事業）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</si>
  <si>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</si>
  <si>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</si>
  <si>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和泊町下水道事業会計（公共下水道事業）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</si>
  <si>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</si>
  <si>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</si>
  <si>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</si>
  <si>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</si>
  <si>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</si>
  <si>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</si>
  <si>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</si>
  <si>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</si>
  <si>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</si>
  <si>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</si>
  <si>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</si>
  <si>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</si>
  <si>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</si>
  <si>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</si>
  <si>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</si>
  <si>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</si>
  <si>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</si>
  <si>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</si>
  <si>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</si>
  <si>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</si>
  <si>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</si>
  <si>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</si>
  <si>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</si>
  <si>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</si>
  <si>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</si>
  <si>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</si>
  <si>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</si>
  <si>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</si>
  <si>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</si>
  <si>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</si>
  <si>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</si>
  <si>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</si>
  <si>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</si>
  <si>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</si>
  <si>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</si>
  <si>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</si>
  <si>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</si>
  <si>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</si>
  <si>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</si>
  <si>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</si>
  <si>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</si>
  <si>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</si>
  <si>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</si>
  <si>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</si>
  <si>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</si>
  <si>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</si>
  <si>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</si>
  <si>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</si>
  <si>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</si>
  <si>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</si>
  <si>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</si>
  <si>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</si>
  <si>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</si>
  <si>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</si>
  <si>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</si>
  <si>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</si>
  <si>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</si>
  <si>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</si>
  <si>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</si>
  <si>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</si>
  <si>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</si>
  <si>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</si>
  <si>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</si>
  <si>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</si>
  <si>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</si>
  <si>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</si>
  <si>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</si>
  <si>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</si>
  <si>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</si>
  <si>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</si>
  <si>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</si>
  <si>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</si>
  <si>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</si>
  <si>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</si>
  <si>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</si>
  <si>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</si>
  <si>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</si>
  <si>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</si>
  <si>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</si>
  <si>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</si>
  <si>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</si>
  <si>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</si>
  <si>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1.53</t>
  </si>
  <si>
    <t>和泊町下水道事業会計</t>
  </si>
  <si>
    <t>一般会計</t>
  </si>
  <si>
    <t>和泊町農業集落排水事業会計</t>
  </si>
  <si>
    <t>和泊町国民健康保険特別会計</t>
  </si>
  <si>
    <t>和泊町水道事業会計</t>
  </si>
  <si>
    <t>和泊町後期高齢者医療特別会計</t>
  </si>
  <si>
    <t>和泊町奨学資金特別会計</t>
  </si>
  <si>
    <t>和泊町介護保険特別会計</t>
  </si>
  <si>
    <t>その他会計（赤字）</t>
  </si>
  <si>
    <t>その他会計（黒字）</t>
  </si>
  <si>
    <t>R01</t>
    <phoneticPr fontId="5"/>
  </si>
  <si>
    <t>R02</t>
    <phoneticPr fontId="5"/>
  </si>
  <si>
    <t>R03</t>
    <phoneticPr fontId="5"/>
  </si>
  <si>
    <t>R04</t>
    <phoneticPr fontId="5"/>
  </si>
  <si>
    <t>R05</t>
    <phoneticPr fontId="5"/>
  </si>
  <si>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</si>
  <si>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</si>
  <si>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</si>
  <si>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</si>
  <si>
    <t>奄美群島広域事務組合</t>
  </si>
  <si>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</si>
  <si>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</si>
  <si>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</si>
  <si>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沖永良部農業開発組合</t>
    <rPh sb="0" eb="4">
      <t>オキノエラブ</t>
    </rPh>
    <rPh sb="4" eb="6">
      <t>ノウギョウ</t>
    </rPh>
    <rPh sb="6" eb="8">
      <t>カイハツ</t>
    </rPh>
    <rPh sb="8" eb="10">
      <t>クミアイ</t>
    </rPh>
    <phoneticPr fontId="10"/>
  </si>
  <si>
    <t>えらぶ海洋企画</t>
    <rPh sb="3" eb="5">
      <t>カイヨウ</t>
    </rPh>
    <rPh sb="5" eb="7">
      <t>キカク</t>
    </rPh>
    <phoneticPr fontId="10"/>
  </si>
  <si>
    <t>-</t>
    <phoneticPr fontId="2"/>
  </si>
  <si>
    <t>-</t>
    <phoneticPr fontId="2"/>
  </si>
  <si>
    <t>公共施設等総合管理基金</t>
    <phoneticPr fontId="5"/>
  </si>
  <si>
    <t>土地改良事業基金</t>
    <phoneticPr fontId="10"/>
  </si>
  <si>
    <t>放送施設更新準備基金</t>
    <rPh sb="0" eb="2">
      <t>ホウソウ</t>
    </rPh>
    <rPh sb="2" eb="4">
      <t>シセツ</t>
    </rPh>
    <rPh sb="4" eb="6">
      <t>コウシン</t>
    </rPh>
    <rPh sb="6" eb="8">
      <t>ジュンビ</t>
    </rPh>
    <rPh sb="8" eb="10">
      <t>キキン</t>
    </rPh>
    <phoneticPr fontId="10"/>
  </si>
  <si>
    <t>総合交流施設建設基金</t>
    <rPh sb="0" eb="2">
      <t>ソウゴウ</t>
    </rPh>
    <rPh sb="2" eb="4">
      <t>コウリュウ</t>
    </rPh>
    <rPh sb="4" eb="6">
      <t>シセツ</t>
    </rPh>
    <rPh sb="6" eb="8">
      <t>ケンセツ</t>
    </rPh>
    <rPh sb="8" eb="10">
      <t>キキン</t>
    </rPh>
    <phoneticPr fontId="2"/>
  </si>
  <si>
    <t>海洋療法施設維持整備基金</t>
    <rPh sb="0" eb="2">
      <t>カイヨウ</t>
    </rPh>
    <rPh sb="2" eb="4">
      <t>リョウホウ</t>
    </rPh>
    <rPh sb="4" eb="6">
      <t>シセツ</t>
    </rPh>
    <rPh sb="6" eb="8">
      <t>イジ</t>
    </rPh>
    <rPh sb="8" eb="10">
      <t>セイビ</t>
    </rPh>
    <rPh sb="10" eb="12">
      <t>キキン</t>
    </rPh>
    <phoneticPr fontId="10"/>
  </si>
  <si>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</si>
  <si>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</si>
  <si>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</si>
  <si>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</si>
  <si>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</si>
  <si>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</si>
  <si>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</si>
  <si>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</si>
  <si>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</si>
  <si>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</si>
  <si>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</si>
  <si>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</si>
  <si>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平均より高くなっている。新庁舎建設，公立学校施設及び公営住宅等のインフラ整備を重点的に行った結果，将来負担比率は高くなっている。公立こども園などは，有形固定資産減価償却率も90％以上となっており，資産額の高い施設の減価償却が進んでいる。今後は，施設老朽化の進行に伴い，有形固定資産減価償却率は上昇すると予想される。起債等の償還や基金の積立も順調に進んでおり，将来負担比率も改善されることが予想される。今後とも，公共施設等総合管理計画等に基づき統廃合や民間譲渡を進めていく。</t>
    <rPh sb="17" eb="19">
      <t>ヘイキン</t>
    </rPh>
    <rPh sb="21" eb="22">
      <t>タカ</t>
    </rPh>
    <rPh sb="139" eb="141">
      <t>シセツ</t>
    </rPh>
    <rPh sb="141" eb="144">
      <t>ロウキュウカ</t>
    </rPh>
    <rPh sb="145" eb="147">
      <t>シンコウ</t>
    </rPh>
    <rPh sb="148" eb="149">
      <t>トモナ</t>
    </rPh>
    <rPh sb="163" eb="165">
      <t>ジョウショウ</t>
    </rPh>
    <phoneticPr fontId="5"/>
  </si>
  <si>
    <t>　将来負担比率及び実質公債比率とも類似団体平均よりも高くなっている。要因として，本町は，道路・下水道事業等の生活基盤の整備や，基幹産業である農業振興のため，平成１９年度から国営土地改良事業に着手し，国営事業の附帯県営事業として，基盤整備や畑かん整備を実施している。また，平成22年度～令和３年度にかけて町営住宅の立替や改修工事を行い，平成30年度には新庁舎も建設しており，多額の地方債を発行してきた。平成26年度決算において，将来負担比率及び実質公債比率とも県内で最も高い数値になったことから，平成27年度から５年間を財政健全化対策集中期間，令和２年度からの５か年間を第二期財政健全化対策集中期間として，新規起債の発行額を６億円と設定し，財政健全化に努めてきた結果，地方債残高も減少し，将来負担比率も改善してきている。今後は令和７年度から５年間を第三期財政健全化集中対策期間とし，引き続き財政健全化に努めていく。
　</t>
    <rPh sb="359" eb="361">
      <t>コンゴ</t>
    </rPh>
    <rPh sb="362" eb="364">
      <t>レイワ</t>
    </rPh>
    <rPh sb="365" eb="367">
      <t>ネンド</t>
    </rPh>
    <rPh sb="370" eb="372">
      <t>ネンカン</t>
    </rPh>
    <rPh sb="373" eb="375">
      <t>ダイサン</t>
    </rPh>
    <rPh sb="375" eb="376">
      <t>キ</t>
    </rPh>
    <rPh sb="376" eb="378">
      <t>ザイセイ</t>
    </rPh>
    <rPh sb="378" eb="381">
      <t>ケンゼンカ</t>
    </rPh>
    <rPh sb="381" eb="383">
      <t>シュウチュウ</t>
    </rPh>
    <rPh sb="383" eb="385">
      <t>タイサク</t>
    </rPh>
    <rPh sb="385" eb="387">
      <t>キカン</t>
    </rPh>
    <rPh sb="390" eb="391">
      <t>ヒ</t>
    </rPh>
    <rPh sb="392" eb="393">
      <t>ツヅ</t>
    </rPh>
    <rPh sb="394" eb="396">
      <t>ザイセイ</t>
    </rPh>
    <rPh sb="396" eb="399">
      <t>ケンゼンカ</t>
    </rPh>
    <rPh sb="400" eb="40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</si>
</sst>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4A15-48DA-8772-B7B9EE86AB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163311</c:v>
                </c:pt>
                <c:pt idx="1">
                  <c:v>212471</c:v>
                </c:pt>
                <c:pt idx="2">
                  <c:v>208711</c:v>
                </c:pt>
                <c:pt idx="3">
                  <c:v>107798</c:v>
                </c:pt>
                <c:pt idx="4">
                  <c:v>104507</c:v>
                </c:pt>
              </c:numCache>
            </c:numRef>
          </c:val>
          <c:smooth val="0"/>
          <c:extLst>
            <c:ext xmlns:c16="http://schemas.microsoft.com/office/drawing/2014/chart" uri="{C3380CC4-5D6E-409C-BE32-E72D297353CC}">
              <c16:uniqueId val="{00000001-4A15-48DA-8772-B7B9EE86AB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3.31</c:v>
                </c:pt>
                <c:pt idx="1">
                  <c:v>1.48</c:v>
                </c:pt>
                <c:pt idx="2">
                  <c:v>1.27</c:v>
                </c:pt>
                <c:pt idx="3">
                  <c:v>3.14</c:v>
                </c:pt>
                <c:pt idx="4">
                  <c:v>3.53</c:v>
                </c:pt>
              </c:numCache>
            </c:numRef>
          </c:val>
          <c:extLst>
            <c:ext xmlns:c16="http://schemas.microsoft.com/office/drawing/2014/chart" uri="{C3380CC4-5D6E-409C-BE32-E72D297353CC}">
              <c16:uniqueId val="{00000000-A85F-47FC-9494-F2F98CCD8E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26.38</c:v>
                </c:pt>
                <c:pt idx="1">
                  <c:v>30.1</c:v>
                </c:pt>
                <c:pt idx="2">
                  <c:v>32.04</c:v>
                </c:pt>
                <c:pt idx="3">
                  <c:v>23.93</c:v>
                </c:pt>
                <c:pt idx="4">
                  <c:v>24.11</c:v>
                </c:pt>
              </c:numCache>
            </c:numRef>
          </c:val>
          <c:extLst>
            <c:ext xmlns:c16="http://schemas.microsoft.com/office/drawing/2014/chart" uri="{C3380CC4-5D6E-409C-BE32-E72D297353CC}">
              <c16:uniqueId val="{00000001-A85F-47FC-9494-F2F98CCD8E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-1.53</c:v>
                </c:pt>
                <c:pt idx="1">
                  <c:v>3.06</c:v>
                </c:pt>
                <c:pt idx="2">
                  <c:v>3.74</c:v>
                </c:pt>
                <c:pt idx="3">
                  <c:v>4.5199999999999996</c:v>
                </c:pt>
                <c:pt idx="4">
                  <c:v>3.02</c:v>
                </c:pt>
              </c:numCache>
            </c:numRef>
          </c:val>
          <c:smooth val="0"/>
          <c:extLst>
            <c:ext xmlns:c16="http://schemas.microsoft.com/office/drawing/2014/chart" uri="{C3380CC4-5D6E-409C-BE32-E72D297353CC}">
              <c16:uniqueId val="{00000002-A85F-47FC-9494-F2F98CCD8E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0A5E-4235-8137-11EDE0C28C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5E-4235-8137-11EDE0C28C58}"/>
            </c:ext>
          </c:extLst>
        </c:ser>
        <c:ser>
          <c:idx val="2"/>
          <c:order val="2"/>
          <c:tx>
            <c:strRef>
              <c:f>データシート!$A$29</c:f>
              <c:strCache>
                <c:ptCount val="1"/>
                <c:pt idx="0">
                  <c:v>和泊町介護保険特別会計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2.04</c:v>
                </c:pt>
                <c:pt idx="2">
                  <c:v>#N/A</c:v>
                </c:pt>
                <c:pt idx="3">
                  <c:v>1.84</c:v>
                </c:pt>
                <c:pt idx="4">
                  <c:v>#N/A</c:v>
                </c:pt>
                <c:pt idx="5">
                  <c:v>1.39</c:v>
                </c:pt>
                <c:pt idx="6">
                  <c:v>#N/A</c:v>
                </c:pt>
                <c:pt idx="7">
                  <c:v>2.5299999999999998</c:v>
                </c:pt>
                <c:pt idx="8">
                  <c:v>#N/A</c:v>
                </c:pt>
                <c:pt idx="9">
                  <c:v>0</c:v>
                </c:pt>
              </c:numCache>
            </c:numRef>
          </c:val>
          <c:extLst>
            <c:ext xmlns:c16="http://schemas.microsoft.com/office/drawing/2014/chart" uri="{C3380CC4-5D6E-409C-BE32-E72D297353CC}">
              <c16:uniqueId val="{00000002-0A5E-4235-8137-11EDE0C28C58}"/>
            </c:ext>
          </c:extLst>
        </c:ser>
        <c:ser>
          <c:idx val="3"/>
          <c:order val="3"/>
          <c:tx>
            <c:strRef>
              <c:f>データシート!$A$30</c:f>
              <c:strCache>
                <c:ptCount val="1"/>
                <c:pt idx="0">
                  <c:v>和泊町奨学資金特別会計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0.08</c:v>
                </c:pt>
                <c:pt idx="2">
                  <c:v>#N/A</c:v>
                </c:pt>
                <c:pt idx="3">
                  <c:v>0.13</c:v>
                </c:pt>
                <c:pt idx="4">
                  <c:v>#N/A</c:v>
                </c:pt>
                <c:pt idx="5">
                  <c:v>0.13</c:v>
                </c:pt>
                <c:pt idx="6">
                  <c:v>#N/A</c:v>
                </c:pt>
                <c:pt idx="7">
                  <c:v>0.12</c:v>
                </c:pt>
                <c:pt idx="8">
                  <c:v>#N/A</c:v>
                </c:pt>
                <c:pt idx="9">
                  <c:v>0.13</c:v>
                </c:pt>
              </c:numCache>
            </c:numRef>
          </c:val>
          <c:extLst>
            <c:ext xmlns:c16="http://schemas.microsoft.com/office/drawing/2014/chart" uri="{C3380CC4-5D6E-409C-BE32-E72D297353CC}">
              <c16:uniqueId val="{00000003-0A5E-4235-8137-11EDE0C28C58}"/>
            </c:ext>
          </c:extLst>
        </c:ser>
        <c:ser>
          <c:idx val="4"/>
          <c:order val="4"/>
          <c:tx>
            <c:strRef>
              <c:f>データシート!$A$31</c:f>
              <c:strCache>
                <c:ptCount val="1"/>
                <c:pt idx="0">
                  <c:v>和泊町後期高齢者医療特別会計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0.16</c:v>
                </c:pt>
                <c:pt idx="4">
                  <c:v>#N/A</c:v>
                </c:pt>
                <c:pt idx="5">
                  <c:v>0.17</c:v>
                </c:pt>
                <c:pt idx="6">
                  <c:v>#N/A</c:v>
                </c:pt>
                <c:pt idx="7">
                  <c:v>0.15</c:v>
                </c:pt>
                <c:pt idx="8">
                  <c:v>#N/A</c:v>
                </c:pt>
                <c:pt idx="9">
                  <c:v>0.17</c:v>
                </c:pt>
              </c:numCache>
            </c:numRef>
          </c:val>
          <c:extLst>
            <c:ext xmlns:c16="http://schemas.microsoft.com/office/drawing/2014/chart" uri="{C3380CC4-5D6E-409C-BE32-E72D297353CC}">
              <c16:uniqueId val="{00000004-0A5E-4235-8137-11EDE0C28C58}"/>
            </c:ext>
          </c:extLst>
        </c:ser>
        <c:ser>
          <c:idx val="5"/>
          <c:order val="5"/>
          <c:tx>
            <c:strRef>
              <c:f>データシート!$A$32</c:f>
              <c:strCache>
                <c:ptCount val="1"/>
                <c:pt idx="0">
                  <c:v>和泊町水道事業会計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2.38</c:v>
                </c:pt>
                <c:pt idx="2">
                  <c:v>#N/A</c:v>
                </c:pt>
                <c:pt idx="3">
                  <c:v>2.21</c:v>
                </c:pt>
                <c:pt idx="4">
                  <c:v>#N/A</c:v>
                </c:pt>
                <c:pt idx="5">
                  <c:v>1.61</c:v>
                </c:pt>
                <c:pt idx="6">
                  <c:v>#N/A</c:v>
                </c:pt>
                <c:pt idx="7">
                  <c:v>1.47</c:v>
                </c:pt>
                <c:pt idx="8">
                  <c:v>#N/A</c:v>
                </c:pt>
                <c:pt idx="9">
                  <c:v>1.1299999999999999</c:v>
                </c:pt>
              </c:numCache>
            </c:numRef>
          </c:val>
          <c:extLst>
            <c:ext xmlns:c16="http://schemas.microsoft.com/office/drawing/2014/chart" uri="{C3380CC4-5D6E-409C-BE32-E72D297353CC}">
              <c16:uniqueId val="{00000005-0A5E-4235-8137-11EDE0C28C58}"/>
            </c:ext>
          </c:extLst>
        </c:ser>
        <c:ser>
          <c:idx val="6"/>
          <c:order val="6"/>
          <c:tx>
            <c:strRef>
              <c:f>データシート!$A$33</c:f>
              <c:strCache>
                <c:ptCount val="1"/>
                <c:pt idx="0">
                  <c:v>和泊町国民健康保険特別会計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0.02</c:v>
                </c:pt>
                <c:pt idx="4">
                  <c:v>#N/A</c:v>
                </c:pt>
                <c:pt idx="5">
                  <c:v>0.93</c:v>
                </c:pt>
                <c:pt idx="6">
                  <c:v>#N/A</c:v>
                </c:pt>
                <c:pt idx="7">
                  <c:v>1.19</c:v>
                </c:pt>
                <c:pt idx="8">
                  <c:v>#N/A</c:v>
                </c:pt>
                <c:pt idx="9">
                  <c:v>1.27</c:v>
                </c:pt>
              </c:numCache>
            </c:numRef>
          </c:val>
          <c:extLst>
            <c:ext xmlns:c16="http://schemas.microsoft.com/office/drawing/2014/chart" uri="{C3380CC4-5D6E-409C-BE32-E72D297353CC}">
              <c16:uniqueId val="{00000006-0A5E-4235-8137-11EDE0C28C58}"/>
            </c:ext>
          </c:extLst>
        </c:ser>
        <c:ser>
          <c:idx val="7"/>
          <c:order val="7"/>
          <c:tx>
            <c:strRef>
              <c:f>データシート!$A$34</c:f>
              <c:strCache>
                <c:ptCount val="1"/>
                <c:pt idx="0">
                  <c:v>和泊町農業集落排水事業会計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1.85</c:v>
                </c:pt>
              </c:numCache>
            </c:numRef>
          </c:val>
          <c:extLst>
            <c:ext xmlns:c16="http://schemas.microsoft.com/office/drawing/2014/chart" uri="{C3380CC4-5D6E-409C-BE32-E72D297353CC}">
              <c16:uniqueId val="{00000007-0A5E-4235-8137-11EDE0C28C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3.22</c:v>
                </c:pt>
                <c:pt idx="2">
                  <c:v>#N/A</c:v>
                </c:pt>
                <c:pt idx="3">
                  <c:v>1.34</c:v>
                </c:pt>
                <c:pt idx="4">
                  <c:v>#N/A</c:v>
                </c:pt>
                <c:pt idx="5">
                  <c:v>1.1299999999999999</c:v>
                </c:pt>
                <c:pt idx="6">
                  <c:v>#N/A</c:v>
                </c:pt>
                <c:pt idx="7">
                  <c:v>3.01</c:v>
                </c:pt>
                <c:pt idx="8">
                  <c:v>#N/A</c:v>
                </c:pt>
                <c:pt idx="9">
                  <c:v>3.39</c:v>
                </c:pt>
              </c:numCache>
            </c:numRef>
          </c:val>
          <c:extLst>
            <c:ext xmlns:c16="http://schemas.microsoft.com/office/drawing/2014/chart" uri="{C3380CC4-5D6E-409C-BE32-E72D297353CC}">
              <c16:uniqueId val="{00000008-0A5E-4235-8137-11EDE0C28C58}"/>
            </c:ext>
          </c:extLst>
        </c:ser>
        <c:ser>
          <c:idx val="9"/>
          <c:order val="9"/>
          <c:tx>
            <c:strRef>
              <c:f>データシート!$A$36</c:f>
              <c:strCache>
                <c:ptCount val="1"/>
                <c:pt idx="0">
                  <c:v>和泊町下水道事業会計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3.74</c:v>
                </c:pt>
              </c:numCache>
            </c:numRef>
          </c:val>
          <c:extLst>
            <c:ext xmlns:c16="http://schemas.microsoft.com/office/drawing/2014/chart" uri="{C3380CC4-5D6E-409C-BE32-E72D297353CC}">
              <c16:uniqueId val="{00000009-0A5E-4235-8137-11EDE0C28C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930</c:v>
                </c:pt>
                <c:pt idx="5">
                  <c:v>884</c:v>
                </c:pt>
                <c:pt idx="8">
                  <c:v>867</c:v>
                </c:pt>
                <c:pt idx="11">
                  <c:v>757</c:v>
                </c:pt>
                <c:pt idx="14">
                  <c:v>714</c:v>
                </c:pt>
              </c:numCache>
            </c:numRef>
          </c:val>
          <c:extLst>
            <c:ext xmlns:c16="http://schemas.microsoft.com/office/drawing/2014/chart" uri="{C3380CC4-5D6E-409C-BE32-E72D297353CC}">
              <c16:uniqueId val="{00000000-9416-4238-8170-13E87C8D32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16-4238-8170-13E87C8D32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16-4238-8170-13E87C8D32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8</c:v>
                </c:pt>
                <c:pt idx="6">
                  <c:v>9</c:v>
                </c:pt>
                <c:pt idx="9">
                  <c:v>9</c:v>
                </c:pt>
                <c:pt idx="12">
                  <c:v>6</c:v>
                </c:pt>
              </c:numCache>
            </c:numRef>
          </c:val>
          <c:extLst>
            <c:ext xmlns:c16="http://schemas.microsoft.com/office/drawing/2014/chart" uri="{C3380CC4-5D6E-409C-BE32-E72D297353CC}">
              <c16:uniqueId val="{00000003-9416-4238-8170-13E87C8D32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242</c:v>
                </c:pt>
                <c:pt idx="3">
                  <c:v>240</c:v>
                </c:pt>
                <c:pt idx="6">
                  <c:v>244</c:v>
                </c:pt>
                <c:pt idx="9">
                  <c:v>254</c:v>
                </c:pt>
                <c:pt idx="12">
                  <c:v>271</c:v>
                </c:pt>
              </c:numCache>
            </c:numRef>
          </c:val>
          <c:extLst>
            <c:ext xmlns:c16="http://schemas.microsoft.com/office/drawing/2014/chart" uri="{C3380CC4-5D6E-409C-BE32-E72D297353CC}">
              <c16:uniqueId val="{00000004-9416-4238-8170-13E87C8D32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16-4238-8170-13E87C8D32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16-4238-8170-13E87C8D32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1174</c:v>
                </c:pt>
                <c:pt idx="3">
                  <c:v>1151</c:v>
                </c:pt>
                <c:pt idx="6">
                  <c:v>1172</c:v>
                </c:pt>
                <c:pt idx="9">
                  <c:v>1058</c:v>
                </c:pt>
                <c:pt idx="12">
                  <c:v>1020</c:v>
                </c:pt>
              </c:numCache>
            </c:numRef>
          </c:val>
          <c:extLst>
            <c:ext xmlns:c16="http://schemas.microsoft.com/office/drawing/2014/chart" uri="{C3380CC4-5D6E-409C-BE32-E72D297353CC}">
              <c16:uniqueId val="{00000007-9416-4238-8170-13E87C8D32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496</c:v>
                </c:pt>
                <c:pt idx="2">
                  <c:v>#N/A</c:v>
                </c:pt>
                <c:pt idx="3">
                  <c:v>#N/A</c:v>
                </c:pt>
                <c:pt idx="4">
                  <c:v>515</c:v>
                </c:pt>
                <c:pt idx="5">
                  <c:v>#N/A</c:v>
                </c:pt>
                <c:pt idx="6">
                  <c:v>#N/A</c:v>
                </c:pt>
                <c:pt idx="7">
                  <c:v>558</c:v>
                </c:pt>
                <c:pt idx="8">
                  <c:v>#N/A</c:v>
                </c:pt>
                <c:pt idx="9">
                  <c:v>#N/A</c:v>
                </c:pt>
                <c:pt idx="10">
                  <c:v>564</c:v>
                </c:pt>
                <c:pt idx="11">
                  <c:v>#N/A</c:v>
                </c:pt>
                <c:pt idx="12">
                  <c:v>#N/A</c:v>
                </c:pt>
                <c:pt idx="13">
                  <c:v>583</c:v>
                </c:pt>
                <c:pt idx="14">
                  <c:v>#N/A</c:v>
                </c:pt>
              </c:numCache>
            </c:numRef>
          </c:val>
          <c:smooth val="0"/>
          <c:extLst>
            <c:ext xmlns:c16="http://schemas.microsoft.com/office/drawing/2014/chart" uri="{C3380CC4-5D6E-409C-BE32-E72D297353CC}">
              <c16:uniqueId val="{00000008-9416-4238-8170-13E87C8D32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6773</c:v>
                </c:pt>
                <c:pt idx="5">
                  <c:v>6393</c:v>
                </c:pt>
                <c:pt idx="8">
                  <c:v>5898</c:v>
                </c:pt>
                <c:pt idx="11">
                  <c:v>5476</c:v>
                </c:pt>
                <c:pt idx="14">
                  <c:v>5337</c:v>
                </c:pt>
              </c:numCache>
            </c:numRef>
          </c:val>
          <c:extLst>
            <c:ext xmlns:c16="http://schemas.microsoft.com/office/drawing/2014/chart" uri="{C3380CC4-5D6E-409C-BE32-E72D297353CC}">
              <c16:uniqueId val="{00000000-14CD-442C-BC9A-37D6D37FC2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954</c:v>
                </c:pt>
                <c:pt idx="5">
                  <c:v>853</c:v>
                </c:pt>
                <c:pt idx="8">
                  <c:v>839</c:v>
                </c:pt>
                <c:pt idx="11">
                  <c:v>814</c:v>
                </c:pt>
                <c:pt idx="14">
                  <c:v>588</c:v>
                </c:pt>
              </c:numCache>
            </c:numRef>
          </c:val>
          <c:extLst>
            <c:ext xmlns:c16="http://schemas.microsoft.com/office/drawing/2014/chart" uri="{C3380CC4-5D6E-409C-BE32-E72D297353CC}">
              <c16:uniqueId val="{00000001-14CD-442C-BC9A-37D6D37FC2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2542</c:v>
                </c:pt>
                <c:pt idx="5">
                  <c:v>2820</c:v>
                </c:pt>
                <c:pt idx="8">
                  <c:v>3177</c:v>
                </c:pt>
                <c:pt idx="11">
                  <c:v>3865</c:v>
                </c:pt>
                <c:pt idx="14">
                  <c:v>4101</c:v>
                </c:pt>
              </c:numCache>
            </c:numRef>
          </c:val>
          <c:extLst>
            <c:ext xmlns:c16="http://schemas.microsoft.com/office/drawing/2014/chart" uri="{C3380CC4-5D6E-409C-BE32-E72D297353CC}">
              <c16:uniqueId val="{00000002-14CD-442C-BC9A-37D6D37FC2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CD-442C-BC9A-37D6D37FC2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CD-442C-BC9A-37D6D37FC2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CD-442C-BC9A-37D6D37FC2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770</c:v>
                </c:pt>
                <c:pt idx="3">
                  <c:v>685</c:v>
                </c:pt>
                <c:pt idx="6">
                  <c:v>693</c:v>
                </c:pt>
                <c:pt idx="9">
                  <c:v>648</c:v>
                </c:pt>
                <c:pt idx="12">
                  <c:v>625</c:v>
                </c:pt>
              </c:numCache>
            </c:numRef>
          </c:val>
          <c:extLst>
            <c:ext xmlns:c16="http://schemas.microsoft.com/office/drawing/2014/chart" uri="{C3380CC4-5D6E-409C-BE32-E72D297353CC}">
              <c16:uniqueId val="{00000006-14CD-442C-BC9A-37D6D37FC2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c:v>
                </c:pt>
                <c:pt idx="3">
                  <c:v>78</c:v>
                </c:pt>
                <c:pt idx="6">
                  <c:v>68</c:v>
                </c:pt>
                <c:pt idx="9">
                  <c:v>58</c:v>
                </c:pt>
                <c:pt idx="12">
                  <c:v>53</c:v>
                </c:pt>
              </c:numCache>
            </c:numRef>
          </c:val>
          <c:extLst>
            <c:ext xmlns:c16="http://schemas.microsoft.com/office/drawing/2014/chart" uri="{C3380CC4-5D6E-409C-BE32-E72D297353CC}">
              <c16:uniqueId val="{00000007-14CD-442C-BC9A-37D6D37FC2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2585</c:v>
                </c:pt>
                <c:pt idx="3">
                  <c:v>2404</c:v>
                </c:pt>
                <c:pt idx="6">
                  <c:v>2236</c:v>
                </c:pt>
                <c:pt idx="9">
                  <c:v>2095</c:v>
                </c:pt>
                <c:pt idx="12">
                  <c:v>1915</c:v>
                </c:pt>
              </c:numCache>
            </c:numRef>
          </c:val>
          <c:extLst>
            <c:ext xmlns:c16="http://schemas.microsoft.com/office/drawing/2014/chart" uri="{C3380CC4-5D6E-409C-BE32-E72D297353CC}">
              <c16:uniqueId val="{00000008-14CD-442C-BC9A-37D6D37FC2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4CD-442C-BC9A-37D6D37FC2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9965</c:v>
                </c:pt>
                <c:pt idx="3">
                  <c:v>9584</c:v>
                </c:pt>
                <c:pt idx="6">
                  <c:v>9041</c:v>
                </c:pt>
                <c:pt idx="9">
                  <c:v>8555</c:v>
                </c:pt>
                <c:pt idx="12">
                  <c:v>7686</c:v>
                </c:pt>
              </c:numCache>
            </c:numRef>
          </c:val>
          <c:extLst>
            <c:ext xmlns:c16="http://schemas.microsoft.com/office/drawing/2014/chart" uri="{C3380CC4-5D6E-409C-BE32-E72D297353CC}">
              <c16:uniqueId val="{0000000A-14CD-442C-BC9A-37D6D37FC2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3139</c:v>
                </c:pt>
                <c:pt idx="2">
                  <c:v>#N/A</c:v>
                </c:pt>
                <c:pt idx="3">
                  <c:v>#N/A</c:v>
                </c:pt>
                <c:pt idx="4">
                  <c:v>2686</c:v>
                </c:pt>
                <c:pt idx="5">
                  <c:v>#N/A</c:v>
                </c:pt>
                <c:pt idx="6">
                  <c:v>#N/A</c:v>
                </c:pt>
                <c:pt idx="7">
                  <c:v>2123</c:v>
                </c:pt>
                <c:pt idx="8">
                  <c:v>#N/A</c:v>
                </c:pt>
                <c:pt idx="9">
                  <c:v>#N/A</c:v>
                </c:pt>
                <c:pt idx="10">
                  <c:v>1201</c:v>
                </c:pt>
                <c:pt idx="11">
                  <c:v>#N/A</c:v>
                </c:pt>
                <c:pt idx="12">
                  <c:v>#N/A</c:v>
                </c:pt>
                <c:pt idx="13">
                  <c:v>253</c:v>
                </c:pt>
                <c:pt idx="14">
                  <c:v>#N/A</c:v>
                </c:pt>
              </c:numCache>
            </c:numRef>
          </c:val>
          <c:smooth val="0"/>
          <c:extLst>
            <c:ext xmlns:c16="http://schemas.microsoft.com/office/drawing/2014/chart" uri="{C3380CC4-5D6E-409C-BE32-E72D297353CC}">
              <c16:uniqueId val="{0000000B-14CD-442C-BC9A-37D6D37FC2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1364</c:v>
                </c:pt>
                <c:pt idx="1">
                  <c:v>974</c:v>
                </c:pt>
                <c:pt idx="2">
                  <c:v>985</c:v>
                </c:pt>
              </c:numCache>
            </c:numRef>
          </c:val>
          <c:extLst>
            <c:ext xmlns:c16="http://schemas.microsoft.com/office/drawing/2014/chart" uri="{C3380CC4-5D6E-409C-BE32-E72D297353CC}">
              <c16:uniqueId val="{00000000-5EBD-4523-9F89-72D97FC6D0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165</c:v>
                </c:pt>
                <c:pt idx="1">
                  <c:v>175</c:v>
                </c:pt>
                <c:pt idx="2">
                  <c:v>205</c:v>
                </c:pt>
              </c:numCache>
            </c:numRef>
          </c:val>
          <c:extLst>
            <c:ext xmlns:c16="http://schemas.microsoft.com/office/drawing/2014/chart" uri="{C3380CC4-5D6E-409C-BE32-E72D297353CC}">
              <c16:uniqueId val="{00000001-5EBD-4523-9F89-72D97FC6D0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1488</c:v>
                </c:pt>
                <c:pt idx="1">
                  <c:v>2500</c:v>
                </c:pt>
                <c:pt idx="2">
                  <c:v>2481</c:v>
                </c:pt>
              </c:numCache>
            </c:numRef>
          </c:val>
          <c:extLst>
            <c:ext xmlns:c16="http://schemas.microsoft.com/office/drawing/2014/chart" uri="{C3380CC4-5D6E-409C-BE32-E72D297353CC}">
              <c16:uniqueId val="{00000002-5EBD-4523-9F89-72D97FC6D0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{5270C993-A91E-441D-A6B3-31A083AF13F2}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0B1-4B84-9FC6-FA65944BCF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{9181F525-9A97-4884-826C-7FF14BB55B11}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B1-4B84-9FC6-FA65944BCF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{5E3639AF-4787-4614-A1CC-3F4F15BB2420}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B1-4B84-9FC6-FA65944BCF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{1090C9AF-C70C-431C-B192-A6D582DD2291}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B1-4B84-9FC6-FA65944BCF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{1C0EE059-0B15-4C7D-9DE9-6776D385C58E}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B1-4B84-9FC6-FA65944BCF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{68B11830-E945-41C3-AB43-F841E9FCAD74}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0B1-4B84-9FC6-FA65944BCF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{164E2077-B974-407B-9214-189449536162}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0B1-4B84-9FC6-FA65944BCF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{7522F7D3-85D6-40D3-A4D0-17C797749306}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0B1-4B84-9FC6-FA65944BCF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{3A6965D9-7758-43D8-9F3B-D8BFBAC68219}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0B1-4B84-9FC6-FA65944BCF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62.8</c:v>
                </c:pt>
                <c:pt idx="16">
                  <c:v>64.5</c:v>
                </c:pt>
                <c:pt idx="24">
                  <c:v>66.5</c:v>
                </c:pt>
                <c:pt idx="32">
                  <c:v>68.400000000000006</c:v>
                </c:pt>
              </c:numCache>
            </c:numRef>
          </c:xVal>
          <c:yVal>
            <c:numRef>
              <c:f>公会計指標分析・財政指標組合せ分析表!$BP$51:$DC$51</c:f>
              <c:numCache>
                <c:formatCode>#,##0.0;"▲ "#,##0.0</c:formatCode>
                <c:ptCount val="40"/>
                <c:pt idx="0">
                  <c:v>106.2</c:v>
                </c:pt>
                <c:pt idx="8">
                  <c:v>85.2</c:v>
                </c:pt>
                <c:pt idx="16">
                  <c:v>61.5</c:v>
                </c:pt>
                <c:pt idx="24">
                  <c:v>35.5</c:v>
                </c:pt>
                <c:pt idx="32">
                  <c:v>7.3</c:v>
                </c:pt>
              </c:numCache>
            </c:numRef>
          </c:yVal>
          <c:smooth val="0"/>
          <c:extLst>
            <c:ext xmlns:c16="http://schemas.microsoft.com/office/drawing/2014/chart" uri="{C3380CC4-5D6E-409C-BE32-E72D297353CC}">
              <c16:uniqueId val="{00000009-30B1-4B84-9FC6-FA65944BCF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{BA9CE285-028D-4BFD-9E00-1A458EDF326C}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0B1-4B84-9FC6-FA65944BCF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{2EB295BB-19D4-41AD-BF08-8B0174405A43}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B1-4B84-9FC6-FA65944BCF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{470FAFAB-D23F-4742-828A-F82C5235D1C3}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B1-4B84-9FC6-FA65944BCF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{D87CB9EA-2DC5-4D3D-A639-64BA8353C3D4}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B1-4B84-9FC6-FA65944BCF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{ADF51E90-B3F6-4B08-8BED-0421FE995B10}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B1-4B84-9FC6-FA65944BCF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{88BD3491-3C64-4EA8-925D-F03EAEA1516E}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0B1-4B84-9FC6-FA65944BCF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{5533F00C-0A4D-472E-852B-B47F9B7E3604}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0B1-4B84-9FC6-FA65944BCF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{E9102362-0523-4E04-B965-7EB9486BDEA8}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0B1-4B84-9FC6-FA65944BCF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{3A278AAA-648A-458C-A187-5EE86DCBF4A2}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0B1-4B84-9FC6-FA65944BCF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0B1-4B84-9FC6-FA65944BCFBD}"/>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{8FD43F63-A998-4887-8878-116A334F0E51}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CA4-4533-95F7-373657809F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{1229E14A-8CC4-4F5F-866C-1A50FBA6DB04}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A4-4533-95F7-373657809F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{03A42870-CB6C-4CED-B039-83DF9F9370C7}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A4-4533-95F7-373657809F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{04F754C4-8D17-42A8-99BB-61CDB3DB577F}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A4-4533-95F7-373657809F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{754D8838-79FF-41D9-AE76-93DEB49B4DC0}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A4-4533-95F7-373657809F5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{EF846B35-0278-4EB4-AA36-246E9AEA32F4}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CA4-4533-95F7-373657809F5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{2ECAF58D-E8D8-4532-AC66-7B382DFA6A6B}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CA4-4533-95F7-373657809F5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{E43CB456-6526-4EEA-8C37-65DA96EB177D}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CA4-4533-95F7-373657809F5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{32DD26BB-1B82-4185-A5D4-11D24449C4D1}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CA4-4533-95F7-373657809F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15.9</c:v>
                </c:pt>
                <c:pt idx="8">
                  <c:v>16.3</c:v>
                </c:pt>
                <c:pt idx="16">
                  <c:v>16.399999999999999</c:v>
                </c:pt>
                <c:pt idx="24">
                  <c:v>16.399999999999999</c:v>
                </c:pt>
                <c:pt idx="32">
                  <c:v>16.600000000000001</c:v>
                </c:pt>
              </c:numCache>
            </c:numRef>
          </c:xVal>
          <c:yVal>
            <c:numRef>
              <c:f>公会計指標分析・財政指標組合せ分析表!$BP$73:$DC$73</c:f>
              <c:numCache>
                <c:formatCode>#,##0.0;"▲ "#,##0.0</c:formatCode>
                <c:ptCount val="40"/>
                <c:pt idx="0">
                  <c:v>106.2</c:v>
                </c:pt>
                <c:pt idx="8">
                  <c:v>85.2</c:v>
                </c:pt>
                <c:pt idx="16">
                  <c:v>61.5</c:v>
                </c:pt>
                <c:pt idx="24">
                  <c:v>35.5</c:v>
                </c:pt>
                <c:pt idx="32">
                  <c:v>7.3</c:v>
                </c:pt>
              </c:numCache>
            </c:numRef>
          </c:yVal>
          <c:smooth val="0"/>
          <c:extLst>
            <c:ext xmlns:c16="http://schemas.microsoft.com/office/drawing/2014/chart" uri="{C3380CC4-5D6E-409C-BE32-E72D297353CC}">
              <c16:uniqueId val="{00000009-9CA4-4533-95F7-373657809F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9792950334959888E-2"/>
                  <c:y val="-8.133737286005204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{1462E00B-44DF-4166-84C0-ACA1EE661418}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CA4-4533-95F7-373657809F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{7B5B03A8-D7EA-410C-9BC8-68A4C6E57D07}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A4-4533-95F7-373657809F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{D63073AD-F318-4EEA-B1A8-5EEF66B9F8C0}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A4-4533-95F7-373657809F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{21E5B6D9-583D-4C09-AF7D-91700D7F0D3B}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A4-4533-95F7-373657809F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{9B3E6D39-A5C3-443F-AA96-1C3A91F5D972}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A4-4533-95F7-373657809F5B}"/>
                </c:ext>
              </c:extLst>
            </c:dLbl>
            <c:dLbl>
              <c:idx val="8"/>
              <c:layout>
                <c:manualLayout>
                  <c:x val="-3.3347735115191415E-2"/>
                  <c:y val="-9.198017407958178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{76E155F0-B193-4C74-A644-F4F935F1F97E}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CA4-4533-95F7-373657809F5B}"/>
                </c:ext>
              </c:extLst>
            </c:dLbl>
            <c:dLbl>
              <c:idx val="16"/>
              <c:layout>
                <c:manualLayout>
                  <c:x val="-3.1570342725075584E-2"/>
                  <c:y val="-1.112365376698656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{3F043B55-2F69-4B1C-8DF6-0CF23E1CC07A}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CA4-4533-95F7-373657809F5B}"/>
                </c:ext>
              </c:extLst>
            </c:dLbl>
            <c:dLbl>
              <c:idx val="24"/>
              <c:layout>
                <c:manualLayout>
                  <c:x val="-3.1570342725075584E-2"/>
                  <c:y val="-4.49001203501318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{DEC0C425-58FE-4BB6-A176-DD8B8FBC2DEB}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CA4-4533-95F7-373657809F5B}"/>
                </c:ext>
              </c:extLst>
            </c:dLbl>
            <c:dLbl>
              <c:idx val="32"/>
              <c:layout>
                <c:manualLayout>
                  <c:x val="-3.1570342725075584E-2"/>
                  <c:y val="-8.274157189464807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{23368318-D61F-431A-951D-18552C5DBEF1}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CA4-4533-95F7-373657809F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CA4-4533-95F7-373657809F5B}"/>
            </c:ext>
          </c:extLst>
        </c:ser>
        <c:dLbls>
          <c:showLegendKey val="0"/>
          <c:showVal val="1"/>
          <c:showCatName val="0"/>
          <c:showSerName val="0"/>
          <c:showPercent val="0"/>
          <c:showBubbleSize val="0"/>
        </c:dLbls>
        <c:axId val="84219776"/>
        <c:axId val="84234240"/>
      </c:scatterChart>
      <c:valAx>
        <c:axId val="84219776"/>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元利償還金については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し，公営企業債の元利償還金に対する繰入金は</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百万円増加している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算入公債費等については，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百万円減少したため，</a:t>
          </a:r>
          <a:r>
            <a:rPr kumimoji="1" lang="ja-JP" altLang="en-US" sz="1100">
              <a:solidFill>
                <a:schemeClr val="dk1"/>
              </a:solidFill>
              <a:effectLst/>
              <a:latin typeface="+mn-lt"/>
              <a:ea typeface="+mn-ea"/>
              <a:cs typeface="+mn-cs"/>
            </a:rPr>
            <a:t>実</a:t>
          </a:r>
          <a:r>
            <a:rPr kumimoji="1" lang="ja-JP" altLang="ja-JP" sz="1100">
              <a:solidFill>
                <a:schemeClr val="dk1"/>
              </a:solidFill>
              <a:effectLst/>
              <a:latin typeface="+mn-lt"/>
              <a:ea typeface="+mn-ea"/>
              <a:cs typeface="+mn-cs"/>
            </a:rPr>
            <a:t>質公債費比率の分子は，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今後は，各種起債の償還が順調に進むと思われるが，新庁舎建設事業に対する地方債の元利償還が開始されたことから大幅な減少は見込めない。公営企業債の元利償還金に対する繰入金は，既存施設の維持管理や人口の減少等で，大幅な改善は見込めない。今後とも，新規地方債の発行抑制に努めるとともに，公営企業会計等の料金の見直し等も検討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減債基金残高のうち，実質公債比率の算定に用いる満期一括償還地方債の償還の財源として積み立てた額は無し。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令和５年度は，繰上償還を行ったこともあり，起債残高がより減ったことに併せて，基金残高増加した</a:t>
          </a:r>
          <a:r>
            <a:rPr kumimoji="1" lang="ja-JP" altLang="ja-JP" sz="1100">
              <a:solidFill>
                <a:schemeClr val="dk1"/>
              </a:solidFill>
              <a:effectLst/>
              <a:latin typeface="+mn-lt"/>
              <a:ea typeface="+mn-ea"/>
              <a:cs typeface="+mn-cs"/>
            </a:rPr>
            <a:t>ことから，将来負担比率は前年度より改善した。今後も継続して財政健全化に取り組む。また，基金については，財政調整基金は標準財政規模の一定割合を維持し，特定目的基金については，有線テレビや防災無線の更新等，公共施設等総合管理基金及び令和４年度から積立開始した総合交流施設建設基金等への積極的な積立を行い，基金の目的に合わせて有効に活用する。また，基金の一部を債券運用し，財源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鹿児島県和泊町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3,671</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減債</a:t>
          </a:r>
          <a:r>
            <a:rPr kumimoji="1" lang="ja-JP" altLang="ja-JP" sz="1100">
              <a:solidFill>
                <a:schemeClr val="dk1"/>
              </a:solidFill>
              <a:effectLst/>
              <a:latin typeface="+mn-lt"/>
              <a:ea typeface="+mn-ea"/>
              <a:cs typeface="+mn-cs"/>
            </a:rPr>
            <a:t>基金に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総合交流施設建設</a:t>
          </a:r>
          <a:r>
            <a:rPr kumimoji="1" lang="ja-JP" altLang="ja-JP" sz="1100">
              <a:solidFill>
                <a:schemeClr val="dk1"/>
              </a:solidFill>
              <a:effectLst/>
              <a:latin typeface="+mn-lt"/>
              <a:ea typeface="+mn-ea"/>
              <a:cs typeface="+mn-cs"/>
            </a:rPr>
            <a:t>基金に</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和泊町アグトラスト</a:t>
          </a:r>
          <a:r>
            <a:rPr kumimoji="1" lang="ja-JP" altLang="ja-JP" sz="1100">
              <a:solidFill>
                <a:schemeClr val="dk1"/>
              </a:solidFill>
              <a:effectLst/>
              <a:latin typeface="+mn-lt"/>
              <a:ea typeface="+mn-ea"/>
              <a:cs typeface="+mn-cs"/>
            </a:rPr>
            <a:t>基金</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新設</a:t>
          </a:r>
          <a:r>
            <a:rPr kumimoji="1" lang="ja-JP" altLang="ja-JP" sz="1100">
              <a:solidFill>
                <a:schemeClr val="dk1"/>
              </a:solidFill>
              <a:effectLst/>
              <a:latin typeface="+mn-lt"/>
              <a:ea typeface="+mn-ea"/>
              <a:cs typeface="+mn-cs"/>
            </a:rPr>
            <a:t>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については標準財政規模の一定割合を維持し，特定目的基金への積み立てを増やしていく。特に，令和４年度から積立開始した和泊町総合交流施設建設基金や老朽化が著しい海洋療法施設維持整備基金を中心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・和泊町公共施設等総合管理基金：新庁舎をはじめとする公共施設の維持管理に関する経費</a:t>
          </a:r>
          <a:endParaRPr lang="ja-JP" altLang="ja-JP" sz="1400">
            <a:effectLst/>
          </a:endParaRPr>
        </a:p>
        <a:p>
          <a:r>
            <a:rPr kumimoji="1" lang="ja-JP" altLang="ja-JP" sz="1100">
              <a:solidFill>
                <a:schemeClr val="dk1"/>
              </a:solidFill>
              <a:effectLst/>
              <a:latin typeface="+mn-lt"/>
              <a:ea typeface="+mn-ea"/>
              <a:cs typeface="+mn-cs"/>
            </a:rPr>
            <a:t>・和泊町土地改良事業基金：国営沖永良部土地改良事業（地下ダム事業）の地元負担金に関する経費</a:t>
          </a:r>
          <a:endParaRPr lang="ja-JP" altLang="ja-JP" sz="1400">
            <a:effectLst/>
          </a:endParaRPr>
        </a:p>
        <a:p>
          <a:r>
            <a:rPr kumimoji="1" lang="ja-JP" altLang="ja-JP" sz="1100">
              <a:solidFill>
                <a:schemeClr val="dk1"/>
              </a:solidFill>
              <a:effectLst/>
              <a:latin typeface="+mn-lt"/>
              <a:ea typeface="+mn-ea"/>
              <a:cs typeface="+mn-cs"/>
            </a:rPr>
            <a:t>・和泊町放送施設更新準備基金：和泊町有線テレビ及び防災無線の更新に要する経費</a:t>
          </a:r>
          <a:endParaRPr lang="ja-JP" altLang="ja-JP">
            <a:effectLst/>
          </a:endParaRPr>
        </a:p>
        <a:p>
          <a:r>
            <a:rPr kumimoji="1" lang="ja-JP" altLang="ja-JP" sz="1100">
              <a:solidFill>
                <a:schemeClr val="dk1"/>
              </a:solidFill>
              <a:effectLst/>
              <a:latin typeface="+mn-lt"/>
              <a:ea typeface="+mn-ea"/>
              <a:cs typeface="+mn-cs"/>
            </a:rPr>
            <a:t>・和泊町</a:t>
          </a:r>
          <a:r>
            <a:rPr kumimoji="1" lang="ja-JP" altLang="en-US" sz="1100">
              <a:solidFill>
                <a:schemeClr val="dk1"/>
              </a:solidFill>
              <a:effectLst/>
              <a:latin typeface="+mn-lt"/>
              <a:ea typeface="+mn-ea"/>
              <a:cs typeface="+mn-cs"/>
            </a:rPr>
            <a:t>総合交流施設建設基金</a:t>
          </a:r>
          <a:r>
            <a:rPr kumimoji="1" lang="ja-JP" altLang="ja-JP" sz="1100">
              <a:solidFill>
                <a:schemeClr val="dk1"/>
              </a:solidFill>
              <a:effectLst/>
              <a:latin typeface="+mn-lt"/>
              <a:ea typeface="+mn-ea"/>
              <a:cs typeface="+mn-cs"/>
            </a:rPr>
            <a:t>：和泊町総合交流施設建設に要する経費</a:t>
          </a:r>
          <a:endParaRPr lang="ja-JP" altLang="ja-JP" sz="1400">
            <a:effectLst/>
          </a:endParaRPr>
        </a:p>
        <a:p>
          <a:r>
            <a:rPr kumimoji="1" lang="ja-JP" altLang="ja-JP" sz="1100">
              <a:solidFill>
                <a:schemeClr val="dk1"/>
              </a:solidFill>
              <a:effectLst/>
              <a:latin typeface="+mn-lt"/>
              <a:ea typeface="+mn-ea"/>
              <a:cs typeface="+mn-cs"/>
            </a:rPr>
            <a:t>・和泊町海洋療法施設維持整備基金：和泊町海洋療法施設の維持補修等に要する経費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・和泊町公共施設等総合管理基金：公共施設の維持管理に充てるため</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百万取崩し，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百万円積立を行った。</a:t>
          </a:r>
          <a:endParaRPr lang="ja-JP" altLang="ja-JP" sz="1400">
            <a:effectLst/>
          </a:endParaRPr>
        </a:p>
        <a:p>
          <a:r>
            <a:rPr kumimoji="1" lang="ja-JP" altLang="ja-JP" sz="1100">
              <a:solidFill>
                <a:schemeClr val="dk1"/>
              </a:solidFill>
              <a:effectLst/>
              <a:latin typeface="+mn-lt"/>
              <a:ea typeface="+mn-ea"/>
              <a:cs typeface="+mn-cs"/>
            </a:rPr>
            <a:t>・和泊町土地改良事業基金：</a:t>
          </a:r>
          <a:r>
            <a:rPr kumimoji="1" lang="ja-JP" altLang="en-US" sz="1100">
              <a:solidFill>
                <a:schemeClr val="dk1"/>
              </a:solidFill>
              <a:effectLst/>
              <a:latin typeface="+mn-lt"/>
              <a:ea typeface="+mn-ea"/>
              <a:cs typeface="+mn-cs"/>
            </a:rPr>
            <a:t>増減なし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・和泊町放送施設更新準備基金：増減なし。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・和泊町総合交流施設建設基金：</a:t>
          </a:r>
          <a:r>
            <a:rPr kumimoji="1" lang="ja-JP" altLang="en-US" sz="1100">
              <a:solidFill>
                <a:schemeClr val="dk1"/>
              </a:solidFill>
              <a:effectLst/>
              <a:latin typeface="+mn-lt"/>
              <a:ea typeface="+mn-ea"/>
              <a:cs typeface="+mn-cs"/>
            </a:rPr>
            <a:t>総合交流施設建設に備えて</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百万円積立を行った。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・和泊町海洋療法施設維持整備基金：老朽化した海洋療法施設の維持補修等に充てるため</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百万円取崩した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・和泊町公共施設等総合管理基金：公共施設等の長寿命化・統廃合等への活用を図る。</a:t>
          </a:r>
          <a:endParaRPr lang="ja-JP" altLang="ja-JP" sz="1400">
            <a:effectLst/>
          </a:endParaRPr>
        </a:p>
        <a:p>
          <a:r>
            <a:rPr kumimoji="1" lang="ja-JP" altLang="ja-JP" sz="1100">
              <a:solidFill>
                <a:schemeClr val="dk1"/>
              </a:solidFill>
              <a:effectLst/>
              <a:latin typeface="+mn-lt"/>
              <a:ea typeface="+mn-ea"/>
              <a:cs typeface="+mn-cs"/>
            </a:rPr>
            <a:t>・和泊町土地改良事業基金：</a:t>
          </a:r>
          <a:r>
            <a:rPr kumimoji="1" lang="ja-JP" altLang="en-US" sz="1100">
              <a:solidFill>
                <a:schemeClr val="dk1"/>
              </a:solidFill>
              <a:effectLst/>
              <a:latin typeface="+mn-lt"/>
              <a:ea typeface="+mn-ea"/>
              <a:cs typeface="+mn-cs"/>
            </a:rPr>
            <a:t>積立は完了し，令和７年度から取り崩す。</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・和泊町放送施設更新準備基金：放送施設の更新準備のため</a:t>
          </a:r>
          <a:r>
            <a:rPr kumimoji="1" lang="ja-JP" altLang="en-US" sz="1100">
              <a:solidFill>
                <a:schemeClr val="dk1"/>
              </a:solidFill>
              <a:effectLst/>
              <a:latin typeface="+mn-lt"/>
              <a:ea typeface="+mn-ea"/>
              <a:cs typeface="+mn-cs"/>
            </a:rPr>
            <a:t>取崩し</a:t>
          </a:r>
          <a:r>
            <a:rPr kumimoji="1" lang="ja-JP" altLang="ja-JP" sz="1100">
              <a:solidFill>
                <a:schemeClr val="dk1"/>
              </a:solidFill>
              <a:effectLst/>
              <a:latin typeface="+mn-lt"/>
              <a:ea typeface="+mn-ea"/>
              <a:cs typeface="+mn-cs"/>
            </a:rPr>
            <a:t>，財政負担の軽減を図る。</a:t>
          </a:r>
          <a:endParaRPr lang="ja-JP" altLang="ja-JP">
            <a:effectLst/>
          </a:endParaRPr>
        </a:p>
        <a:p>
          <a:r>
            <a:rPr kumimoji="1" lang="ja-JP" altLang="ja-JP" sz="1100">
              <a:solidFill>
                <a:schemeClr val="dk1"/>
              </a:solidFill>
              <a:effectLst/>
              <a:latin typeface="+mn-lt"/>
              <a:ea typeface="+mn-ea"/>
              <a:cs typeface="+mn-cs"/>
            </a:rPr>
            <a:t>・和泊町総合交流施設建設基金：</a:t>
          </a:r>
          <a:r>
            <a:rPr kumimoji="1" lang="ja-JP" altLang="en-US" sz="1100">
              <a:solidFill>
                <a:schemeClr val="dk1"/>
              </a:solidFill>
              <a:effectLst/>
              <a:latin typeface="+mn-lt"/>
              <a:ea typeface="+mn-ea"/>
              <a:cs typeface="+mn-cs"/>
            </a:rPr>
            <a:t>総合交流施設建設</a:t>
          </a:r>
          <a:r>
            <a:rPr kumimoji="1" lang="ja-JP" altLang="ja-JP" sz="1100">
              <a:solidFill>
                <a:schemeClr val="dk1"/>
              </a:solidFill>
              <a:effectLst/>
              <a:latin typeface="+mn-lt"/>
              <a:ea typeface="+mn-ea"/>
              <a:cs typeface="+mn-cs"/>
            </a:rPr>
            <a:t>のため毎年度積立て，財政負担の軽減を図る。</a:t>
          </a:r>
          <a:endParaRPr lang="ja-JP" altLang="ja-JP" sz="1400">
            <a:effectLst/>
          </a:endParaRPr>
        </a:p>
        <a:p>
          <a:r>
            <a:rPr kumimoji="1" lang="ja-JP" altLang="ja-JP" sz="1100">
              <a:solidFill>
                <a:schemeClr val="dk1"/>
              </a:solidFill>
              <a:effectLst/>
              <a:latin typeface="+mn-lt"/>
              <a:ea typeface="+mn-ea"/>
              <a:cs typeface="+mn-cs"/>
            </a:rPr>
            <a:t>・和泊町海洋療法施設維持整備基金：老朽化した海洋療法施設の維持補修に充てるため毎年度積立て，財政負担の軽減を図る。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985</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か年間を「財政健全化集中対策期間」令和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を「第二期財政健全化集中対策期間」と設定し，財政構造改革として、歳入歳出両面にわたる取組を進めてきたが，そうした取組をしても解消できない財源不足や災害，国補正等の対応については，財源調整的に基金の取り崩し等により対応し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台風常襲地帯である本町は，大規模災害の発生など不測の事態に備えるため，予算編成や予算執行における効率化の徹底はもとより，本町が実施している「第二期財政健全化集中対策期間」の取組み（新規起債の発行額を６億円以内）を着実に進め，財政調整基金の残高を引き続き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百万円の増加となっている。　</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令和５年度は繰上償還を行っており，今後も継続して行うことを想定し積み増しした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・減債基金を活用した地方債の償還も視野に入れ，計画的に積立を行う。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有形固定資産減価償却率は類似団体</a:t>
          </a:r>
          <a:r>
            <a:rPr kumimoji="1" lang="ja-JP" altLang="en-US" sz="1100">
              <a:solidFill>
                <a:schemeClr val="dk1"/>
              </a:solidFill>
              <a:effectLst/>
              <a:latin typeface="+mn-lt"/>
              <a:ea typeface="+mn-ea"/>
              <a:cs typeface="+mn-cs"/>
            </a:rPr>
            <a:t>平均よりも高くなっている</a:t>
          </a:r>
          <a:r>
            <a:rPr kumimoji="1" lang="ja-JP" altLang="ja-JP" sz="1100">
              <a:solidFill>
                <a:schemeClr val="dk1"/>
              </a:solidFill>
              <a:effectLst/>
              <a:latin typeface="+mn-lt"/>
              <a:ea typeface="+mn-ea"/>
              <a:cs typeface="+mn-cs"/>
            </a:rPr>
            <a:t>。本町は，公共施設等総合管理計画及び個別施設計画を策定済みであり，総合管理計画において公共施設施設における総床面積の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％削減を目標としている。今後は，個別計画に基づいた長寿命化や統廃合，民間譲渡等について計画的に進める。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928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20464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10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92837</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097270"/>
          <a:ext cx="711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31</xdr:row>
      <xdr:rowOff>10795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010910"/>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143129</xdr:rowOff>
    </xdr:from>
    <xdr:to>
      <xdr:col>11</xdr:col>
      <xdr:colOff>187325</xdr:colOff>
      <xdr:row>30</xdr:row>
      <xdr:rowOff>73279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22479</xdr:rowOff>
    </xdr:from>
    <xdr:to>
      <xdr:col>15</xdr:col>
      <xdr:colOff>136525</xdr:colOff>
      <xdr:row>30</xdr:row>
      <xdr:rowOff>95885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937504"/>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78359</xdr:rowOff>
    </xdr:from>
    <xdr:to>
      <xdr:col>7</xdr:col>
      <xdr:colOff>187325</xdr:colOff>
      <xdr:row>30</xdr:row>
      <xdr:rowOff>8509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129159</xdr:rowOff>
    </xdr:from>
    <xdr:to>
      <xdr:col>11</xdr:col>
      <xdr:colOff>136525</xdr:colOff>
      <xdr:row>30</xdr:row>
      <xdr:rowOff>22479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872734"/>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78122</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89806</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25036</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地方債の償還は順調に行われているが，債務償還比率は，</a:t>
          </a:r>
          <a:r>
            <a:rPr kumimoji="1" lang="ja-JP" altLang="en-US" sz="1100" b="0" i="0" baseline="0">
              <a:solidFill>
                <a:schemeClr val="dk1"/>
              </a:solidFill>
              <a:effectLst/>
              <a:latin typeface="+mn-lt"/>
              <a:ea typeface="+mn-ea"/>
              <a:cs typeface="+mn-cs"/>
            </a:rPr>
            <a:t>類似団体内平均値に近づいてきたものの，</a:t>
          </a:r>
          <a:r>
            <a:rPr kumimoji="1" lang="ja-JP" altLang="ja-JP" sz="1100" b="0" i="0" baseline="0">
              <a:solidFill>
                <a:schemeClr val="dk1"/>
              </a:solidFill>
              <a:effectLst/>
              <a:latin typeface="+mn-lt"/>
              <a:ea typeface="+mn-ea"/>
              <a:cs typeface="+mn-cs"/>
            </a:rPr>
            <a:t>依然として高い水準にある。現在，基金についても順調に積み立てているので，当面の間，債務償還比率は改善される見込みである。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100238</xdr:rowOff>
    </xdr:from>
    <xdr:to>
      <xdr:col>76</xdr:col>
      <xdr:colOff>73025</xdr:colOff>
      <xdr:row>29</xdr:row>
      <xdr:rowOff>30388</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56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78665</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65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148456</xdr:rowOff>
    </xdr:from>
    <xdr:to>
      <xdr:col>72</xdr:col>
      <xdr:colOff>123825</xdr:colOff>
      <xdr:row>29</xdr:row>
      <xdr:rowOff>78606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572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151038</xdr:rowOff>
    </xdr:from>
    <xdr:to>
      <xdr:col>76</xdr:col>
      <xdr:colOff>22225</xdr:colOff>
      <xdr:row>29</xdr:row>
      <xdr:rowOff>27806</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4084300" y="5723163"/>
          <a:ext cx="7112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2434</xdr:rowOff>
    </xdr:from>
    <xdr:to>
      <xdr:col>68</xdr:col>
      <xdr:colOff>123825</xdr:colOff>
      <xdr:row>29</xdr:row>
      <xdr:rowOff>104034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57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27806</xdr:rowOff>
    </xdr:from>
    <xdr:to>
      <xdr:col>72</xdr:col>
      <xdr:colOff>73025</xdr:colOff>
      <xdr:row>29</xdr:row>
      <xdr:rowOff>53234</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3322300" y="5771381"/>
          <a:ext cx="762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158362</xdr:rowOff>
    </xdr:from>
    <xdr:to>
      <xdr:col>64</xdr:col>
      <xdr:colOff>123825</xdr:colOff>
      <xdr:row>30</xdr:row>
      <xdr:rowOff>88512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590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53234</xdr:rowOff>
    </xdr:from>
    <xdr:to>
      <xdr:col>68</xdr:col>
      <xdr:colOff>73025</xdr:colOff>
      <xdr:row>30</xdr:row>
      <xdr:rowOff>37712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796809"/>
          <a:ext cx="762000" cy="1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78430</xdr:rowOff>
    </xdr:from>
    <xdr:to>
      <xdr:col>60</xdr:col>
      <xdr:colOff>123825</xdr:colOff>
      <xdr:row>31</xdr:row>
      <xdr:rowOff>8580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599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37712</xdr:rowOff>
    </xdr:from>
    <xdr:to>
      <xdr:col>64</xdr:col>
      <xdr:colOff>73025</xdr:colOff>
      <xdr:row>30</xdr:row>
      <xdr:rowOff>129230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5952737"/>
          <a:ext cx="762000" cy="9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69733</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581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95161</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583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79639</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599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171157</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08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145415</xdr:rowOff>
    </xdr:from>
    <xdr:to>
      <xdr:col>24</xdr:col>
      <xdr:colOff>114300</xdr:colOff>
      <xdr:row>39</xdr:row>
      <xdr:rowOff>75565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123842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124460</xdr:rowOff>
    </xdr:from>
    <xdr:to>
      <xdr:col>20</xdr:col>
      <xdr:colOff>38100</xdr:colOff>
      <xdr:row>39</xdr:row>
      <xdr:rowOff>54610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3810</xdr:rowOff>
    </xdr:from>
    <xdr:to>
      <xdr:col>24</xdr:col>
      <xdr:colOff>63500</xdr:colOff>
      <xdr:row>39</xdr:row>
      <xdr:rowOff>24765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903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111125</xdr:rowOff>
    </xdr:from>
    <xdr:to>
      <xdr:col>15</xdr:col>
      <xdr:colOff>101600</xdr:colOff>
      <xdr:row>39</xdr:row>
      <xdr:rowOff>41275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161925</xdr:rowOff>
    </xdr:from>
    <xdr:to>
      <xdr:col>19</xdr:col>
      <xdr:colOff>177800</xdr:colOff>
      <xdr:row>39</xdr:row>
      <xdr:rowOff>3810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770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38</xdr:row>
      <xdr:rowOff>161925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5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63500</xdr:rowOff>
    </xdr:from>
    <xdr:to>
      <xdr:col>6</xdr:col>
      <xdr:colOff>38100</xdr:colOff>
      <xdr:row>38</xdr:row>
      <xdr:rowOff>165100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114300</xdr:rowOff>
    </xdr:from>
    <xdr:to>
      <xdr:col>10</xdr:col>
      <xdr:colOff>114300</xdr:colOff>
      <xdr:row>38</xdr:row>
      <xdr:rowOff>144780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629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45737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32402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156227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69482</xdr:rowOff>
    </xdr:from>
    <xdr:to>
      <xdr:col>55</xdr:col>
      <xdr:colOff>50800</xdr:colOff>
      <xdr:row>41</xdr:row>
      <xdr:rowOff>171082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0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95839</xdr:rowOff>
    </xdr:from>
    <xdr:to>
      <xdr:col>50</xdr:col>
      <xdr:colOff>165100</xdr:colOff>
      <xdr:row>42</xdr:row>
      <xdr:rowOff>25989</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120282</xdr:rowOff>
    </xdr:from>
    <xdr:to>
      <xdr:col>55</xdr:col>
      <xdr:colOff>0</xdr:colOff>
      <xdr:row>41</xdr:row>
      <xdr:rowOff>146639</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49732"/>
          <a:ext cx="838200" cy="2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96127</xdr:rowOff>
    </xdr:from>
    <xdr:to>
      <xdr:col>46</xdr:col>
      <xdr:colOff>38100</xdr:colOff>
      <xdr:row>42</xdr:row>
      <xdr:rowOff>26277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146639</xdr:rowOff>
    </xdr:from>
    <xdr:to>
      <xdr:col>50</xdr:col>
      <xdr:colOff>114300</xdr:colOff>
      <xdr:row>41</xdr:row>
      <xdr:rowOff>146927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76089"/>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97141</xdr:rowOff>
    </xdr:from>
    <xdr:to>
      <xdr:col>41</xdr:col>
      <xdr:colOff>101600</xdr:colOff>
      <xdr:row>42</xdr:row>
      <xdr:rowOff>27291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146927</xdr:rowOff>
    </xdr:from>
    <xdr:to>
      <xdr:col>45</xdr:col>
      <xdr:colOff>177800</xdr:colOff>
      <xdr:row>41</xdr:row>
      <xdr:rowOff>147941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76377"/>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98041</xdr:rowOff>
    </xdr:from>
    <xdr:to>
      <xdr:col>36</xdr:col>
      <xdr:colOff>165100</xdr:colOff>
      <xdr:row>42</xdr:row>
      <xdr:rowOff>28191</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147941</xdr:rowOff>
    </xdr:from>
    <xdr:to>
      <xdr:col>41</xdr:col>
      <xdr:colOff>50800</xdr:colOff>
      <xdr:row>41</xdr:row>
      <xdr:rowOff>148841</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77391"/>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17116</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1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17404</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18418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19318</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20700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93073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319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73478</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123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53884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943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61</xdr:row>
      <xdr:rowOff>35923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2416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77850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164066</xdr:rowOff>
    </xdr:from>
    <xdr:to>
      <xdr:col>55</xdr:col>
      <xdr:colOff>50800</xdr:colOff>
      <xdr:row>64</xdr:row>
      <xdr:rowOff>94216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78993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164826</xdr:rowOff>
    </xdr:from>
    <xdr:to>
      <xdr:col>50</xdr:col>
      <xdr:colOff>165100</xdr:colOff>
      <xdr:row>64</xdr:row>
      <xdr:rowOff>94976</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43416</xdr:rowOff>
    </xdr:from>
    <xdr:to>
      <xdr:col>55</xdr:col>
      <xdr:colOff>0</xdr:colOff>
      <xdr:row>64</xdr:row>
      <xdr:rowOff>44176</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16216"/>
          <a:ext cx="8382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164973</xdr:rowOff>
    </xdr:from>
    <xdr:to>
      <xdr:col>46</xdr:col>
      <xdr:colOff>38100</xdr:colOff>
      <xdr:row>64</xdr:row>
      <xdr:rowOff>95123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44176</xdr:rowOff>
    </xdr:from>
    <xdr:to>
      <xdr:col>50</xdr:col>
      <xdr:colOff>114300</xdr:colOff>
      <xdr:row>64</xdr:row>
      <xdr:rowOff>44323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16976"/>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165478</xdr:rowOff>
    </xdr:from>
    <xdr:to>
      <xdr:col>41</xdr:col>
      <xdr:colOff>101600</xdr:colOff>
      <xdr:row>64</xdr:row>
      <xdr:rowOff>95628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44323</xdr:rowOff>
    </xdr:from>
    <xdr:to>
      <xdr:col>45</xdr:col>
      <xdr:colOff>177800</xdr:colOff>
      <xdr:row>64</xdr:row>
      <xdr:rowOff>44828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17123"/>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168280</xdr:rowOff>
    </xdr:from>
    <xdr:to>
      <xdr:col>36</xdr:col>
      <xdr:colOff>165100</xdr:colOff>
      <xdr:row>64</xdr:row>
      <xdr:rowOff>98430</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6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44828</xdr:rowOff>
    </xdr:from>
    <xdr:to>
      <xdr:col>41</xdr:col>
      <xdr:colOff>50800</xdr:colOff>
      <xdr:row>64</xdr:row>
      <xdr:rowOff>47630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17628"/>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86103</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5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86250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5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86755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89557</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6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135907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74930</xdr:rowOff>
    </xdr:from>
    <xdr:to>
      <xdr:col>20</xdr:col>
      <xdr:colOff>38100</xdr:colOff>
      <xdr:row>80</xdr:row>
      <xdr:rowOff>5080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125730</xdr:rowOff>
    </xdr:from>
    <xdr:to>
      <xdr:col>24</xdr:col>
      <xdr:colOff>63500</xdr:colOff>
      <xdr:row>79</xdr:row>
      <xdr:rowOff>163830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670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40639</xdr:rowOff>
    </xdr:from>
    <xdr:to>
      <xdr:col>15</xdr:col>
      <xdr:colOff>101600</xdr:colOff>
      <xdr:row>79</xdr:row>
      <xdr:rowOff>142239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91439</xdr:rowOff>
    </xdr:from>
    <xdr:to>
      <xdr:col>19</xdr:col>
      <xdr:colOff>177800</xdr:colOff>
      <xdr:row>79</xdr:row>
      <xdr:rowOff>125730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6359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38736</xdr:rowOff>
    </xdr:from>
    <xdr:to>
      <xdr:col>10</xdr:col>
      <xdr:colOff>165100</xdr:colOff>
      <xdr:row>79</xdr:row>
      <xdr:rowOff>140336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89536</xdr:rowOff>
    </xdr:from>
    <xdr:to>
      <xdr:col>15</xdr:col>
      <xdr:colOff>50800</xdr:colOff>
      <xdr:row>79</xdr:row>
      <xdr:rowOff>91439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634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19686</xdr:rowOff>
    </xdr:from>
    <xdr:to>
      <xdr:col>6</xdr:col>
      <xdr:colOff>38100</xdr:colOff>
      <xdr:row>79</xdr:row>
      <xdr:rowOff>121286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70486</xdr:rowOff>
    </xdr:from>
    <xdr:to>
      <xdr:col>10</xdr:col>
      <xdr:colOff>114300</xdr:colOff>
      <xdr:row>79</xdr:row>
      <xdr:rowOff>89536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3615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21607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158766</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156863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137813</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164694</xdr:rowOff>
    </xdr:from>
    <xdr:to>
      <xdr:col>55</xdr:col>
      <xdr:colOff>50800</xdr:colOff>
      <xdr:row>85</xdr:row>
      <xdr:rowOff>94844</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143121</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170332</xdr:rowOff>
    </xdr:from>
    <xdr:to>
      <xdr:col>50</xdr:col>
      <xdr:colOff>165100</xdr:colOff>
      <xdr:row>85</xdr:row>
      <xdr:rowOff>100482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44044</xdr:rowOff>
    </xdr:from>
    <xdr:to>
      <xdr:col>55</xdr:col>
      <xdr:colOff>0</xdr:colOff>
      <xdr:row>85</xdr:row>
      <xdr:rowOff>49682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617294"/>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169799</xdr:rowOff>
    </xdr:from>
    <xdr:to>
      <xdr:col>46</xdr:col>
      <xdr:colOff>38100</xdr:colOff>
      <xdr:row>85</xdr:row>
      <xdr:rowOff>99949</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49149</xdr:rowOff>
    </xdr:from>
    <xdr:to>
      <xdr:col>50</xdr:col>
      <xdr:colOff>114300</xdr:colOff>
      <xdr:row>85</xdr:row>
      <xdr:rowOff>49682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750300" y="1462239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3530</xdr:rowOff>
    </xdr:from>
    <xdr:to>
      <xdr:col>41</xdr:col>
      <xdr:colOff>101600</xdr:colOff>
      <xdr:row>85</xdr:row>
      <xdr:rowOff>105130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49149</xdr:rowOff>
    </xdr:from>
    <xdr:to>
      <xdr:col>45</xdr:col>
      <xdr:colOff>177800</xdr:colOff>
      <xdr:row>85</xdr:row>
      <xdr:rowOff>54330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2239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xdr:rowOff>
    </xdr:from>
    <xdr:to>
      <xdr:col>36</xdr:col>
      <xdr:colOff>165100</xdr:colOff>
      <xdr:row>85</xdr:row>
      <xdr:rowOff>110998</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54330</xdr:rowOff>
    </xdr:from>
    <xdr:to>
      <xdr:col>41</xdr:col>
      <xdr:colOff>50800</xdr:colOff>
      <xdr:row>85</xdr:row>
      <xdr:rowOff>60198</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2758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91609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66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116476</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121657</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35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127525</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35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3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74386</xdr:rowOff>
    </xdr:from>
    <xdr:to>
      <xdr:col>24</xdr:col>
      <xdr:colOff>114300</xdr:colOff>
      <xdr:row>107</xdr:row>
      <xdr:rowOff>4536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52813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28666</xdr:rowOff>
    </xdr:from>
    <xdr:to>
      <xdr:col>20</xdr:col>
      <xdr:colOff>38100</xdr:colOff>
      <xdr:row>106</xdr:row>
      <xdr:rowOff>130266</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79466</xdr:rowOff>
    </xdr:from>
    <xdr:to>
      <xdr:col>24</xdr:col>
      <xdr:colOff>63500</xdr:colOff>
      <xdr:row>106</xdr:row>
      <xdr:rowOff>125186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82531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79466</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82041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103777</xdr:rowOff>
    </xdr:from>
    <xdr:to>
      <xdr:col>10</xdr:col>
      <xdr:colOff>165100</xdr:colOff>
      <xdr:row>106</xdr:row>
      <xdr:rowOff>33927</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154577</xdr:rowOff>
    </xdr:from>
    <xdr:to>
      <xdr:col>15</xdr:col>
      <xdr:colOff>50800</xdr:colOff>
      <xdr:row>106</xdr:row>
      <xdr:rowOff>30480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81568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53158</xdr:rowOff>
    </xdr:from>
    <xdr:to>
      <xdr:col>6</xdr:col>
      <xdr:colOff>38100</xdr:colOff>
      <xdr:row>105</xdr:row>
      <xdr:rowOff>154758</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103958</xdr:rowOff>
    </xdr:from>
    <xdr:to>
      <xdr:col>10</xdr:col>
      <xdr:colOff>114300</xdr:colOff>
      <xdr:row>105</xdr:row>
      <xdr:rowOff>154577</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810620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121393</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50454</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171285</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5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97044</xdr:rowOff>
    </xdr:from>
    <xdr:to>
      <xdr:col>55</xdr:col>
      <xdr:colOff>50800</xdr:colOff>
      <xdr:row>101</xdr:row>
      <xdr:rowOff>27194</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724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50071</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195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129575</xdr:rowOff>
    </xdr:from>
    <xdr:to>
      <xdr:col>50</xdr:col>
      <xdr:colOff>165100</xdr:colOff>
      <xdr:row>101</xdr:row>
      <xdr:rowOff>59725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72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147844</xdr:rowOff>
    </xdr:from>
    <xdr:to>
      <xdr:col>55</xdr:col>
      <xdr:colOff>0</xdr:colOff>
      <xdr:row>101</xdr:row>
      <xdr:rowOff>8925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7292844"/>
          <a:ext cx="838200" cy="3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136279</xdr:rowOff>
    </xdr:from>
    <xdr:to>
      <xdr:col>46</xdr:col>
      <xdr:colOff>38100</xdr:colOff>
      <xdr:row>101</xdr:row>
      <xdr:rowOff>66429</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72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8925</xdr:rowOff>
    </xdr:from>
    <xdr:to>
      <xdr:col>50</xdr:col>
      <xdr:colOff>114300</xdr:colOff>
      <xdr:row>101</xdr:row>
      <xdr:rowOff>15629</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7325375"/>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158276</xdr:rowOff>
    </xdr:from>
    <xdr:to>
      <xdr:col>41</xdr:col>
      <xdr:colOff>101600</xdr:colOff>
      <xdr:row>101</xdr:row>
      <xdr:rowOff>88426</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73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15629</xdr:rowOff>
    </xdr:from>
    <xdr:to>
      <xdr:col>45</xdr:col>
      <xdr:colOff>177800</xdr:colOff>
      <xdr:row>101</xdr:row>
      <xdr:rowOff>37626</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7332079"/>
          <a:ext cx="889000"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8953</xdr:rowOff>
    </xdr:from>
    <xdr:to>
      <xdr:col>36</xdr:col>
      <xdr:colOff>165100</xdr:colOff>
      <xdr:row>101</xdr:row>
      <xdr:rowOff>110553</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73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37626</xdr:rowOff>
    </xdr:from>
    <xdr:to>
      <xdr:col>41</xdr:col>
      <xdr:colOff>50800</xdr:colOff>
      <xdr:row>101</xdr:row>
      <xdr:rowOff>59753</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7354076"/>
          <a:ext cx="889000" cy="2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74468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1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101730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507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148059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162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6388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76252</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049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82956</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056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104953</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078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127080</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100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E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E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E00-00000A020000}"/>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E00-00000C020000}"/>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42545</xdr:rowOff>
    </xdr:from>
    <xdr:to>
      <xdr:col>85</xdr:col>
      <xdr:colOff>177800</xdr:colOff>
      <xdr:row>41</xdr:row>
      <xdr:rowOff>144145</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128922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698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xdr:rowOff>
    </xdr:from>
    <xdr:to>
      <xdr:col>81</xdr:col>
      <xdr:colOff>101600</xdr:colOff>
      <xdr:row>41</xdr:row>
      <xdr:rowOff>117475</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66675</xdr:rowOff>
    </xdr:from>
    <xdr:to>
      <xdr:col>85</xdr:col>
      <xdr:colOff>127000</xdr:colOff>
      <xdr:row>41</xdr:row>
      <xdr:rowOff>93345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70961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158750</xdr:rowOff>
    </xdr:from>
    <xdr:to>
      <xdr:col>76</xdr:col>
      <xdr:colOff>165100</xdr:colOff>
      <xdr:row>41</xdr:row>
      <xdr:rowOff>88900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38100</xdr:rowOff>
    </xdr:from>
    <xdr:to>
      <xdr:col>81</xdr:col>
      <xdr:colOff>50800</xdr:colOff>
      <xdr:row>41</xdr:row>
      <xdr:rowOff>66675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4592300" y="7067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126365</xdr:rowOff>
    </xdr:from>
    <xdr:to>
      <xdr:col>72</xdr:col>
      <xdr:colOff>38100</xdr:colOff>
      <xdr:row>41</xdr:row>
      <xdr:rowOff>56515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652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5715</xdr:rowOff>
    </xdr:from>
    <xdr:to>
      <xdr:col>76</xdr:col>
      <xdr:colOff>114300</xdr:colOff>
      <xdr:row>41</xdr:row>
      <xdr:rowOff>38100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703300" y="7035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5715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814300" y="70313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108602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52660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80027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4389744"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47642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3500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E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E00-000041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E00-000043020000}"/>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E00-000045020000}"/>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52070</xdr:rowOff>
    </xdr:from>
    <xdr:to>
      <xdr:col>116</xdr:col>
      <xdr:colOff>114300</xdr:colOff>
      <xdr:row>40</xdr:row>
      <xdr:rowOff>153670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21107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74947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E00-000051020000}"/>
            </a:ext>
          </a:extLst>
        </xdr:cNvPr>
        <xdr:cNvSpPr txBox="1"/>
      </xdr:nvSpPr>
      <xdr:spPr>
        <a:xfrm>
          <a:off x="22199600"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58928</xdr:rowOff>
    </xdr:from>
    <xdr:to>
      <xdr:col>112</xdr:col>
      <xdr:colOff>38100</xdr:colOff>
      <xdr:row>40</xdr:row>
      <xdr:rowOff>160528</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12725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102870</xdr:rowOff>
    </xdr:from>
    <xdr:to>
      <xdr:col>116</xdr:col>
      <xdr:colOff>63500</xdr:colOff>
      <xdr:row>40</xdr:row>
      <xdr:rowOff>109728</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1323300" y="69608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59690</xdr:rowOff>
    </xdr:from>
    <xdr:to>
      <xdr:col>107</xdr:col>
      <xdr:colOff>101600</xdr:colOff>
      <xdr:row>40</xdr:row>
      <xdr:rowOff>161290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0383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109728</xdr:rowOff>
    </xdr:from>
    <xdr:to>
      <xdr:col>111</xdr:col>
      <xdr:colOff>177800</xdr:colOff>
      <xdr:row>40</xdr:row>
      <xdr:rowOff>110490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0434300" y="696772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9494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110490</xdr:rowOff>
    </xdr:from>
    <xdr:to>
      <xdr:col>107</xdr:col>
      <xdr:colOff>50800</xdr:colOff>
      <xdr:row>40</xdr:row>
      <xdr:rowOff>115062</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9545300" y="696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68834</xdr:rowOff>
    </xdr:from>
    <xdr:to>
      <xdr:col>98</xdr:col>
      <xdr:colOff>38100</xdr:colOff>
      <xdr:row>40</xdr:row>
      <xdr:rowOff>170434</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8605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119634</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8656300" y="69730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5605</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107572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10939</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9310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15511</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8421427" y="670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E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E00-00007B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E00-00007D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E00-00007F02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6268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40022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E00-00008B020000}"/>
            </a:ext>
          </a:extLst>
        </xdr:cNvPr>
        <xdr:cNvSpPr txBox="1"/>
      </xdr:nvSpPr>
      <xdr:spPr>
        <a:xfrm>
          <a:off x="16357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112395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5481300" y="103670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80010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4592300" y="10340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3652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53340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3703300" y="10313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116840</xdr:rowOff>
    </xdr:from>
    <xdr:to>
      <xdr:col>67</xdr:col>
      <xdr:colOff>101600</xdr:colOff>
      <xdr:row>60</xdr:row>
      <xdr:rowOff>46990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2763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167640</xdr:rowOff>
    </xdr:from>
    <xdr:to>
      <xdr:col>71</xdr:col>
      <xdr:colOff>177800</xdr:colOff>
      <xdr:row>60</xdr:row>
      <xdr:rowOff>26670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2814300" y="10283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E00-000094020000}"/>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E00-000095020000}"/>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E00-00009602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E00-000097020000}"/>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98781</xdr:rowOff>
    </xdr:from>
    <xdr:to>
      <xdr:col>116</xdr:col>
      <xdr:colOff>114300</xdr:colOff>
      <xdr:row>63</xdr:row>
      <xdr:rowOff>28931</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07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77208</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22199600" y="107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105029</xdr:rowOff>
    </xdr:from>
    <xdr:to>
      <xdr:col>112</xdr:col>
      <xdr:colOff>38100</xdr:colOff>
      <xdr:row>63</xdr:row>
      <xdr:rowOff>35179</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149581</xdr:rowOff>
    </xdr:from>
    <xdr:to>
      <xdr:col>116</xdr:col>
      <xdr:colOff>63500</xdr:colOff>
      <xdr:row>62</xdr:row>
      <xdr:rowOff>155829</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1323300" y="10779481"/>
          <a:ext cx="8382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106249</xdr:rowOff>
    </xdr:from>
    <xdr:to>
      <xdr:col>107</xdr:col>
      <xdr:colOff>101600</xdr:colOff>
      <xdr:row>63</xdr:row>
      <xdr:rowOff>36399</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07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155829</xdr:rowOff>
    </xdr:from>
    <xdr:to>
      <xdr:col>111</xdr:col>
      <xdr:colOff>177800</xdr:colOff>
      <xdr:row>62</xdr:row>
      <xdr:rowOff>157049</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20434300" y="10785729"/>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110439</xdr:rowOff>
    </xdr:from>
    <xdr:to>
      <xdr:col>102</xdr:col>
      <xdr:colOff>165100</xdr:colOff>
      <xdr:row>63</xdr:row>
      <xdr:rowOff>40589</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0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157049</xdr:rowOff>
    </xdr:from>
    <xdr:to>
      <xdr:col>107</xdr:col>
      <xdr:colOff>50800</xdr:colOff>
      <xdr:row>62</xdr:row>
      <xdr:rowOff>161239</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19545300" y="10786949"/>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114706</xdr:rowOff>
    </xdr:from>
    <xdr:to>
      <xdr:col>98</xdr:col>
      <xdr:colOff>38100</xdr:colOff>
      <xdr:row>63</xdr:row>
      <xdr:rowOff>44856</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86055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161239</xdr:rowOff>
    </xdr:from>
    <xdr:to>
      <xdr:col>102</xdr:col>
      <xdr:colOff>114300</xdr:colOff>
      <xdr:row>62</xdr:row>
      <xdr:rowOff>165506</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8656300" y="10791139"/>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8421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26306</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21075727" y="108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52926</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20199427" y="1051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57116</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9310427" y="1051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35983</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8421427" y="108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110308</xdr:rowOff>
    </xdr:from>
    <xdr:to>
      <xdr:col>85</xdr:col>
      <xdr:colOff>177800</xdr:colOff>
      <xdr:row>109</xdr:row>
      <xdr:rowOff>40458</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25235</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854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107043</xdr:rowOff>
    </xdr:from>
    <xdr:to>
      <xdr:col>81</xdr:col>
      <xdr:colOff>101600</xdr:colOff>
      <xdr:row>109</xdr:row>
      <xdr:rowOff>37193</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157843</xdr:rowOff>
    </xdr:from>
    <xdr:to>
      <xdr:col>85</xdr:col>
      <xdr:colOff>127000</xdr:colOff>
      <xdr:row>108</xdr:row>
      <xdr:rowOff>161108</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86744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103777</xdr:rowOff>
    </xdr:from>
    <xdr:to>
      <xdr:col>76</xdr:col>
      <xdr:colOff>165100</xdr:colOff>
      <xdr:row>109</xdr:row>
      <xdr:rowOff>33927</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154577</xdr:rowOff>
    </xdr:from>
    <xdr:to>
      <xdr:col>81</xdr:col>
      <xdr:colOff>50800</xdr:colOff>
      <xdr:row>108</xdr:row>
      <xdr:rowOff>157843</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4592300" y="186711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154577</xdr:rowOff>
    </xdr:from>
    <xdr:to>
      <xdr:col>76</xdr:col>
      <xdr:colOff>114300</xdr:colOff>
      <xdr:row>109</xdr:row>
      <xdr:rowOff>35379</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flipV="1">
          <a:off x="13703300" y="186711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70048</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28320</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25054</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389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E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E00-000034030000}"/>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E00-000036030000}"/>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E00-000038030000}"/>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42545</xdr:rowOff>
    </xdr:from>
    <xdr:to>
      <xdr:col>116</xdr:col>
      <xdr:colOff>114300</xdr:colOff>
      <xdr:row>107</xdr:row>
      <xdr:rowOff>144145</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22110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128922</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E00-000044030000}"/>
            </a:ext>
          </a:extLst>
        </xdr:cNvPr>
        <xdr:cNvSpPr txBox="1"/>
      </xdr:nvSpPr>
      <xdr:spPr>
        <a:xfrm>
          <a:off x="22199600" y="1830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93345</xdr:rowOff>
    </xdr:from>
    <xdr:to>
      <xdr:col>116</xdr:col>
      <xdr:colOff>63500</xdr:colOff>
      <xdr:row>107</xdr:row>
      <xdr:rowOff>94487</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21323300" y="1843849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43687</xdr:rowOff>
    </xdr:from>
    <xdr:to>
      <xdr:col>107</xdr:col>
      <xdr:colOff>101600</xdr:colOff>
      <xdr:row>107</xdr:row>
      <xdr:rowOff>145287</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0383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94487</xdr:rowOff>
    </xdr:from>
    <xdr:to>
      <xdr:col>111</xdr:col>
      <xdr:colOff>177800</xdr:colOff>
      <xdr:row>107</xdr:row>
      <xdr:rowOff>94487</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20434300" y="1843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44259</xdr:rowOff>
    </xdr:from>
    <xdr:to>
      <xdr:col>102</xdr:col>
      <xdr:colOff>165100</xdr:colOff>
      <xdr:row>107</xdr:row>
      <xdr:rowOff>145859</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9494500" y="183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94487</xdr:rowOff>
    </xdr:from>
    <xdr:to>
      <xdr:col>107</xdr:col>
      <xdr:colOff>50800</xdr:colOff>
      <xdr:row>107</xdr:row>
      <xdr:rowOff>95059</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9545300" y="1843963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45402</xdr:rowOff>
    </xdr:from>
    <xdr:to>
      <xdr:col>98</xdr:col>
      <xdr:colOff>38100</xdr:colOff>
      <xdr:row>107</xdr:row>
      <xdr:rowOff>147002</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8605500" y="183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95059</xdr:rowOff>
    </xdr:from>
    <xdr:to>
      <xdr:col>102</xdr:col>
      <xdr:colOff>114300</xdr:colOff>
      <xdr:row>107</xdr:row>
      <xdr:rowOff>96202</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8656300" y="184402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5" name="n_1aveValue【公民館】&#10;一人当たり面積">
          <a:extLst>
            <a:ext uri="{FF2B5EF4-FFF2-40B4-BE49-F238E27FC236}">
              <a16:creationId xmlns:a16="http://schemas.microsoft.com/office/drawing/2014/main" id="{00000000-0008-0000-0E00-00004D03000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6" name="n_2aveValue【公民館】&#10;一人当たり面積">
          <a:extLst>
            <a:ext uri="{FF2B5EF4-FFF2-40B4-BE49-F238E27FC236}">
              <a16:creationId xmlns:a16="http://schemas.microsoft.com/office/drawing/2014/main" id="{00000000-0008-0000-0E00-00004E030000}"/>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7" name="n_3aveValue【公民館】&#10;一人当たり面積">
          <a:extLst>
            <a:ext uri="{FF2B5EF4-FFF2-40B4-BE49-F238E27FC236}">
              <a16:creationId xmlns:a16="http://schemas.microsoft.com/office/drawing/2014/main" id="{00000000-0008-0000-0E00-00004F03000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8" name="n_4aveValue【公民館】&#10;一人当たり面積">
          <a:extLst>
            <a:ext uri="{FF2B5EF4-FFF2-40B4-BE49-F238E27FC236}">
              <a16:creationId xmlns:a16="http://schemas.microsoft.com/office/drawing/2014/main" id="{00000000-0008-0000-0E00-000050030000}"/>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849" name="n_1mainValue【公民館】&#10;一人当たり面積">
          <a:extLst>
            <a:ext uri="{FF2B5EF4-FFF2-40B4-BE49-F238E27FC236}">
              <a16:creationId xmlns:a16="http://schemas.microsoft.com/office/drawing/2014/main" id="{00000000-0008-0000-0E00-000051030000}"/>
            </a:ext>
          </a:extLst>
        </xdr:cNvPr>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136414</xdr:rowOff>
    </xdr:from>
    <xdr:ext cx="469744" cy="259045"/>
    <xdr:sp macro="" textlink="">
      <xdr:nvSpPr>
        <xdr:cNvPr id="850" name="n_2mainValue【公民館】&#10;一人当たり面積">
          <a:extLst>
            <a:ext uri="{FF2B5EF4-FFF2-40B4-BE49-F238E27FC236}">
              <a16:creationId xmlns:a16="http://schemas.microsoft.com/office/drawing/2014/main" id="{00000000-0008-0000-0E00-000052030000}"/>
            </a:ext>
          </a:extLst>
        </xdr:cNvPr>
        <xdr:cNvSpPr txBox="1"/>
      </xdr:nvSpPr>
      <xdr:spPr>
        <a:xfrm>
          <a:off x="20199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136986</xdr:rowOff>
    </xdr:from>
    <xdr:ext cx="469744" cy="259045"/>
    <xdr:sp macro="" textlink="">
      <xdr:nvSpPr>
        <xdr:cNvPr id="851" name="n_3mainValue【公民館】&#10;一人当たり面積">
          <a:extLst>
            <a:ext uri="{FF2B5EF4-FFF2-40B4-BE49-F238E27FC236}">
              <a16:creationId xmlns:a16="http://schemas.microsoft.com/office/drawing/2014/main" id="{00000000-0008-0000-0E00-000053030000}"/>
            </a:ext>
          </a:extLst>
        </xdr:cNvPr>
        <xdr:cNvSpPr txBox="1"/>
      </xdr:nvSpPr>
      <xdr:spPr>
        <a:xfrm>
          <a:off x="19310427" y="1848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138129</xdr:rowOff>
    </xdr:from>
    <xdr:ext cx="469744" cy="259045"/>
    <xdr:sp macro="" textlink="">
      <xdr:nvSpPr>
        <xdr:cNvPr id="852" name="n_4mainValue【公民館】&#10;一人当たり面積">
          <a:extLst>
            <a:ext uri="{FF2B5EF4-FFF2-40B4-BE49-F238E27FC236}">
              <a16:creationId xmlns:a16="http://schemas.microsoft.com/office/drawing/2014/main" id="{00000000-0008-0000-0E00-000054030000}"/>
            </a:ext>
          </a:extLst>
        </xdr:cNvPr>
        <xdr:cNvSpPr txBox="1"/>
      </xdr:nvSpPr>
      <xdr:spPr>
        <a:xfrm>
          <a:off x="18421427" y="1848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公営住宅の有形固定資産減価償却率は類似団体よりも低くなっている。公営住宅については，建築年度の古いものから順次立替えや長寿命化を実施している。</a:t>
          </a:r>
          <a:endParaRPr lang="ja-JP" altLang="ja-JP" sz="1400">
            <a:effectLst/>
          </a:endParaRPr>
        </a:p>
        <a:p>
          <a:r>
            <a:rPr kumimoji="1" lang="ja-JP" altLang="ja-JP" sz="1100">
              <a:solidFill>
                <a:schemeClr val="dk1"/>
              </a:solidFill>
              <a:effectLst/>
              <a:latin typeface="+mn-lt"/>
              <a:ea typeface="+mn-ea"/>
              <a:cs typeface="+mn-cs"/>
            </a:rPr>
            <a:t>　公民館，認定こども園等は，類似団体より高くなっている。公民館については令和元年度に解体を行い，旧議会棟へ機能を移転したが，議会棟自体も老朽化が進んでいるため，高い数値となっている。認定こども園施設については，町内の全ての施設が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年以上経過しているが，</a:t>
          </a:r>
          <a:r>
            <a:rPr kumimoji="1" lang="ja-JP" altLang="ja-JP" sz="1100" b="0" i="0" baseline="0">
              <a:solidFill>
                <a:schemeClr val="dk1"/>
              </a:solidFill>
              <a:effectLst/>
              <a:latin typeface="+mn-lt"/>
              <a:ea typeface="+mn-ea"/>
              <a:cs typeface="+mn-cs"/>
            </a:rPr>
            <a:t>個別施設計画策定時に実施した状況調査等からも施設の劣化等は若干見られるが，将来的には，</a:t>
          </a:r>
          <a:r>
            <a:rPr kumimoji="1" lang="ja-JP" altLang="en-US" sz="1100" b="0" i="0" baseline="0">
              <a:solidFill>
                <a:schemeClr val="dk1"/>
              </a:solidFill>
              <a:effectLst/>
              <a:latin typeface="+mn-lt"/>
              <a:ea typeface="+mn-ea"/>
              <a:cs typeface="+mn-cs"/>
            </a:rPr>
            <a:t>統廃合</a:t>
          </a:r>
          <a:r>
            <a:rPr kumimoji="1" lang="ja-JP" altLang="ja-JP" sz="1100" b="0" i="0" baseline="0">
              <a:solidFill>
                <a:schemeClr val="dk1"/>
              </a:solidFill>
              <a:effectLst/>
              <a:latin typeface="+mn-lt"/>
              <a:ea typeface="+mn-ea"/>
              <a:cs typeface="+mn-cs"/>
            </a:rPr>
            <a:t>も計画されていることから，大規模な改修工事は行わず適正な維持管理を実施していく。</a:t>
          </a:r>
          <a:endParaRPr lang="ja-JP" altLang="ja-JP" sz="1400">
            <a:effectLst/>
          </a:endParaRPr>
        </a:p>
        <a:p>
          <a:r>
            <a:rPr kumimoji="1" lang="ja-JP" altLang="ja-JP" sz="1100">
              <a:solidFill>
                <a:schemeClr val="dk1"/>
              </a:solidFill>
              <a:effectLst/>
              <a:latin typeface="+mn-lt"/>
              <a:ea typeface="+mn-ea"/>
              <a:cs typeface="+mn-cs"/>
            </a:rPr>
            <a:t>　道路，橋りょう</a:t>
          </a:r>
          <a:r>
            <a:rPr kumimoji="1" lang="ja-JP" altLang="en-US" sz="1100">
              <a:solidFill>
                <a:schemeClr val="dk1"/>
              </a:solidFill>
              <a:effectLst/>
              <a:latin typeface="+mn-lt"/>
              <a:ea typeface="+mn-ea"/>
              <a:cs typeface="+mn-cs"/>
            </a:rPr>
            <a:t>・トンネル</a:t>
          </a:r>
          <a:r>
            <a:rPr kumimoji="1" lang="ja-JP" altLang="ja-JP" sz="1100">
              <a:solidFill>
                <a:schemeClr val="dk1"/>
              </a:solidFill>
              <a:effectLst/>
              <a:latin typeface="+mn-lt"/>
              <a:ea typeface="+mn-ea"/>
              <a:cs typeface="+mn-cs"/>
            </a:rPr>
            <a:t>，学校施設については，類似団体と同等であり，道路については，国の補助事業を活用し児童生徒の安全面を考慮しながら計画的に改良舗装を実施しいている。一人当たりの面積が類似団体平均より広い施設が多く存在するが，これは，本町の地理的な特殊性が関係しているため，今後は，公共施設の統廃合や民間譲渡，新たに建設する際は複合施設とするなど，公共施設全体の面積削減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35378</xdr:rowOff>
    </xdr:from>
    <xdr:to>
      <xdr:col>24</xdr:col>
      <xdr:colOff>63500</xdr:colOff>
      <xdr:row>41</xdr:row>
      <xdr:rowOff>68035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064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123372</xdr:rowOff>
    </xdr:from>
    <xdr:to>
      <xdr:col>15</xdr:col>
      <xdr:colOff>101600</xdr:colOff>
      <xdr:row>41</xdr:row>
      <xdr:rowOff>53522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2722</xdr:rowOff>
    </xdr:from>
    <xdr:to>
      <xdr:col>19</xdr:col>
      <xdr:colOff>177800</xdr:colOff>
      <xdr:row>41</xdr:row>
      <xdr:rowOff>35378</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7032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90715</xdr:rowOff>
    </xdr:from>
    <xdr:to>
      <xdr:col>10</xdr:col>
      <xdr:colOff>165100</xdr:colOff>
      <xdr:row>41</xdr:row>
      <xdr:rowOff>20865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141515</xdr:rowOff>
    </xdr:from>
    <xdr:to>
      <xdr:col>15</xdr:col>
      <xdr:colOff>50800</xdr:colOff>
      <xdr:row>41</xdr:row>
      <xdr:rowOff>2722</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9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58057</xdr:rowOff>
    </xdr:from>
    <xdr:to>
      <xdr:col>6</xdr:col>
      <xdr:colOff>38100</xdr:colOff>
      <xdr:row>40</xdr:row>
      <xdr:rowOff>159657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108857</xdr:rowOff>
    </xdr:from>
    <xdr:to>
      <xdr:col>10</xdr:col>
      <xdr:colOff>114300</xdr:colOff>
      <xdr:row>40</xdr:row>
      <xdr:rowOff>141515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44649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11992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150784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63263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98552</xdr:rowOff>
    </xdr:from>
    <xdr:to>
      <xdr:col>50</xdr:col>
      <xdr:colOff>165100</xdr:colOff>
      <xdr:row>39</xdr:row>
      <xdr:rowOff>28702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38</xdr:row>
      <xdr:rowOff>149352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507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98552</xdr:rowOff>
    </xdr:from>
    <xdr:to>
      <xdr:col>46</xdr:col>
      <xdr:colOff>38100</xdr:colOff>
      <xdr:row>39</xdr:row>
      <xdr:rowOff>28702</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149352</xdr:rowOff>
    </xdr:from>
    <xdr:to>
      <xdr:col>50</xdr:col>
      <xdr:colOff>114300</xdr:colOff>
      <xdr:row>38</xdr:row>
      <xdr:rowOff>149352</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664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107696</xdr:rowOff>
    </xdr:from>
    <xdr:to>
      <xdr:col>41</xdr:col>
      <xdr:colOff>101600</xdr:colOff>
      <xdr:row>39</xdr:row>
      <xdr:rowOff>37846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149352</xdr:rowOff>
    </xdr:from>
    <xdr:to>
      <xdr:col>45</xdr:col>
      <xdr:colOff>177800</xdr:colOff>
      <xdr:row>38</xdr:row>
      <xdr:rowOff>158496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158496</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19829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19829</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28973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1029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135890</xdr:rowOff>
    </xdr:from>
    <xdr:to>
      <xdr:col>15</xdr:col>
      <xdr:colOff>101600</xdr:colOff>
      <xdr:row>64</xdr:row>
      <xdr:rowOff>66040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15240</xdr:rowOff>
    </xdr:from>
    <xdr:to>
      <xdr:col>19</xdr:col>
      <xdr:colOff>177800</xdr:colOff>
      <xdr:row>64</xdr:row>
      <xdr:rowOff>57150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988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93980</xdr:rowOff>
    </xdr:from>
    <xdr:to>
      <xdr:col>10</xdr:col>
      <xdr:colOff>165100</xdr:colOff>
      <xdr:row>64</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144780</xdr:rowOff>
    </xdr:from>
    <xdr:to>
      <xdr:col>15</xdr:col>
      <xdr:colOff>50800</xdr:colOff>
      <xdr:row>64</xdr:row>
      <xdr:rowOff>15240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946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52070</xdr:rowOff>
    </xdr:from>
    <xdr:to>
      <xdr:col>6</xdr:col>
      <xdr:colOff>38100</xdr:colOff>
      <xdr:row>63</xdr:row>
      <xdr:rowOff>153670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102870</xdr:rowOff>
    </xdr:from>
    <xdr:to>
      <xdr:col>10</xdr:col>
      <xdr:colOff>114300</xdr:colOff>
      <xdr:row>63</xdr:row>
      <xdr:rowOff>144780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904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57167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15257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144797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F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F00-0000E3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F00-0000E5000000}"/>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F00-0000E7000000}"/>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89103</xdr:rowOff>
    </xdr:from>
    <xdr:to>
      <xdr:col>55</xdr:col>
      <xdr:colOff>50800</xdr:colOff>
      <xdr:row>64</xdr:row>
      <xdr:rowOff>19253</xdr:rowOff>
    </xdr:to>
    <xdr:sp macro="" textlink="">
      <xdr:nvSpPr>
        <xdr:cNvPr id="242" name="楕円 241">
          <a:extLst>
            <a:ext uri="{FF2B5EF4-FFF2-40B4-BE49-F238E27FC236}">
              <a16:creationId xmlns:a16="http://schemas.microsoft.com/office/drawing/2014/main" id="{00000000-0008-0000-0F00-0000F2000000}"/>
            </a:ext>
          </a:extLst>
        </xdr:cNvPr>
        <xdr:cNvSpPr/>
      </xdr:nvSpPr>
      <xdr:spPr>
        <a:xfrm>
          <a:off x="10426700" y="1089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4030</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F00-0000F3000000}"/>
            </a:ext>
          </a:extLst>
        </xdr:cNvPr>
        <xdr:cNvSpPr txBox="1"/>
      </xdr:nvSpPr>
      <xdr:spPr>
        <a:xfrm>
          <a:off x="10515600" y="1080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89560</xdr:rowOff>
    </xdr:from>
    <xdr:to>
      <xdr:col>50</xdr:col>
      <xdr:colOff>165100</xdr:colOff>
      <xdr:row>64</xdr:row>
      <xdr:rowOff>19710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588500" y="108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139903</xdr:rowOff>
    </xdr:from>
    <xdr:to>
      <xdr:col>55</xdr:col>
      <xdr:colOff>0</xdr:colOff>
      <xdr:row>63</xdr:row>
      <xdr:rowOff>140360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9639300" y="1094125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90018</xdr:rowOff>
    </xdr:from>
    <xdr:to>
      <xdr:col>46</xdr:col>
      <xdr:colOff>38100</xdr:colOff>
      <xdr:row>64</xdr:row>
      <xdr:rowOff>20168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699500" y="108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140360</xdr:rowOff>
    </xdr:from>
    <xdr:to>
      <xdr:col>50</xdr:col>
      <xdr:colOff>114300</xdr:colOff>
      <xdr:row>63</xdr:row>
      <xdr:rowOff>140818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750300" y="1094171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90475</xdr:rowOff>
    </xdr:from>
    <xdr:to>
      <xdr:col>41</xdr:col>
      <xdr:colOff>101600</xdr:colOff>
      <xdr:row>64</xdr:row>
      <xdr:rowOff>20625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810500" y="108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140818</xdr:rowOff>
    </xdr:from>
    <xdr:to>
      <xdr:col>45</xdr:col>
      <xdr:colOff>177800</xdr:colOff>
      <xdr:row>63</xdr:row>
      <xdr:rowOff>141275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861300" y="1094216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90932</xdr:rowOff>
    </xdr:from>
    <xdr:to>
      <xdr:col>36</xdr:col>
      <xdr:colOff>165100</xdr:colOff>
      <xdr:row>64</xdr:row>
      <xdr:rowOff>21082</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9215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141275</xdr:rowOff>
    </xdr:from>
    <xdr:to>
      <xdr:col>41</xdr:col>
      <xdr:colOff>50800</xdr:colOff>
      <xdr:row>63</xdr:row>
      <xdr:rowOff>141732</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72300" y="109426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F00-0000FC000000}"/>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F00-0000FD000000}"/>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F00-0000FE000000}"/>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F00-0000FF000000}"/>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10837</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F00-000000010000}"/>
            </a:ext>
          </a:extLst>
        </xdr:cNvPr>
        <xdr:cNvSpPr txBox="1"/>
      </xdr:nvSpPr>
      <xdr:spPr>
        <a:xfrm>
          <a:off x="9391727" y="1098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11295</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F00-000001010000}"/>
            </a:ext>
          </a:extLst>
        </xdr:cNvPr>
        <xdr:cNvSpPr txBox="1"/>
      </xdr:nvSpPr>
      <xdr:spPr>
        <a:xfrm>
          <a:off x="8515427" y="1098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11752</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F00-000002010000}"/>
            </a:ext>
          </a:extLst>
        </xdr:cNvPr>
        <xdr:cNvSpPr txBox="1"/>
      </xdr:nvSpPr>
      <xdr:spPr>
        <a:xfrm>
          <a:off x="7626427" y="1098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12209</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F00-000003010000}"/>
            </a:ext>
          </a:extLst>
        </xdr:cNvPr>
        <xdr:cNvSpPr txBox="1"/>
      </xdr:nvSpPr>
      <xdr:spPr>
        <a:xfrm>
          <a:off x="6737427" y="1098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F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7" name="【一般廃棄物処理施設】&#10;有形固定資産減価償却率最小値テキスト">
          <a:extLst>
            <a:ext uri="{FF2B5EF4-FFF2-40B4-BE49-F238E27FC236}">
              <a16:creationId xmlns:a16="http://schemas.microsoft.com/office/drawing/2014/main" id="{00000000-0008-0000-0F00-00003D010000}"/>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F00-00003F010000}"/>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F00-00004101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F00-00004D010000}"/>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55880</xdr:rowOff>
    </xdr:from>
    <xdr:to>
      <xdr:col>81</xdr:col>
      <xdr:colOff>101600</xdr:colOff>
      <xdr:row>37</xdr:row>
      <xdr:rowOff>157480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5430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106680</xdr:rowOff>
    </xdr:from>
    <xdr:to>
      <xdr:col>85</xdr:col>
      <xdr:colOff>127000</xdr:colOff>
      <xdr:row>38</xdr:row>
      <xdr:rowOff>26670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5481300" y="64503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106680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4592300" y="639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55245</xdr:rowOff>
    </xdr:from>
    <xdr:to>
      <xdr:col>76</xdr:col>
      <xdr:colOff>114300</xdr:colOff>
      <xdr:row>37</xdr:row>
      <xdr:rowOff>64770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3703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xdr:rowOff>
    </xdr:from>
    <xdr:to>
      <xdr:col>67</xdr:col>
      <xdr:colOff>101600</xdr:colOff>
      <xdr:row>37</xdr:row>
      <xdr:rowOff>115570</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64770</xdr:rowOff>
    </xdr:from>
    <xdr:to>
      <xdr:col>71</xdr:col>
      <xdr:colOff>177800</xdr:colOff>
      <xdr:row>37</xdr:row>
      <xdr:rowOff>64770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2814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148607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52660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00000000-0008-0000-0F00-00007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00000000-0008-0000-0F00-000076010000}"/>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00000000-0008-0000-0F00-000078010000}"/>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00000000-0008-0000-0F00-00007A010000}"/>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498</xdr:rowOff>
    </xdr:from>
    <xdr:to>
      <xdr:col>116</xdr:col>
      <xdr:colOff>114300</xdr:colOff>
      <xdr:row>39</xdr:row>
      <xdr:rowOff>102098</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22110700" y="66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23375</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00000000-0008-0000-0F00-000086010000}"/>
            </a:ext>
          </a:extLst>
        </xdr:cNvPr>
        <xdr:cNvSpPr txBox="1"/>
      </xdr:nvSpPr>
      <xdr:spPr>
        <a:xfrm>
          <a:off x="22199600" y="653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152052</xdr:rowOff>
    </xdr:from>
    <xdr:to>
      <xdr:col>112</xdr:col>
      <xdr:colOff>38100</xdr:colOff>
      <xdr:row>39</xdr:row>
      <xdr:rowOff>82202</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21272500" y="66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31402</xdr:rowOff>
    </xdr:from>
    <xdr:to>
      <xdr:col>116</xdr:col>
      <xdr:colOff>63500</xdr:colOff>
      <xdr:row>39</xdr:row>
      <xdr:rowOff>51298</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21323300" y="6717952"/>
          <a:ext cx="838200" cy="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154441</xdr:rowOff>
    </xdr:from>
    <xdr:to>
      <xdr:col>107</xdr:col>
      <xdr:colOff>101600</xdr:colOff>
      <xdr:row>39</xdr:row>
      <xdr:rowOff>84591</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20383500" y="66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31402</xdr:rowOff>
    </xdr:from>
    <xdr:to>
      <xdr:col>111</xdr:col>
      <xdr:colOff>177800</xdr:colOff>
      <xdr:row>39</xdr:row>
      <xdr:rowOff>33791</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20434300" y="6717952"/>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96869</xdr:rowOff>
    </xdr:from>
    <xdr:to>
      <xdr:col>102</xdr:col>
      <xdr:colOff>165100</xdr:colOff>
      <xdr:row>39</xdr:row>
      <xdr:rowOff>27019</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9494500" y="66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147669</xdr:rowOff>
    </xdr:from>
    <xdr:to>
      <xdr:col>107</xdr:col>
      <xdr:colOff>50800</xdr:colOff>
      <xdr:row>39</xdr:row>
      <xdr:rowOff>33791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9545300" y="6662769"/>
          <a:ext cx="889000" cy="5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106566</xdr:rowOff>
    </xdr:from>
    <xdr:to>
      <xdr:col>98</xdr:col>
      <xdr:colOff>38100</xdr:colOff>
      <xdr:row>39</xdr:row>
      <xdr:rowOff>36716</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8605500" y="66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147669</xdr:rowOff>
    </xdr:from>
    <xdr:to>
      <xdr:col>102</xdr:col>
      <xdr:colOff>114300</xdr:colOff>
      <xdr:row>38</xdr:row>
      <xdr:rowOff>157366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8656300" y="6662769"/>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40254</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18356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98729</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1011095" y="6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101118</xdr:rowOff>
    </xdr:from>
    <xdr:ext cx="599010" cy="259045"/>
    <xdr:sp macro="" textlink="">
      <xdr:nvSpPr>
        <xdr:cNvPr id="404" name="n_2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20134795" y="644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43546</xdr:rowOff>
    </xdr:from>
    <xdr:ext cx="599010" cy="259045"/>
    <xdr:sp macro="" textlink="">
      <xdr:nvSpPr>
        <xdr:cNvPr id="405" name="n_3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9245795" y="638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53243</xdr:rowOff>
    </xdr:from>
    <xdr:ext cx="599010" cy="259045"/>
    <xdr:sp macro="" textlink="">
      <xdr:nvSpPr>
        <xdr:cNvPr id="406" name="n_4main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8356795" y="63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a:extLst>
            <a:ext uri="{FF2B5EF4-FFF2-40B4-BE49-F238E27FC236}">
              <a16:creationId xmlns:a16="http://schemas.microsoft.com/office/drawing/2014/main" id="{00000000-0008-0000-0F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保健センター・保健所】&#10;有形固定資産減価償却率最小値テキスト">
          <a:extLst>
            <a:ext uri="{FF2B5EF4-FFF2-40B4-BE49-F238E27FC236}">
              <a16:creationId xmlns:a16="http://schemas.microsoft.com/office/drawing/2014/main" id="{00000000-0008-0000-0F00-0000B0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4" name="【保健センター・保健所】&#10;有形固定資産減価償却率最大値テキスト">
          <a:extLst>
            <a:ext uri="{FF2B5EF4-FFF2-40B4-BE49-F238E27FC236}">
              <a16:creationId xmlns:a16="http://schemas.microsoft.com/office/drawing/2014/main" id="{00000000-0008-0000-0F00-0000B201000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436" name="【保健センター・保健所】&#10;有形固定資産減価償却率平均値テキスト">
          <a:extLst>
            <a:ext uri="{FF2B5EF4-FFF2-40B4-BE49-F238E27FC236}">
              <a16:creationId xmlns:a16="http://schemas.microsoft.com/office/drawing/2014/main" id="{00000000-0008-0000-0F00-0000B4010000}"/>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448" name="【保健センター・保健所】&#10;有形固定資産減価償却率該当値テキスト">
          <a:extLst>
            <a:ext uri="{FF2B5EF4-FFF2-40B4-BE49-F238E27FC236}">
              <a16:creationId xmlns:a16="http://schemas.microsoft.com/office/drawing/2014/main" id="{00000000-0008-0000-0F00-0000C0010000}"/>
            </a:ext>
          </a:extLst>
        </xdr:cNvPr>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58</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5481300" y="1002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4592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120650</xdr:rowOff>
    </xdr:from>
    <xdr:to>
      <xdr:col>72</xdr:col>
      <xdr:colOff>38100</xdr:colOff>
      <xdr:row>58</xdr:row>
      <xdr:rowOff>50800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3652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0</xdr:rowOff>
    </xdr:from>
    <xdr:to>
      <xdr:col>76</xdr:col>
      <xdr:colOff>114300</xdr:colOff>
      <xdr:row>58</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3703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82550</xdr:rowOff>
    </xdr:from>
    <xdr:to>
      <xdr:col>67</xdr:col>
      <xdr:colOff>101600</xdr:colOff>
      <xdr:row>58</xdr:row>
      <xdr:rowOff>12700</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276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133350</xdr:rowOff>
    </xdr:from>
    <xdr:to>
      <xdr:col>71</xdr:col>
      <xdr:colOff>177800</xdr:colOff>
      <xdr:row>58</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814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457" name="n_1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58" name="n_2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459" name="n_3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460" name="n_4ave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143527</xdr:rowOff>
    </xdr:from>
    <xdr:ext cx="405111" cy="259045"/>
    <xdr:sp macro="" textlink="">
      <xdr:nvSpPr>
        <xdr:cNvPr id="461" name="n_1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5266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462" name="n_2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67327</xdr:rowOff>
    </xdr:from>
    <xdr:ext cx="405111" cy="259045"/>
    <xdr:sp macro="" textlink="">
      <xdr:nvSpPr>
        <xdr:cNvPr id="463" name="n_3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3500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464" name="n_4main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00000000-0008-0000-0F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00000000-0008-0000-0F00-0000E7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00000000-0008-0000-0F00-0000E901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00000000-0008-0000-0F00-0000EB010000}"/>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138938</xdr:rowOff>
    </xdr:from>
    <xdr:to>
      <xdr:col>116</xdr:col>
      <xdr:colOff>114300</xdr:colOff>
      <xdr:row>63</xdr:row>
      <xdr:rowOff>69088</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22110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53865</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00000000-0008-0000-0F00-0000F7010000}"/>
            </a:ext>
          </a:extLst>
        </xdr:cNvPr>
        <xdr:cNvSpPr txBox="1"/>
      </xdr:nvSpPr>
      <xdr:spPr>
        <a:xfrm>
          <a:off x="22199600" y="10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18288</xdr:rowOff>
    </xdr:from>
    <xdr:to>
      <xdr:col>116</xdr:col>
      <xdr:colOff>63500</xdr:colOff>
      <xdr:row>63</xdr:row>
      <xdr:rowOff>22860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21323300" y="1081963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22860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20434300" y="10824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25146</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9545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148082</xdr:rowOff>
    </xdr:from>
    <xdr:to>
      <xdr:col>98</xdr:col>
      <xdr:colOff>38100</xdr:colOff>
      <xdr:row>63</xdr:row>
      <xdr:rowOff>78232</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8605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27432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8656300" y="1082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2" name="n_1aveValue【保健センター・保健所】&#10;一人当たり面積">
          <a:extLst>
            <a:ext uri="{FF2B5EF4-FFF2-40B4-BE49-F238E27FC236}">
              <a16:creationId xmlns:a16="http://schemas.microsoft.com/office/drawing/2014/main" id="{00000000-0008-0000-0F00-000000020000}"/>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3" name="n_2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4" name="n_3aveValue【保健センター・保健所】&#10;一人当たり面積">
          <a:extLst>
            <a:ext uri="{FF2B5EF4-FFF2-40B4-BE49-F238E27FC236}">
              <a16:creationId xmlns:a16="http://schemas.microsoft.com/office/drawing/2014/main" id="{00000000-0008-0000-0F00-000002020000}"/>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15" name="n_4aveValue【保健センター・保健所】&#10;一人当たり面積">
          <a:extLst>
            <a:ext uri="{FF2B5EF4-FFF2-40B4-BE49-F238E27FC236}">
              <a16:creationId xmlns:a16="http://schemas.microsoft.com/office/drawing/2014/main" id="{00000000-0008-0000-0F00-000003020000}"/>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516" name="n_1mainValue【保健センター・保健所】&#10;一人当たり面積">
          <a:extLst>
            <a:ext uri="{FF2B5EF4-FFF2-40B4-BE49-F238E27FC236}">
              <a16:creationId xmlns:a16="http://schemas.microsoft.com/office/drawing/2014/main" id="{00000000-0008-0000-0F00-000004020000}"/>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64787</xdr:rowOff>
    </xdr:from>
    <xdr:ext cx="469744" cy="259045"/>
    <xdr:sp macro="" textlink="">
      <xdr:nvSpPr>
        <xdr:cNvPr id="517" name="n_2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20199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518" name="n_3mainValue【保健センター・保健所】&#10;一人当たり面積">
          <a:extLst>
            <a:ext uri="{FF2B5EF4-FFF2-40B4-BE49-F238E27FC236}">
              <a16:creationId xmlns:a16="http://schemas.microsoft.com/office/drawing/2014/main" id="{00000000-0008-0000-0F00-000006020000}"/>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69359</xdr:rowOff>
    </xdr:from>
    <xdr:ext cx="469744" cy="259045"/>
    <xdr:sp macro="" textlink="">
      <xdr:nvSpPr>
        <xdr:cNvPr id="519" name="n_4mainValue【保健センター・保健所】&#10;一人当たり面積">
          <a:extLst>
            <a:ext uri="{FF2B5EF4-FFF2-40B4-BE49-F238E27FC236}">
              <a16:creationId xmlns:a16="http://schemas.microsoft.com/office/drawing/2014/main" id="{00000000-0008-0000-0F00-000007020000}"/>
            </a:ext>
          </a:extLst>
        </xdr:cNvPr>
        <xdr:cNvSpPr txBox="1"/>
      </xdr:nvSpPr>
      <xdr:spPr>
        <a:xfrm>
          <a:off x="18421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a:extLst>
            <a:ext uri="{FF2B5EF4-FFF2-40B4-BE49-F238E27FC236}">
              <a16:creationId xmlns:a16="http://schemas.microsoft.com/office/drawing/2014/main" id="{00000000-0008-0000-0F00-00002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6" name="【消防施設】&#10;有形固定資産減価償却率最小値テキスト">
          <a:extLst>
            <a:ext uri="{FF2B5EF4-FFF2-40B4-BE49-F238E27FC236}">
              <a16:creationId xmlns:a16="http://schemas.microsoft.com/office/drawing/2014/main" id="{00000000-0008-0000-0F00-000022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8" name="【消防施設】&#10;有形固定資産減価償却率最大値テキスト">
          <a:extLst>
            <a:ext uri="{FF2B5EF4-FFF2-40B4-BE49-F238E27FC236}">
              <a16:creationId xmlns:a16="http://schemas.microsoft.com/office/drawing/2014/main" id="{00000000-0008-0000-0F00-000024020000}"/>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0" name="【消防施設】&#10;有形固定資産減価償却率平均値テキスト">
          <a:extLst>
            <a:ext uri="{FF2B5EF4-FFF2-40B4-BE49-F238E27FC236}">
              <a16:creationId xmlns:a16="http://schemas.microsoft.com/office/drawing/2014/main" id="{00000000-0008-0000-0F00-00002602000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62687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165298</xdr:rowOff>
    </xdr:from>
    <xdr:ext cx="405111" cy="259045"/>
    <xdr:sp macro="" textlink="">
      <xdr:nvSpPr>
        <xdr:cNvPr id="562" name="【消防施設】&#10;有形固定資産減価償却率該当値テキスト">
          <a:extLst>
            <a:ext uri="{FF2B5EF4-FFF2-40B4-BE49-F238E27FC236}">
              <a16:creationId xmlns:a16="http://schemas.microsoft.com/office/drawing/2014/main" id="{00000000-0008-0000-0F00-000032020000}"/>
            </a:ext>
          </a:extLst>
        </xdr:cNvPr>
        <xdr:cNvSpPr txBox="1"/>
      </xdr:nvSpPr>
      <xdr:spPr>
        <a:xfrm>
          <a:off x="16357600" y="1370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103232</xdr:rowOff>
    </xdr:from>
    <xdr:to>
      <xdr:col>81</xdr:col>
      <xdr:colOff>101600</xdr:colOff>
      <xdr:row>81</xdr:row>
      <xdr:rowOff>33382</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5430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154032</xdr:rowOff>
    </xdr:from>
    <xdr:to>
      <xdr:col>85</xdr:col>
      <xdr:colOff>127000</xdr:colOff>
      <xdr:row>81</xdr:row>
      <xdr:rowOff>21771</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5481300" y="13870032"/>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39551</xdr:rowOff>
    </xdr:from>
    <xdr:to>
      <xdr:col>76</xdr:col>
      <xdr:colOff>165100</xdr:colOff>
      <xdr:row>80</xdr:row>
      <xdr:rowOff>141151</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4541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90351</xdr:rowOff>
    </xdr:from>
    <xdr:to>
      <xdr:col>81</xdr:col>
      <xdr:colOff>50800</xdr:colOff>
      <xdr:row>80</xdr:row>
      <xdr:rowOff>154032</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4592300" y="138063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121194</xdr:rowOff>
    </xdr:from>
    <xdr:to>
      <xdr:col>72</xdr:col>
      <xdr:colOff>38100</xdr:colOff>
      <xdr:row>83</xdr:row>
      <xdr:rowOff>51344</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3652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90351</xdr:rowOff>
    </xdr:from>
    <xdr:to>
      <xdr:col>76</xdr:col>
      <xdr:colOff>114300</xdr:colOff>
      <xdr:row>83</xdr:row>
      <xdr:rowOff>544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13703300" y="13806351"/>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39551</xdr:rowOff>
    </xdr:from>
    <xdr:to>
      <xdr:col>67</xdr:col>
      <xdr:colOff>101600</xdr:colOff>
      <xdr:row>82</xdr:row>
      <xdr:rowOff>141151</xdr:rowOff>
    </xdr:to>
    <xdr:sp macro="" textlink="">
      <xdr:nvSpPr>
        <xdr:cNvPr id="569" name="楕円 568">
          <a:extLst>
            <a:ext uri="{FF2B5EF4-FFF2-40B4-BE49-F238E27FC236}">
              <a16:creationId xmlns:a16="http://schemas.microsoft.com/office/drawing/2014/main" id="{00000000-0008-0000-0F00-000039020000}"/>
            </a:ext>
          </a:extLst>
        </xdr:cNvPr>
        <xdr:cNvSpPr/>
      </xdr:nvSpPr>
      <xdr:spPr>
        <a:xfrm>
          <a:off x="12763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90351</xdr:rowOff>
    </xdr:from>
    <xdr:to>
      <xdr:col>71</xdr:col>
      <xdr:colOff>177800</xdr:colOff>
      <xdr:row>83</xdr:row>
      <xdr:rowOff>544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814300" y="141492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71" name="n_1aveValue【消防施設】&#10;有形固定資産減価償却率">
          <a:extLst>
            <a:ext uri="{FF2B5EF4-FFF2-40B4-BE49-F238E27FC236}">
              <a16:creationId xmlns:a16="http://schemas.microsoft.com/office/drawing/2014/main" id="{00000000-0008-0000-0F00-00003B020000}"/>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2" name="n_2aveValue【消防施設】&#10;有形固定資産減価償却率">
          <a:extLst>
            <a:ext uri="{FF2B5EF4-FFF2-40B4-BE49-F238E27FC236}">
              <a16:creationId xmlns:a16="http://schemas.microsoft.com/office/drawing/2014/main" id="{00000000-0008-0000-0F00-00003C020000}"/>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73" name="n_3aveValue【消防施設】&#10;有形固定資産減価償却率">
          <a:extLst>
            <a:ext uri="{FF2B5EF4-FFF2-40B4-BE49-F238E27FC236}">
              <a16:creationId xmlns:a16="http://schemas.microsoft.com/office/drawing/2014/main" id="{00000000-0008-0000-0F00-00003D020000}"/>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574" name="n_4aveValue【消防施設】&#10;有形固定資産減価償却率">
          <a:extLst>
            <a:ext uri="{FF2B5EF4-FFF2-40B4-BE49-F238E27FC236}">
              <a16:creationId xmlns:a16="http://schemas.microsoft.com/office/drawing/2014/main" id="{00000000-0008-0000-0F00-00003E020000}"/>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49909</xdr:rowOff>
    </xdr:from>
    <xdr:ext cx="405111" cy="259045"/>
    <xdr:sp macro="" textlink="">
      <xdr:nvSpPr>
        <xdr:cNvPr id="575" name="n_1mainValue【消防施設】&#10;有形固定資産減価償却率">
          <a:extLst>
            <a:ext uri="{FF2B5EF4-FFF2-40B4-BE49-F238E27FC236}">
              <a16:creationId xmlns:a16="http://schemas.microsoft.com/office/drawing/2014/main" id="{00000000-0008-0000-0F00-00003F020000}"/>
            </a:ext>
          </a:extLst>
        </xdr:cNvPr>
        <xdr:cNvSpPr txBox="1"/>
      </xdr:nvSpPr>
      <xdr:spPr>
        <a:xfrm>
          <a:off x="152660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157678</xdr:rowOff>
    </xdr:from>
    <xdr:ext cx="405111" cy="259045"/>
    <xdr:sp macro="" textlink="">
      <xdr:nvSpPr>
        <xdr:cNvPr id="576" name="n_2mainValue【消防施設】&#10;有形固定資産減価償却率">
          <a:extLst>
            <a:ext uri="{FF2B5EF4-FFF2-40B4-BE49-F238E27FC236}">
              <a16:creationId xmlns:a16="http://schemas.microsoft.com/office/drawing/2014/main" id="{00000000-0008-0000-0F00-000040020000}"/>
            </a:ext>
          </a:extLst>
        </xdr:cNvPr>
        <xdr:cNvSpPr txBox="1"/>
      </xdr:nvSpPr>
      <xdr:spPr>
        <a:xfrm>
          <a:off x="14389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67871</xdr:rowOff>
    </xdr:from>
    <xdr:ext cx="405111" cy="259045"/>
    <xdr:sp macro="" textlink="">
      <xdr:nvSpPr>
        <xdr:cNvPr id="577" name="n_3mainValue【消防施設】&#10;有形固定資産減価償却率">
          <a:extLst>
            <a:ext uri="{FF2B5EF4-FFF2-40B4-BE49-F238E27FC236}">
              <a16:creationId xmlns:a16="http://schemas.microsoft.com/office/drawing/2014/main" id="{00000000-0008-0000-0F00-000041020000}"/>
            </a:ext>
          </a:extLst>
        </xdr:cNvPr>
        <xdr:cNvSpPr txBox="1"/>
      </xdr:nvSpPr>
      <xdr:spPr>
        <a:xfrm>
          <a:off x="13500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157678</xdr:rowOff>
    </xdr:from>
    <xdr:ext cx="405111" cy="259045"/>
    <xdr:sp macro="" textlink="">
      <xdr:nvSpPr>
        <xdr:cNvPr id="578" name="n_4mainValue【消防施設】&#10;有形固定資産減価償却率">
          <a:extLst>
            <a:ext uri="{FF2B5EF4-FFF2-40B4-BE49-F238E27FC236}">
              <a16:creationId xmlns:a16="http://schemas.microsoft.com/office/drawing/2014/main" id="{00000000-0008-0000-0F00-000042020000}"/>
            </a:ext>
          </a:extLst>
        </xdr:cNvPr>
        <xdr:cNvSpPr txBox="1"/>
      </xdr:nvSpPr>
      <xdr:spPr>
        <a:xfrm>
          <a:off x="12611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F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F00-00005D02000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F00-00005F020000}"/>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F00-000061020000}"/>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46627</xdr:rowOff>
    </xdr:from>
    <xdr:to>
      <xdr:col>116</xdr:col>
      <xdr:colOff>114300</xdr:colOff>
      <xdr:row>85</xdr:row>
      <xdr:rowOff>148227</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2110700" y="14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25054</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F00-00006D020000}"/>
            </a:ext>
          </a:extLst>
        </xdr:cNvPr>
        <xdr:cNvSpPr txBox="1"/>
      </xdr:nvSpPr>
      <xdr:spPr>
        <a:xfrm>
          <a:off x="22199600" y="1459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53158</xdr:rowOff>
    </xdr:from>
    <xdr:to>
      <xdr:col>112</xdr:col>
      <xdr:colOff>38100</xdr:colOff>
      <xdr:row>85</xdr:row>
      <xdr:rowOff>154758</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1272500" y="146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97427</xdr:rowOff>
    </xdr:from>
    <xdr:to>
      <xdr:col>116</xdr:col>
      <xdr:colOff>63500</xdr:colOff>
      <xdr:row>85</xdr:row>
      <xdr:rowOff>103958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21323300" y="1467067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87993</xdr:rowOff>
    </xdr:from>
    <xdr:to>
      <xdr:col>107</xdr:col>
      <xdr:colOff>101600</xdr:colOff>
      <xdr:row>86</xdr:row>
      <xdr:rowOff>18143</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20383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103958</xdr:rowOff>
    </xdr:from>
    <xdr:to>
      <xdr:col>111</xdr:col>
      <xdr:colOff>177800</xdr:colOff>
      <xdr:row>85</xdr:row>
      <xdr:rowOff>138793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20434300" y="14677208"/>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138793</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9545300" y="147066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628" name="楕円 627">
          <a:extLst>
            <a:ext uri="{FF2B5EF4-FFF2-40B4-BE49-F238E27FC236}">
              <a16:creationId xmlns:a16="http://schemas.microsoft.com/office/drawing/2014/main" id="{00000000-0008-0000-0F00-000074020000}"/>
            </a:ext>
          </a:extLst>
        </xdr:cNvPr>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144236</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8656300" y="147066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30" name="n_1aveValue【消防施設】&#10;一人当たり面積">
          <a:extLst>
            <a:ext uri="{FF2B5EF4-FFF2-40B4-BE49-F238E27FC236}">
              <a16:creationId xmlns:a16="http://schemas.microsoft.com/office/drawing/2014/main" id="{00000000-0008-0000-0F00-000076020000}"/>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631" name="n_2aveValue【消防施設】&#10;一人当たり面積">
          <a:extLst>
            <a:ext uri="{FF2B5EF4-FFF2-40B4-BE49-F238E27FC236}">
              <a16:creationId xmlns:a16="http://schemas.microsoft.com/office/drawing/2014/main" id="{00000000-0008-0000-0F00-00007702000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632" name="n_3aveValue【消防施設】&#10;一人当たり面積">
          <a:extLst>
            <a:ext uri="{FF2B5EF4-FFF2-40B4-BE49-F238E27FC236}">
              <a16:creationId xmlns:a16="http://schemas.microsoft.com/office/drawing/2014/main" id="{00000000-0008-0000-0F00-000078020000}"/>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633" name="n_4aveValue【消防施設】&#10;一人当たり面積">
          <a:extLst>
            <a:ext uri="{FF2B5EF4-FFF2-40B4-BE49-F238E27FC236}">
              <a16:creationId xmlns:a16="http://schemas.microsoft.com/office/drawing/2014/main" id="{00000000-0008-0000-0F00-000079020000}"/>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145885</xdr:rowOff>
    </xdr:from>
    <xdr:ext cx="469744" cy="259045"/>
    <xdr:sp macro="" textlink="">
      <xdr:nvSpPr>
        <xdr:cNvPr id="634" name="n_1mainValue【消防施設】&#10;一人当たり面積">
          <a:extLst>
            <a:ext uri="{FF2B5EF4-FFF2-40B4-BE49-F238E27FC236}">
              <a16:creationId xmlns:a16="http://schemas.microsoft.com/office/drawing/2014/main" id="{00000000-0008-0000-0F00-00007A020000}"/>
            </a:ext>
          </a:extLst>
        </xdr:cNvPr>
        <xdr:cNvSpPr txBox="1"/>
      </xdr:nvSpPr>
      <xdr:spPr>
        <a:xfrm>
          <a:off x="21075727" y="1471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9270</xdr:rowOff>
    </xdr:from>
    <xdr:ext cx="469744" cy="259045"/>
    <xdr:sp macro="" textlink="">
      <xdr:nvSpPr>
        <xdr:cNvPr id="635" name="n_2mainValue【消防施設】&#10;一人当たり面積">
          <a:extLst>
            <a:ext uri="{FF2B5EF4-FFF2-40B4-BE49-F238E27FC236}">
              <a16:creationId xmlns:a16="http://schemas.microsoft.com/office/drawing/2014/main" id="{00000000-0008-0000-0F00-00007B020000}"/>
            </a:ext>
          </a:extLst>
        </xdr:cNvPr>
        <xdr:cNvSpPr txBox="1"/>
      </xdr:nvSpPr>
      <xdr:spPr>
        <a:xfrm>
          <a:off x="20199427"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636" name="n_3mainValue【消防施設】&#10;一人当たり面積">
          <a:extLst>
            <a:ext uri="{FF2B5EF4-FFF2-40B4-BE49-F238E27FC236}">
              <a16:creationId xmlns:a16="http://schemas.microsoft.com/office/drawing/2014/main" id="{00000000-0008-0000-0F00-00007C020000}"/>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637" name="n_4mainValue【消防施設】&#10;一人当たり面積">
          <a:extLst>
            <a:ext uri="{FF2B5EF4-FFF2-40B4-BE49-F238E27FC236}">
              <a16:creationId xmlns:a16="http://schemas.microsoft.com/office/drawing/2014/main" id="{00000000-0008-0000-0F00-00007D020000}"/>
            </a:ext>
          </a:extLst>
        </xdr:cNvPr>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F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a:extLst>
            <a:ext uri="{FF2B5EF4-FFF2-40B4-BE49-F238E27FC236}">
              <a16:creationId xmlns:a16="http://schemas.microsoft.com/office/drawing/2014/main" id="{00000000-0008-0000-0F00-00009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F00-00009A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F00-00009C02000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58057</xdr:rowOff>
    </xdr:from>
    <xdr:to>
      <xdr:col>85</xdr:col>
      <xdr:colOff>177800</xdr:colOff>
      <xdr:row>100</xdr:row>
      <xdr:rowOff>159657</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6268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144434</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F00-0000A8020000}"/>
            </a:ext>
          </a:extLst>
        </xdr:cNvPr>
        <xdr:cNvSpPr txBox="1"/>
      </xdr:nvSpPr>
      <xdr:spPr>
        <a:xfrm>
          <a:off x="16357600" y="1711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100</xdr:row>
      <xdr:rowOff>108857</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5481300" y="17221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164193</xdr:rowOff>
    </xdr:from>
    <xdr:to>
      <xdr:col>76</xdr:col>
      <xdr:colOff>165100</xdr:colOff>
      <xdr:row>100</xdr:row>
      <xdr:rowOff>94343</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4541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43543</xdr:rowOff>
    </xdr:from>
    <xdr:to>
      <xdr:col>81</xdr:col>
      <xdr:colOff>50800</xdr:colOff>
      <xdr:row>100</xdr:row>
      <xdr:rowOff>76200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4592300" y="1718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131536</xdr:rowOff>
    </xdr:from>
    <xdr:to>
      <xdr:col>72</xdr:col>
      <xdr:colOff>38100</xdr:colOff>
      <xdr:row>100</xdr:row>
      <xdr:rowOff>61686</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3652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10886</xdr:rowOff>
    </xdr:from>
    <xdr:to>
      <xdr:col>76</xdr:col>
      <xdr:colOff>114300</xdr:colOff>
      <xdr:row>100</xdr:row>
      <xdr:rowOff>43543</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3703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98879</xdr:rowOff>
    </xdr:from>
    <xdr:to>
      <xdr:col>67</xdr:col>
      <xdr:colOff>101600</xdr:colOff>
      <xdr:row>100</xdr:row>
      <xdr:rowOff>29029</xdr:rowOff>
    </xdr:to>
    <xdr:sp macro="" textlink="">
      <xdr:nvSpPr>
        <xdr:cNvPr id="687" name="楕円 686">
          <a:extLst>
            <a:ext uri="{FF2B5EF4-FFF2-40B4-BE49-F238E27FC236}">
              <a16:creationId xmlns:a16="http://schemas.microsoft.com/office/drawing/2014/main" id="{00000000-0008-0000-0F00-0000AF020000}"/>
            </a:ext>
          </a:extLst>
        </xdr:cNvPr>
        <xdr:cNvSpPr/>
      </xdr:nvSpPr>
      <xdr:spPr>
        <a:xfrm>
          <a:off x="12763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149679</xdr:rowOff>
    </xdr:from>
    <xdr:to>
      <xdr:col>71</xdr:col>
      <xdr:colOff>177800</xdr:colOff>
      <xdr:row>100</xdr:row>
      <xdr:rowOff>10886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2814300" y="17123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F00-0000B1020000}"/>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F00-0000B202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F00-0000B302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F00-0000B4020000}"/>
            </a:ext>
          </a:extLst>
        </xdr:cNvPr>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143527</xdr:rowOff>
    </xdr:from>
    <xdr:ext cx="340478" cy="259045"/>
    <xdr:sp macro="" textlink="">
      <xdr:nvSpPr>
        <xdr:cNvPr id="693" name="n_1mainValue【庁舎】&#10;有形固定資産減価償却率">
          <a:extLst>
            <a:ext uri="{FF2B5EF4-FFF2-40B4-BE49-F238E27FC236}">
              <a16:creationId xmlns:a16="http://schemas.microsoft.com/office/drawing/2014/main" id="{00000000-0008-0000-0F00-0000B5020000}"/>
            </a:ext>
          </a:extLst>
        </xdr:cNvPr>
        <xdr:cNvSpPr txBox="1"/>
      </xdr:nvSpPr>
      <xdr:spPr>
        <a:xfrm>
          <a:off x="15298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110870</xdr:rowOff>
    </xdr:from>
    <xdr:ext cx="340478" cy="259045"/>
    <xdr:sp macro="" textlink="">
      <xdr:nvSpPr>
        <xdr:cNvPr id="694" name="n_2mainValue【庁舎】&#10;有形固定資産減価償却率">
          <a:extLst>
            <a:ext uri="{FF2B5EF4-FFF2-40B4-BE49-F238E27FC236}">
              <a16:creationId xmlns:a16="http://schemas.microsoft.com/office/drawing/2014/main" id="{00000000-0008-0000-0F00-0000B6020000}"/>
            </a:ext>
          </a:extLst>
        </xdr:cNvPr>
        <xdr:cNvSpPr txBox="1"/>
      </xdr:nvSpPr>
      <xdr:spPr>
        <a:xfrm>
          <a:off x="144220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78213</xdr:rowOff>
    </xdr:from>
    <xdr:ext cx="340478" cy="259045"/>
    <xdr:sp macro="" textlink="">
      <xdr:nvSpPr>
        <xdr:cNvPr id="695" name="n_3mainValue【庁舎】&#10;有形固定資産減価償却率">
          <a:extLst>
            <a:ext uri="{FF2B5EF4-FFF2-40B4-BE49-F238E27FC236}">
              <a16:creationId xmlns:a16="http://schemas.microsoft.com/office/drawing/2014/main" id="{00000000-0008-0000-0F00-0000B7020000}"/>
            </a:ext>
          </a:extLst>
        </xdr:cNvPr>
        <xdr:cNvSpPr txBox="1"/>
      </xdr:nvSpPr>
      <xdr:spPr>
        <a:xfrm>
          <a:off x="13533061" y="1688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45556</xdr:rowOff>
    </xdr:from>
    <xdr:ext cx="340478" cy="259045"/>
    <xdr:sp macro="" textlink="">
      <xdr:nvSpPr>
        <xdr:cNvPr id="696" name="n_4mainValue【庁舎】&#10;有形固定資産減価償却率">
          <a:extLst>
            <a:ext uri="{FF2B5EF4-FFF2-40B4-BE49-F238E27FC236}">
              <a16:creationId xmlns:a16="http://schemas.microsoft.com/office/drawing/2014/main" id="{00000000-0008-0000-0F00-0000B8020000}"/>
            </a:ext>
          </a:extLst>
        </xdr:cNvPr>
        <xdr:cNvSpPr txBox="1"/>
      </xdr:nvSpPr>
      <xdr:spPr>
        <a:xfrm>
          <a:off x="12644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00000000-0008-0000-0F00-0000C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19" name="【庁舎】&#10;一人当たり面積最小値テキスト">
          <a:extLst>
            <a:ext uri="{FF2B5EF4-FFF2-40B4-BE49-F238E27FC236}">
              <a16:creationId xmlns:a16="http://schemas.microsoft.com/office/drawing/2014/main" id="{00000000-0008-0000-0F00-0000CF020000}"/>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1" name="【庁舎】&#10;一人当たり面積最大値テキスト">
          <a:extLst>
            <a:ext uri="{FF2B5EF4-FFF2-40B4-BE49-F238E27FC236}">
              <a16:creationId xmlns:a16="http://schemas.microsoft.com/office/drawing/2014/main" id="{00000000-0008-0000-0F00-0000D1020000}"/>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23" name="【庁舎】&#10;一人当たり面積平均値テキスト">
          <a:extLst>
            <a:ext uri="{FF2B5EF4-FFF2-40B4-BE49-F238E27FC236}">
              <a16:creationId xmlns:a16="http://schemas.microsoft.com/office/drawing/2014/main" id="{00000000-0008-0000-0F00-0000D3020000}"/>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126442</xdr:rowOff>
    </xdr:from>
    <xdr:to>
      <xdr:col>116</xdr:col>
      <xdr:colOff>114300</xdr:colOff>
      <xdr:row>107</xdr:row>
      <xdr:rowOff>56592</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22110700" y="183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104869</xdr:rowOff>
    </xdr:from>
    <xdr:ext cx="469744" cy="259045"/>
    <xdr:sp macro="" textlink="">
      <xdr:nvSpPr>
        <xdr:cNvPr id="735" name="【庁舎】&#10;一人当たり面積該当値テキスト">
          <a:extLst>
            <a:ext uri="{FF2B5EF4-FFF2-40B4-BE49-F238E27FC236}">
              <a16:creationId xmlns:a16="http://schemas.microsoft.com/office/drawing/2014/main" id="{00000000-0008-0000-0F00-0000DF020000}"/>
            </a:ext>
          </a:extLst>
        </xdr:cNvPr>
        <xdr:cNvSpPr txBox="1"/>
      </xdr:nvSpPr>
      <xdr:spPr>
        <a:xfrm>
          <a:off x="22199600" y="182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131927</xdr:rowOff>
    </xdr:from>
    <xdr:to>
      <xdr:col>112</xdr:col>
      <xdr:colOff>38100</xdr:colOff>
      <xdr:row>107</xdr:row>
      <xdr:rowOff>62077</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21272500" y="183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5792</xdr:rowOff>
    </xdr:from>
    <xdr:to>
      <xdr:col>116</xdr:col>
      <xdr:colOff>63500</xdr:colOff>
      <xdr:row>107</xdr:row>
      <xdr:rowOff>11277</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21323300" y="18350942"/>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132842</xdr:rowOff>
    </xdr:from>
    <xdr:to>
      <xdr:col>107</xdr:col>
      <xdr:colOff>101600</xdr:colOff>
      <xdr:row>107</xdr:row>
      <xdr:rowOff>62992</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20383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11277</xdr:rowOff>
    </xdr:from>
    <xdr:to>
      <xdr:col>111</xdr:col>
      <xdr:colOff>177800</xdr:colOff>
      <xdr:row>107</xdr:row>
      <xdr:rowOff>12192</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20434300" y="1835642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136500</xdr:rowOff>
    </xdr:from>
    <xdr:to>
      <xdr:col>102</xdr:col>
      <xdr:colOff>165100</xdr:colOff>
      <xdr:row>107</xdr:row>
      <xdr:rowOff>66650</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9494500" y="183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xdr:rowOff>
    </xdr:from>
    <xdr:to>
      <xdr:col>107</xdr:col>
      <xdr:colOff>50800</xdr:colOff>
      <xdr:row>107</xdr:row>
      <xdr:rowOff>15850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9545300" y="183573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140615</xdr:rowOff>
    </xdr:from>
    <xdr:to>
      <xdr:col>98</xdr:col>
      <xdr:colOff>38100</xdr:colOff>
      <xdr:row>107</xdr:row>
      <xdr:rowOff>70765</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8605500" y="18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15850</xdr:rowOff>
    </xdr:from>
    <xdr:to>
      <xdr:col>102</xdr:col>
      <xdr:colOff>114300</xdr:colOff>
      <xdr:row>107</xdr:row>
      <xdr:rowOff>19965</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8656300" y="1836100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44" name="n_1aveValue【庁舎】&#10;一人当たり面積">
          <a:extLst>
            <a:ext uri="{FF2B5EF4-FFF2-40B4-BE49-F238E27FC236}">
              <a16:creationId xmlns:a16="http://schemas.microsoft.com/office/drawing/2014/main" id="{00000000-0008-0000-0F00-0000E8020000}"/>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5" name="n_2aveValue【庁舎】&#10;一人当たり面積">
          <a:extLst>
            <a:ext uri="{FF2B5EF4-FFF2-40B4-BE49-F238E27FC236}">
              <a16:creationId xmlns:a16="http://schemas.microsoft.com/office/drawing/2014/main" id="{00000000-0008-0000-0F00-0000E9020000}"/>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6" name="n_3aveValue【庁舎】&#10;一人当たり面積">
          <a:extLst>
            <a:ext uri="{FF2B5EF4-FFF2-40B4-BE49-F238E27FC236}">
              <a16:creationId xmlns:a16="http://schemas.microsoft.com/office/drawing/2014/main" id="{00000000-0008-0000-0F00-0000EA020000}"/>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747" name="n_4aveValue【庁舎】&#10;一人当たり面積">
          <a:extLst>
            <a:ext uri="{FF2B5EF4-FFF2-40B4-BE49-F238E27FC236}">
              <a16:creationId xmlns:a16="http://schemas.microsoft.com/office/drawing/2014/main" id="{00000000-0008-0000-0F00-0000EB020000}"/>
            </a:ext>
          </a:extLst>
        </xdr:cNvPr>
        <xdr:cNvSpPr txBox="1"/>
      </xdr:nvSpPr>
      <xdr:spPr>
        <a:xfrm>
          <a:off x="18421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53204</xdr:rowOff>
    </xdr:from>
    <xdr:ext cx="469744" cy="259045"/>
    <xdr:sp macro="" textlink="">
      <xdr:nvSpPr>
        <xdr:cNvPr id="748" name="n_1mainValue【庁舎】&#10;一人当たり面積">
          <a:extLst>
            <a:ext uri="{FF2B5EF4-FFF2-40B4-BE49-F238E27FC236}">
              <a16:creationId xmlns:a16="http://schemas.microsoft.com/office/drawing/2014/main" id="{00000000-0008-0000-0F00-0000EC020000}"/>
            </a:ext>
          </a:extLst>
        </xdr:cNvPr>
        <xdr:cNvSpPr txBox="1"/>
      </xdr:nvSpPr>
      <xdr:spPr>
        <a:xfrm>
          <a:off x="21075727" y="183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54119</xdr:rowOff>
    </xdr:from>
    <xdr:ext cx="469744" cy="259045"/>
    <xdr:sp macro="" textlink="">
      <xdr:nvSpPr>
        <xdr:cNvPr id="749" name="n_2mainValue【庁舎】&#10;一人当たり面積">
          <a:extLst>
            <a:ext uri="{FF2B5EF4-FFF2-40B4-BE49-F238E27FC236}">
              <a16:creationId xmlns:a16="http://schemas.microsoft.com/office/drawing/2014/main" id="{00000000-0008-0000-0F00-0000ED020000}"/>
            </a:ext>
          </a:extLst>
        </xdr:cNvPr>
        <xdr:cNvSpPr txBox="1"/>
      </xdr:nvSpPr>
      <xdr:spPr>
        <a:xfrm>
          <a:off x="20199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57777</xdr:rowOff>
    </xdr:from>
    <xdr:ext cx="469744" cy="259045"/>
    <xdr:sp macro="" textlink="">
      <xdr:nvSpPr>
        <xdr:cNvPr id="750" name="n_3mainValue【庁舎】&#10;一人当たり面積">
          <a:extLst>
            <a:ext uri="{FF2B5EF4-FFF2-40B4-BE49-F238E27FC236}">
              <a16:creationId xmlns:a16="http://schemas.microsoft.com/office/drawing/2014/main" id="{00000000-0008-0000-0F00-0000EE020000}"/>
            </a:ext>
          </a:extLst>
        </xdr:cNvPr>
        <xdr:cNvSpPr txBox="1"/>
      </xdr:nvSpPr>
      <xdr:spPr>
        <a:xfrm>
          <a:off x="19310427" y="184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61892</xdr:rowOff>
    </xdr:from>
    <xdr:ext cx="469744" cy="259045"/>
    <xdr:sp macro="" textlink="">
      <xdr:nvSpPr>
        <xdr:cNvPr id="751" name="n_4mainValue【庁舎】&#10;一人当たり面積">
          <a:extLst>
            <a:ext uri="{FF2B5EF4-FFF2-40B4-BE49-F238E27FC236}">
              <a16:creationId xmlns:a16="http://schemas.microsoft.com/office/drawing/2014/main" id="{00000000-0008-0000-0F00-0000EF020000}"/>
            </a:ext>
          </a:extLst>
        </xdr:cNvPr>
        <xdr:cNvSpPr txBox="1"/>
      </xdr:nvSpPr>
      <xdr:spPr>
        <a:xfrm>
          <a:off x="18421427" y="18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体育館</a:t>
          </a:r>
          <a:r>
            <a:rPr kumimoji="1" lang="ja-JP" altLang="en-US" sz="1100" b="0" i="0" baseline="0">
              <a:solidFill>
                <a:schemeClr val="dk1"/>
              </a:solidFill>
              <a:effectLst/>
              <a:latin typeface="+mn-lt"/>
              <a:ea typeface="+mn-ea"/>
              <a:cs typeface="+mn-cs"/>
            </a:rPr>
            <a:t>・プール，</a:t>
          </a:r>
          <a:r>
            <a:rPr kumimoji="1" lang="ja-JP" altLang="ja-JP" sz="1100" b="0" i="0" baseline="0">
              <a:solidFill>
                <a:schemeClr val="dk1"/>
              </a:solidFill>
              <a:effectLst/>
              <a:latin typeface="+mn-lt"/>
              <a:ea typeface="+mn-ea"/>
              <a:cs typeface="+mn-cs"/>
            </a:rPr>
            <a:t>図書館</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a:t>
          </a:r>
          <a:r>
            <a:rPr kumimoji="1" lang="ja-JP" altLang="en-US" sz="1100" b="0" i="0" baseline="0">
              <a:solidFill>
                <a:schemeClr val="dk1"/>
              </a:solidFill>
              <a:effectLst/>
              <a:latin typeface="+mn-lt"/>
              <a:ea typeface="+mn-ea"/>
              <a:cs typeface="+mn-cs"/>
            </a:rPr>
            <a:t>処理</a:t>
          </a:r>
          <a:r>
            <a:rPr kumimoji="1" lang="ja-JP" altLang="ja-JP" sz="1100" b="0" i="0" baseline="0">
              <a:solidFill>
                <a:schemeClr val="dk1"/>
              </a:solidFill>
              <a:effectLst/>
              <a:latin typeface="+mn-lt"/>
              <a:ea typeface="+mn-ea"/>
              <a:cs typeface="+mn-cs"/>
            </a:rPr>
            <a:t>施設の有形固定資産減価償却率は，類似団体よりも高く</a:t>
          </a:r>
          <a:r>
            <a:rPr kumimoji="1" lang="ja-JP" altLang="en-US" sz="1100" b="0" i="0" baseline="0">
              <a:solidFill>
                <a:schemeClr val="dk1"/>
              </a:solidFill>
              <a:effectLst/>
              <a:latin typeface="+mn-lt"/>
              <a:ea typeface="+mn-ea"/>
              <a:cs typeface="+mn-cs"/>
            </a:rPr>
            <a:t>なっている</a:t>
          </a:r>
          <a:r>
            <a:rPr kumimoji="1" lang="ja-JP" altLang="ja-JP" sz="1100" b="0" i="0" baseline="0">
              <a:solidFill>
                <a:schemeClr val="dk1"/>
              </a:solidFill>
              <a:effectLst/>
              <a:latin typeface="+mn-lt"/>
              <a:ea typeface="+mn-ea"/>
              <a:cs typeface="+mn-cs"/>
            </a:rPr>
            <a:t>。体育館（柔剣道場）</a:t>
          </a:r>
          <a:r>
            <a:rPr kumimoji="1" lang="ja-JP" altLang="en-US" sz="1100" b="0" i="0" baseline="0">
              <a:solidFill>
                <a:schemeClr val="dk1"/>
              </a:solidFill>
              <a:effectLst/>
              <a:latin typeface="+mn-lt"/>
              <a:ea typeface="+mn-ea"/>
              <a:cs typeface="+mn-cs"/>
            </a:rPr>
            <a:t>においては，</a:t>
          </a:r>
          <a:r>
            <a:rPr kumimoji="1" lang="ja-JP" altLang="ja-JP" sz="1100" b="0" i="0" baseline="0">
              <a:solidFill>
                <a:schemeClr val="dk1"/>
              </a:solidFill>
              <a:effectLst/>
              <a:latin typeface="+mn-lt"/>
              <a:ea typeface="+mn-ea"/>
              <a:cs typeface="+mn-cs"/>
            </a:rPr>
            <a:t>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年以上が経過しており，法定耐用年数に達している</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定期的な点検活動を行いながら有効に利用していく。図書館については，施設の老朽化が進み耐震性にも問題があることから機能移転や複合化を検討していく</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a:t>
          </a:r>
          <a:r>
            <a:rPr kumimoji="1" lang="ja-JP" altLang="en-US" sz="1100" b="0" i="0" baseline="0">
              <a:solidFill>
                <a:schemeClr val="dk1"/>
              </a:solidFill>
              <a:effectLst/>
              <a:latin typeface="+mn-lt"/>
              <a:ea typeface="+mn-ea"/>
              <a:cs typeface="+mn-cs"/>
            </a:rPr>
            <a:t>処理</a:t>
          </a:r>
          <a:r>
            <a:rPr kumimoji="1" lang="ja-JP" altLang="ja-JP" sz="1100" b="0" i="0" baseline="0">
              <a:solidFill>
                <a:schemeClr val="dk1"/>
              </a:solidFill>
              <a:effectLst/>
              <a:latin typeface="+mn-lt"/>
              <a:ea typeface="+mn-ea"/>
              <a:cs typeface="+mn-cs"/>
            </a:rPr>
            <a:t>施設</a:t>
          </a:r>
          <a:r>
            <a:rPr kumimoji="1" lang="ja-JP" altLang="en-US" sz="1100" b="0" i="0" baseline="0">
              <a:solidFill>
                <a:schemeClr val="dk1"/>
              </a:solidFill>
              <a:effectLst/>
              <a:latin typeface="+mn-lt"/>
              <a:ea typeface="+mn-ea"/>
              <a:cs typeface="+mn-cs"/>
            </a:rPr>
            <a:t>については，今後も施設老朽化の進行に伴い，有形固定資産減価償却率は上昇すると予想される。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保健センター</a:t>
          </a:r>
          <a:r>
            <a:rPr kumimoji="1" lang="ja-JP" altLang="en-US" sz="1100" b="0" i="0" baseline="0">
              <a:solidFill>
                <a:schemeClr val="dk1"/>
              </a:solidFill>
              <a:effectLst/>
              <a:latin typeface="+mn-lt"/>
              <a:ea typeface="+mn-ea"/>
              <a:cs typeface="+mn-cs"/>
            </a:rPr>
            <a:t>・保健所</a:t>
          </a:r>
          <a:r>
            <a:rPr kumimoji="1" lang="ja-JP" altLang="ja-JP" sz="1100" b="0" i="0" baseline="0">
              <a:solidFill>
                <a:schemeClr val="dk1"/>
              </a:solidFill>
              <a:effectLst/>
              <a:latin typeface="+mn-lt"/>
              <a:ea typeface="+mn-ea"/>
              <a:cs typeface="+mn-cs"/>
            </a:rPr>
            <a:t>，消防施設については，有形固定資産減価償却費率が類似団体平均よりも低くなっているが，住民福祉の向上には必要不可欠な施設であることから，施設の定期点検や維持管理を計画的に実施し長寿命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庁舎については，新庁舎の完成に伴い有形固定資産減価償却費率が低くなった。今後とも，公共施設等総合管理計画等に基づき，老朽化の進んだ施設の機能移転や民間譲渡等を検討し，公共施設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人口減少や少子高齢化，外海離島という地理的な要因等から財政基盤が弱く，類似団体平均よりも低くなっている。財政基盤強化のため町税等の収入確保対策の強化や経常経費の削減などに取り組む。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経常収支比率は前年度と比較して</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しており，依然として類似団体平均より高い状態となっている。</a:t>
          </a:r>
          <a:r>
            <a:rPr kumimoji="1" lang="ja-JP" altLang="en-US" sz="1100">
              <a:solidFill>
                <a:schemeClr val="dk1"/>
              </a:solidFill>
              <a:effectLst/>
              <a:latin typeface="+mn-lt"/>
              <a:ea typeface="+mn-ea"/>
              <a:cs typeface="+mn-cs"/>
            </a:rPr>
            <a:t>増加の主な要因としては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電算管理費及び維持補修費</a:t>
          </a:r>
          <a:r>
            <a:rPr kumimoji="1" lang="ja-JP" altLang="ja-JP" sz="1100">
              <a:solidFill>
                <a:schemeClr val="dk1"/>
              </a:solidFill>
              <a:effectLst/>
              <a:latin typeface="+mn-lt"/>
              <a:ea typeface="+mn-ea"/>
              <a:cs typeface="+mn-cs"/>
            </a:rPr>
            <a:t>が多くなったためである。</a:t>
          </a:r>
          <a:r>
            <a:rPr kumimoji="1" lang="ja-JP" altLang="en-US" sz="1100">
              <a:solidFill>
                <a:schemeClr val="dk1"/>
              </a:solidFill>
              <a:effectLst/>
              <a:latin typeface="+mn-lt"/>
              <a:ea typeface="+mn-ea"/>
              <a:cs typeface="+mn-cs"/>
            </a:rPr>
            <a:t>本町が多数保有する，公共施設の老朽化に伴う維持管理費用は，年々増加傾向にある。今後は，事務事業の見直しに加え，自治体</a:t>
          </a:r>
          <a:r>
            <a:rPr kumimoji="1" lang="en-US" altLang="ja-JP" sz="1100">
              <a:solidFill>
                <a:schemeClr val="dk1"/>
              </a:solidFill>
              <a:effectLst/>
              <a:latin typeface="+mn-lt"/>
              <a:ea typeface="+mn-ea"/>
              <a:cs typeface="+mn-cs"/>
            </a:rPr>
            <a:t>DX</a:t>
          </a:r>
          <a:r>
            <a:rPr kumimoji="1" lang="ja-JP" altLang="en-US" sz="1100">
              <a:solidFill>
                <a:schemeClr val="dk1"/>
              </a:solidFill>
              <a:effectLst/>
              <a:latin typeface="+mn-lt"/>
              <a:ea typeface="+mn-ea"/>
              <a:cs typeface="+mn-cs"/>
            </a:rPr>
            <a:t>の推進による事務の効率化，会計年度任用職員を含む職員の適正配置など，行財政改革への取組を通じて，義務的経費の削減に努め，現在の水準を維持する。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64</xdr:row>
      <xdr:rowOff>53848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96346"/>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63</xdr:row>
      <xdr:rowOff>94996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0465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3302</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0465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64</xdr:row>
      <xdr:rowOff>140716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26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4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130573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3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123952</xdr:rowOff>
    </xdr:from>
    <xdr:to>
      <xdr:col>15</xdr:col>
      <xdr:colOff>133350</xdr:colOff>
      <xdr:row>63</xdr:row>
      <xdr:rowOff>54102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38879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[343,476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u="none" strike="noStrike" baseline="0">
              <a:solidFill>
                <a:schemeClr val="dk1"/>
              </a:solidFill>
              <a:latin typeface="+mn-lt"/>
              <a:ea typeface="+mn-ea"/>
              <a:cs typeface="+mn-cs"/>
            </a:rPr>
            <a:t>人件費，物件費等については，</a:t>
          </a:r>
          <a:r>
            <a:rPr kumimoji="1" lang="ja-JP" altLang="ja-JP" sz="1100">
              <a:solidFill>
                <a:schemeClr val="dk1"/>
              </a:solidFill>
              <a:effectLst/>
              <a:latin typeface="+mn-lt"/>
              <a:ea typeface="+mn-ea"/>
              <a:cs typeface="+mn-cs"/>
            </a:rPr>
            <a:t>昨年度と比較して</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くなっている。</a:t>
          </a:r>
          <a:r>
            <a:rPr lang="ja-JP" altLang="en-US" sz="1100" b="0" i="0" u="none" strike="noStrike" baseline="0">
              <a:solidFill>
                <a:schemeClr val="dk1"/>
              </a:solidFill>
              <a:latin typeface="+mn-lt"/>
              <a:ea typeface="+mn-ea"/>
              <a:cs typeface="+mn-cs"/>
            </a:rPr>
            <a:t>要因としては，主に人件費で，こども園などの施設運営を直営で行っているためである。</a:t>
          </a:r>
          <a:r>
            <a:rPr kumimoji="1" lang="ja-JP" altLang="ja-JP" sz="1100">
              <a:solidFill>
                <a:schemeClr val="dk1"/>
              </a:solidFill>
              <a:effectLst/>
              <a:latin typeface="+mn-lt"/>
              <a:ea typeface="+mn-ea"/>
              <a:cs typeface="+mn-cs"/>
            </a:rPr>
            <a:t>総額は，類似団体平均と比較して低くなっており，財政健全化の取り組みとして物件費等の抑制に取り組んできた成果であると考える。</a:t>
          </a:r>
          <a:r>
            <a:rPr lang="ja-JP" altLang="en-US" sz="1100" b="0" i="0" u="none" strike="noStrike" baseline="0">
              <a:solidFill>
                <a:schemeClr val="dk1"/>
              </a:solidFill>
              <a:latin typeface="+mn-lt"/>
              <a:ea typeface="+mn-ea"/>
              <a:cs typeface="+mn-cs"/>
            </a:rPr>
            <a:t>今後は，施設の統廃合の検討や民間でも実施可能な部分については，指定管理者制度の導入などにより委託化を進め，コストの低減を図っていく必要がある。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73400</xdr:rowOff>
    </xdr:from>
    <xdr:to>
      <xdr:col>23</xdr:col>
      <xdr:colOff>133350</xdr:colOff>
      <xdr:row>83</xdr:row>
      <xdr:rowOff>7446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32300"/>
          <a:ext cx="838200" cy="10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73400</xdr:rowOff>
    </xdr:from>
    <xdr:to>
      <xdr:col>19</xdr:col>
      <xdr:colOff>133350</xdr:colOff>
      <xdr:row>82</xdr:row>
      <xdr:rowOff>100805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132300"/>
          <a:ext cx="889000" cy="2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42045</xdr:rowOff>
    </xdr:from>
    <xdr:to>
      <xdr:col>15</xdr:col>
      <xdr:colOff>82550</xdr:colOff>
      <xdr:row>82</xdr:row>
      <xdr:rowOff>100805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00945"/>
          <a:ext cx="889000" cy="5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152922</xdr:rowOff>
    </xdr:from>
    <xdr:to>
      <xdr:col>11</xdr:col>
      <xdr:colOff>31750</xdr:colOff>
      <xdr:row>82</xdr:row>
      <xdr:rowOff>42045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40372"/>
          <a:ext cx="889000" cy="6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128096</xdr:rowOff>
    </xdr:from>
    <xdr:to>
      <xdr:col>23</xdr:col>
      <xdr:colOff>184150</xdr:colOff>
      <xdr:row>83</xdr:row>
      <xdr:rowOff>58246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144623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3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22600</xdr:rowOff>
    </xdr:from>
    <xdr:to>
      <xdr:col>19</xdr:col>
      <xdr:colOff>184150</xdr:colOff>
      <xdr:row>82</xdr:row>
      <xdr:rowOff>124200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134377</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5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50005</xdr:rowOff>
    </xdr:from>
    <xdr:to>
      <xdr:col>15</xdr:col>
      <xdr:colOff>133350</xdr:colOff>
      <xdr:row>82</xdr:row>
      <xdr:rowOff>151605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162695</xdr:rowOff>
    </xdr:from>
    <xdr:to>
      <xdr:col>11</xdr:col>
      <xdr:colOff>82550</xdr:colOff>
      <xdr:row>82</xdr:row>
      <xdr:rowOff>92845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103022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1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102122</xdr:rowOff>
    </xdr:from>
    <xdr:to>
      <xdr:col>7</xdr:col>
      <xdr:colOff>31750</xdr:colOff>
      <xdr:row>82</xdr:row>
      <xdr:rowOff>32272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低くなっており，全国平均及び全国町村平均よりも低い。これまでも国家公務員の給与制度に準じた適正な運用を行ってきたが，今後も人事院勧告等に基づく給与制度の運用と定員適正化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90311</xdr:rowOff>
    </xdr:from>
    <xdr:to>
      <xdr:col>81</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4921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90311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224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82</xdr:row>
      <xdr:rowOff>63500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0821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82</xdr:row>
      <xdr:rowOff>23284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0419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39511</xdr:rowOff>
    </xdr:from>
    <xdr:to>
      <xdr:col>77</xdr:col>
      <xdr:colOff>95250</xdr:colOff>
      <xdr:row>82</xdr:row>
      <xdr:rowOff>141111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151288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多くなっている。要因として町独自の施設である和泊町実験農場を有していることや，空港管理事務所を有していること，こども園を直営で運営していることなどが考えられる。これまでも，指定管理制度の導入やごみ収集業務及び町有線テレビの一部業務（自主放送業務）等の民間委託を実施し</a:t>
          </a:r>
          <a:r>
            <a:rPr kumimoji="1" lang="ja-JP" altLang="en-US" sz="1100">
              <a:solidFill>
                <a:schemeClr val="dk1"/>
              </a:solidFill>
              <a:effectLst/>
              <a:latin typeface="+mn-lt"/>
              <a:ea typeface="+mn-ea"/>
              <a:cs typeface="+mn-cs"/>
            </a:rPr>
            <a:t>てきた。今後は，</a:t>
          </a:r>
          <a:r>
            <a:rPr kumimoji="1" lang="ja-JP" altLang="ja-JP" sz="1100">
              <a:solidFill>
                <a:schemeClr val="dk1"/>
              </a:solidFill>
              <a:effectLst/>
              <a:latin typeface="+mn-lt"/>
              <a:ea typeface="+mn-ea"/>
              <a:cs typeface="+mn-cs"/>
            </a:rPr>
            <a:t>直営施設における目的の達成状況等をふまえ，類似施設の統廃合や</a:t>
          </a:r>
          <a:r>
            <a:rPr kumimoji="1" lang="ja-JP" altLang="en-US" sz="1100">
              <a:solidFill>
                <a:schemeClr val="dk1"/>
              </a:solidFill>
              <a:effectLst/>
              <a:latin typeface="+mn-lt"/>
              <a:ea typeface="+mn-ea"/>
              <a:cs typeface="+mn-cs"/>
            </a:rPr>
            <a:t>指定管理委託について，検討していく必要がある。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80772</xdr:rowOff>
    </xdr:from>
    <xdr:to>
      <xdr:col>81</xdr:col>
      <xdr:colOff>44450</xdr:colOff>
      <xdr:row>61</xdr:row>
      <xdr:rowOff>126619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39222"/>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80772</xdr:rowOff>
    </xdr:from>
    <xdr:to>
      <xdr:col>77</xdr:col>
      <xdr:colOff>44450</xdr:colOff>
      <xdr:row>61</xdr:row>
      <xdr:rowOff>99111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39222"/>
          <a:ext cx="8890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83668</xdr:rowOff>
    </xdr:from>
    <xdr:to>
      <xdr:col>72</xdr:col>
      <xdr:colOff>203200</xdr:colOff>
      <xdr:row>61</xdr:row>
      <xdr:rowOff>99111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4211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60020</xdr:rowOff>
    </xdr:from>
    <xdr:to>
      <xdr:col>68</xdr:col>
      <xdr:colOff>152400</xdr:colOff>
      <xdr:row>61</xdr:row>
      <xdr:rowOff>83668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18470"/>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47896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0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29972</xdr:rowOff>
    </xdr:from>
    <xdr:to>
      <xdr:col>77</xdr:col>
      <xdr:colOff>95250</xdr:colOff>
      <xdr:row>61</xdr:row>
      <xdr:rowOff>131572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116349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7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48311</xdr:rowOff>
    </xdr:from>
    <xdr:to>
      <xdr:col>73</xdr:col>
      <xdr:colOff>44450</xdr:colOff>
      <xdr:row>61</xdr:row>
      <xdr:rowOff>149911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134688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9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32868</xdr:rowOff>
    </xdr:from>
    <xdr:to>
      <xdr:col>68</xdr:col>
      <xdr:colOff>203200</xdr:colOff>
      <xdr:row>61</xdr:row>
      <xdr:rowOff>134468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119245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7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9220</xdr:rowOff>
    </xdr:from>
    <xdr:to>
      <xdr:col>64</xdr:col>
      <xdr:colOff>152400</xdr:colOff>
      <xdr:row>61</xdr:row>
      <xdr:rowOff>110820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95597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実質公債費比率については，</a:t>
          </a:r>
          <a:r>
            <a:rPr kumimoji="1" lang="ja-JP" altLang="en-US"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a:t>
          </a:r>
          <a:r>
            <a:rPr kumimoji="1" lang="ja-JP" altLang="ja-JP" sz="1100">
              <a:solidFill>
                <a:schemeClr val="dk1"/>
              </a:solidFill>
              <a:effectLst/>
              <a:latin typeface="+mn-lt"/>
              <a:ea typeface="+mn-ea"/>
              <a:cs typeface="+mn-cs"/>
            </a:rPr>
            <a:t>依然として類似団体平均より高くなっている。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新庁舎建設事業で</a:t>
          </a:r>
          <a:r>
            <a:rPr kumimoji="1" lang="ja-JP" altLang="en-US" sz="1100">
              <a:solidFill>
                <a:schemeClr val="dk1"/>
              </a:solidFill>
              <a:effectLst/>
              <a:latin typeface="+mn-lt"/>
              <a:ea typeface="+mn-ea"/>
              <a:cs typeface="+mn-cs"/>
            </a:rPr>
            <a:t>発行した</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億の地方債の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a:t>
          </a:r>
          <a:r>
            <a:rPr kumimoji="1" lang="ja-JP" altLang="en-US" sz="1100">
              <a:solidFill>
                <a:schemeClr val="dk1"/>
              </a:solidFill>
              <a:effectLst/>
              <a:latin typeface="+mn-lt"/>
              <a:ea typeface="+mn-ea"/>
              <a:cs typeface="+mn-cs"/>
            </a:rPr>
            <a:t>が，令和２年度から</a:t>
          </a:r>
          <a:r>
            <a:rPr kumimoji="1" lang="ja-JP" altLang="ja-JP" sz="1100">
              <a:solidFill>
                <a:schemeClr val="dk1"/>
              </a:solidFill>
              <a:effectLst/>
              <a:latin typeface="+mn-lt"/>
              <a:ea typeface="+mn-ea"/>
              <a:cs typeface="+mn-cs"/>
            </a:rPr>
            <a:t>開始されたこと</a:t>
          </a:r>
          <a:r>
            <a:rPr kumimoji="1" lang="ja-JP" altLang="en-US" sz="1100">
              <a:solidFill>
                <a:schemeClr val="dk1"/>
              </a:solidFill>
              <a:effectLst/>
              <a:latin typeface="+mn-lt"/>
              <a:ea typeface="+mn-ea"/>
              <a:cs typeface="+mn-cs"/>
            </a:rPr>
            <a:t>に加えて，普通交付税に係る基準財政需要額に算入された公債費の減少並びに公営企業に係る地方債（下水道事業）の償還額が増加傾向にあるため，</a:t>
          </a:r>
          <a:r>
            <a:rPr kumimoji="1" lang="ja-JP" altLang="ja-JP" sz="1100">
              <a:solidFill>
                <a:schemeClr val="dk1"/>
              </a:solidFill>
              <a:effectLst/>
              <a:latin typeface="+mn-lt"/>
              <a:ea typeface="+mn-ea"/>
              <a:cs typeface="+mn-cs"/>
            </a:rPr>
            <a:t>実質公債</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比率の急激な低下は見込めない。</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地方債発行</a:t>
          </a:r>
          <a:r>
            <a:rPr kumimoji="1" lang="ja-JP" altLang="en-US" sz="1100">
              <a:solidFill>
                <a:schemeClr val="dk1"/>
              </a:solidFill>
              <a:effectLst/>
              <a:latin typeface="+mn-lt"/>
              <a:ea typeface="+mn-ea"/>
              <a:cs typeface="+mn-cs"/>
            </a:rPr>
            <a:t>額６億円の上限枠設定などに取り組み，実質公債費比率の上昇を抑える。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997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43</xdr:row>
      <xdr:rowOff>127423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99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43</xdr:row>
      <xdr:rowOff>127423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87206</xdr:rowOff>
    </xdr:from>
    <xdr:to>
      <xdr:col>68</xdr:col>
      <xdr:colOff>152400</xdr:colOff>
      <xdr:row>43</xdr:row>
      <xdr:rowOff>119380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160037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76623</xdr:rowOff>
    </xdr:from>
    <xdr:to>
      <xdr:col>73</xdr:col>
      <xdr:colOff>44450</xdr:colOff>
      <xdr:row>44</xdr:row>
      <xdr:rowOff>6773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163000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68580</xdr:rowOff>
    </xdr:from>
    <xdr:to>
      <xdr:col>68</xdr:col>
      <xdr:colOff>203200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154957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36406</xdr:rowOff>
    </xdr:from>
    <xdr:to>
      <xdr:col>64</xdr:col>
      <xdr:colOff>152400</xdr:colOff>
      <xdr:row>43</xdr:row>
      <xdr:rowOff>138006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122783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将来負担比率は前年度と比較して</a:t>
          </a:r>
          <a:r>
            <a:rPr kumimoji="1" lang="en-US" altLang="ja-JP" sz="1000">
              <a:solidFill>
                <a:schemeClr val="dk1"/>
              </a:solidFill>
              <a:effectLst/>
              <a:latin typeface="+mn-lt"/>
              <a:ea typeface="+mn-ea"/>
              <a:cs typeface="+mn-cs"/>
            </a:rPr>
            <a:t>28.2</a:t>
          </a:r>
          <a:r>
            <a:rPr kumimoji="1" lang="ja-JP" altLang="ja-JP" sz="1000">
              <a:solidFill>
                <a:schemeClr val="dk1"/>
              </a:solidFill>
              <a:effectLst/>
              <a:latin typeface="+mn-lt"/>
              <a:ea typeface="+mn-ea"/>
              <a:cs typeface="+mn-cs"/>
            </a:rPr>
            <a:t>ポイント減少しているが，依然として類似団体平均より高い状況である。改善の要因としては，</a:t>
          </a:r>
          <a:r>
            <a:rPr kumimoji="1" lang="ja-JP" altLang="en-US" sz="1000">
              <a:solidFill>
                <a:schemeClr val="dk1"/>
              </a:solidFill>
              <a:effectLst/>
              <a:latin typeface="+mn-lt"/>
              <a:ea typeface="+mn-ea"/>
              <a:cs typeface="+mn-cs"/>
            </a:rPr>
            <a:t>繰上償還を含めた</a:t>
          </a:r>
          <a:r>
            <a:rPr kumimoji="1" lang="ja-JP" altLang="ja-JP" sz="1000">
              <a:solidFill>
                <a:schemeClr val="dk1"/>
              </a:solidFill>
              <a:effectLst/>
              <a:latin typeface="+mn-lt"/>
              <a:ea typeface="+mn-ea"/>
              <a:cs typeface="+mn-cs"/>
            </a:rPr>
            <a:t>地方債の償還が進んだことと，充当可能基金の増加が原因である。将来負担比率の高い要因として，道路・港湾等のインフラ整備</a:t>
          </a:r>
          <a:r>
            <a:rPr kumimoji="1" lang="ja-JP" altLang="en-US" sz="1000">
              <a:solidFill>
                <a:schemeClr val="dk1"/>
              </a:solidFill>
              <a:effectLst/>
              <a:latin typeface="+mn-lt"/>
              <a:ea typeface="+mn-ea"/>
              <a:cs typeface="+mn-cs"/>
            </a:rPr>
            <a:t>，公営住宅の建設や</a:t>
          </a:r>
          <a:r>
            <a:rPr kumimoji="1" lang="ja-JP" altLang="ja-JP" sz="1000">
              <a:solidFill>
                <a:schemeClr val="dk1"/>
              </a:solidFill>
              <a:effectLst/>
              <a:latin typeface="+mn-lt"/>
              <a:ea typeface="+mn-ea"/>
              <a:cs typeface="+mn-cs"/>
            </a:rPr>
            <a:t>土地改良事業で多額の地方債を発行している中で，平成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年度から実施した新庁舎建設事業により</a:t>
          </a:r>
          <a:r>
            <a:rPr kumimoji="1" lang="en-US" altLang="ja-JP" sz="1000">
              <a:solidFill>
                <a:schemeClr val="dk1"/>
              </a:solidFill>
              <a:effectLst/>
              <a:latin typeface="+mn-lt"/>
              <a:ea typeface="+mn-ea"/>
              <a:cs typeface="+mn-cs"/>
            </a:rPr>
            <a:t>11.6</a:t>
          </a:r>
          <a:r>
            <a:rPr kumimoji="1" lang="ja-JP" altLang="ja-JP" sz="1000">
              <a:solidFill>
                <a:schemeClr val="dk1"/>
              </a:solidFill>
              <a:effectLst/>
              <a:latin typeface="+mn-lt"/>
              <a:ea typeface="+mn-ea"/>
              <a:cs typeface="+mn-cs"/>
            </a:rPr>
            <a:t>億</a:t>
          </a:r>
          <a:r>
            <a:rPr kumimoji="1" lang="ja-JP" altLang="en-US" sz="1000">
              <a:solidFill>
                <a:schemeClr val="dk1"/>
              </a:solidFill>
              <a:effectLst/>
              <a:latin typeface="+mn-lt"/>
              <a:ea typeface="+mn-ea"/>
              <a:cs typeface="+mn-cs"/>
            </a:rPr>
            <a:t>円</a:t>
          </a:r>
          <a:r>
            <a:rPr kumimoji="1" lang="ja-JP" altLang="ja-JP" sz="1000">
              <a:solidFill>
                <a:schemeClr val="dk1"/>
              </a:solidFill>
              <a:effectLst/>
              <a:latin typeface="+mn-lt"/>
              <a:ea typeface="+mn-ea"/>
              <a:cs typeface="+mn-cs"/>
            </a:rPr>
            <a:t>の地方債を発行したためである。今後は，過去に整備した公共施設等の長寿命化</a:t>
          </a:r>
          <a:r>
            <a:rPr kumimoji="1" lang="ja-JP" altLang="en-US" sz="1000">
              <a:solidFill>
                <a:schemeClr val="dk1"/>
              </a:solidFill>
              <a:effectLst/>
              <a:latin typeface="+mn-lt"/>
              <a:ea typeface="+mn-ea"/>
              <a:cs typeface="+mn-cs"/>
            </a:rPr>
            <a:t>や大型事業による基金の取り崩しにより，将来負担比率が上昇することが見込まれることから，今後も事業実施の適正化を図り，財政健全化に努める。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168245</xdr:rowOff>
    </xdr:from>
    <xdr:to>
      <xdr:col>81</xdr:col>
      <xdr:colOff>44450</xdr:colOff>
      <xdr:row>15</xdr:row>
      <xdr:rowOff>149376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397095"/>
          <a:ext cx="8382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149376</xdr:rowOff>
    </xdr:from>
    <xdr:to>
      <xdr:col>77</xdr:col>
      <xdr:colOff>44450</xdr:colOff>
      <xdr:row>17</xdr:row>
      <xdr:rowOff>105229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21126"/>
          <a:ext cx="889000" cy="2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105229</xdr:rowOff>
    </xdr:from>
    <xdr:to>
      <xdr:col>72</xdr:col>
      <xdr:colOff>203200</xdr:colOff>
      <xdr:row>19</xdr:row>
      <xdr:rowOff>34653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19879"/>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34653</xdr:rowOff>
    </xdr:from>
    <xdr:to>
      <xdr:col>68</xdr:col>
      <xdr:colOff>152400</xdr:colOff>
      <xdr:row>20</xdr:row>
      <xdr:rowOff>104503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9220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117445</xdr:rowOff>
    </xdr:from>
    <xdr:to>
      <xdr:col>81</xdr:col>
      <xdr:colOff>95250</xdr:colOff>
      <xdr:row>14</xdr:row>
      <xdr:rowOff>47595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4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89522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1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98576</xdr:rowOff>
    </xdr:from>
    <xdr:to>
      <xdr:col>77</xdr:col>
      <xdr:colOff>95250</xdr:colOff>
      <xdr:row>16</xdr:row>
      <xdr:rowOff>28726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13503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5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54429</xdr:rowOff>
    </xdr:from>
    <xdr:to>
      <xdr:col>73</xdr:col>
      <xdr:colOff>44450</xdr:colOff>
      <xdr:row>17</xdr:row>
      <xdr:rowOff>156029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140806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5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155303</xdr:rowOff>
    </xdr:from>
    <xdr:to>
      <xdr:col>68</xdr:col>
      <xdr:colOff>203200</xdr:colOff>
      <xdr:row>19</xdr:row>
      <xdr:rowOff>85453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70230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2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53703</xdr:rowOff>
    </xdr:from>
    <xdr:to>
      <xdr:col>64</xdr:col>
      <xdr:colOff>152400</xdr:colOff>
      <xdr:row>20</xdr:row>
      <xdr:rowOff>155303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4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140080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5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人件費に係るものは，令和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と類似団体平均に対し，高い水準にある。これは，こども園（３園）を直営で行っているために職員数が類似団体と比較して多いことが主な要因であり，行政サービスの提供方法の差異によるものといえる。これまで取り組んできた定員管理適正化の推進を継続し，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施設の民営化や統廃合等を検討</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推進による事務の効率化や会計年度任用職員を含めた職員の適正配置</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人件費の抑制を図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4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27940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148590</xdr:rowOff>
    </xdr:from>
    <xdr:to>
      <xdr:col>15</xdr:col>
      <xdr:colOff>149225</xdr:colOff>
      <xdr:row>38</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63517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物件費は類似団体平均より低くなっており，経常経費削減の効果である。令和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ポイント増加している要因としては，有線テレビ及び給食センター運営に係る光熱水費・燃料費の増が影響している。今後は，消耗品費の一括調達や公用車及びコピー機の共同利用</a:t>
          </a:r>
          <a:r>
            <a:rPr kumimoji="1" lang="ja-JP" altLang="en-US" sz="1100">
              <a:solidFill>
                <a:schemeClr val="dk1"/>
              </a:solidFill>
              <a:effectLst/>
              <a:latin typeface="+mn-lt"/>
              <a:ea typeface="+mn-ea"/>
              <a:cs typeface="+mn-cs"/>
            </a:rPr>
            <a:t>，自治体</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などに取り組み，更なる経常経費削減を図る。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67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587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0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14</xdr:row>
      <xdr:rowOff>5080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44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xdr:rowOff>
    </xdr:from>
    <xdr:to>
      <xdr:col>74</xdr:col>
      <xdr:colOff>31750</xdr:colOff>
      <xdr:row>16</xdr:row>
      <xdr:rowOff>116840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101617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444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依然として類似団体と比較して高い水準にある。これは，高齢者人口の増加や障害福祉費の増加が要因である。高齢化の進展や町独自の子ども医療費助成制度などにより，扶助費については今後も増加が見込まれることから，扶助費の推計を行うとともに，町単独扶助費についても自己負担基準等の見直しを行っていくことで，財政を圧迫する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ポイント増加しており，各基金への積立金の増加が主な要因である。</a:t>
          </a:r>
          <a:r>
            <a:rPr kumimoji="1" lang="ja-JP" altLang="en-US" sz="1100">
              <a:solidFill>
                <a:schemeClr val="dk1"/>
              </a:solidFill>
              <a:effectLst/>
              <a:latin typeface="+mn-lt"/>
              <a:ea typeface="+mn-ea"/>
              <a:cs typeface="+mn-cs"/>
            </a:rPr>
            <a:t>特別会計への操出金は増加傾向にあるため，今後は保険料</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適正化を図るなどにより，</a:t>
          </a:r>
          <a:r>
            <a:rPr kumimoji="1" lang="ja-JP" altLang="ja-JP" sz="1100">
              <a:solidFill>
                <a:schemeClr val="dk1"/>
              </a:solidFill>
              <a:effectLst/>
              <a:latin typeface="+mn-lt"/>
              <a:ea typeface="+mn-ea"/>
              <a:cs typeface="+mn-cs"/>
            </a:rPr>
            <a:t>財政基盤の強化を</a:t>
          </a:r>
          <a:r>
            <a:rPr kumimoji="1" lang="ja-JP" altLang="en-US" sz="1100">
              <a:solidFill>
                <a:schemeClr val="dk1"/>
              </a:solidFill>
              <a:effectLst/>
              <a:latin typeface="+mn-lt"/>
              <a:ea typeface="+mn-ea"/>
              <a:cs typeface="+mn-cs"/>
            </a:rPr>
            <a:t>押し上げ，</a:t>
          </a:r>
          <a:r>
            <a:rPr kumimoji="1" lang="ja-JP" altLang="ja-JP" sz="1100">
              <a:solidFill>
                <a:schemeClr val="dk1"/>
              </a:solidFill>
              <a:effectLst/>
              <a:latin typeface="+mn-lt"/>
              <a:ea typeface="+mn-ea"/>
              <a:cs typeface="+mn-cs"/>
            </a:rPr>
            <a:t>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42418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693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168148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05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5842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05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78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135145</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32275</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41419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補助費等については，前年度よりも</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おり，類似団体平均よりも低くなっている。今後は，町民ニーズの多様化に伴い，社会保障関連経費の増加が見込まれる。また，町単独補助金については，補助事業の内容について庁内関係課及び近隣市町村と精査し，</a:t>
          </a:r>
          <a:r>
            <a:rPr kumimoji="1" lang="ja-JP" altLang="en-US" sz="1100">
              <a:solidFill>
                <a:schemeClr val="dk1"/>
              </a:solidFill>
              <a:effectLst/>
              <a:latin typeface="+mn-lt"/>
              <a:ea typeface="+mn-ea"/>
              <a:cs typeface="+mn-cs"/>
            </a:rPr>
            <a:t>町単独補助金交付団体に対する基準に基づき，</a:t>
          </a:r>
          <a:r>
            <a:rPr kumimoji="1" lang="ja-JP" altLang="ja-JP" sz="1100">
              <a:solidFill>
                <a:schemeClr val="dk1"/>
              </a:solidFill>
              <a:effectLst/>
              <a:latin typeface="+mn-lt"/>
              <a:ea typeface="+mn-ea"/>
              <a:cs typeface="+mn-cs"/>
            </a:rPr>
            <a:t>補助団体の自立を促す取り組みも併せて実施していく。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156718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346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133858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02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02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公債費の割合は類似団体平均より</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ポイント高くなっている。過去に実施した大型の公共事業の財源として発行した地方債の元利償還が主な要因である。財政健全化の取り組みとして新規地方債の発行抑制に取り組んでおり，</a:t>
          </a:r>
          <a:r>
            <a:rPr kumimoji="1" lang="ja-JP" altLang="en-US" sz="1100">
              <a:solidFill>
                <a:schemeClr val="dk1"/>
              </a:solidFill>
              <a:effectLst/>
              <a:latin typeface="+mn-lt"/>
              <a:ea typeface="+mn-ea"/>
              <a:cs typeface="+mn-cs"/>
            </a:rPr>
            <a:t>令和５年度は繰上償還も行ったことで，</a:t>
          </a:r>
          <a:r>
            <a:rPr kumimoji="1" lang="ja-JP" altLang="ja-JP" sz="1100">
              <a:solidFill>
                <a:schemeClr val="dk1"/>
              </a:solidFill>
              <a:effectLst/>
              <a:latin typeface="+mn-lt"/>
              <a:ea typeface="+mn-ea"/>
              <a:cs typeface="+mn-cs"/>
            </a:rPr>
            <a:t>地方債残高は年々減少し改善傾向にあるものの，新庁舎建設事業の償還が開始され，公債費の急激な低下は見込めない。今後とも，新規地方債発行を抑制しながら適切な財政運営を行う。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23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62230</xdr:rowOff>
    </xdr:from>
    <xdr:to>
      <xdr:col>19</xdr:col>
      <xdr:colOff>187325</xdr:colOff>
      <xdr:row>78</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4353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134620</xdr:rowOff>
    </xdr:from>
    <xdr:to>
      <xdr:col>15</xdr:col>
      <xdr:colOff>98425</xdr:colOff>
      <xdr:row>79</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50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56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xdr:rowOff>
    </xdr:from>
    <xdr:to>
      <xdr:col>20</xdr:col>
      <xdr:colOff>38100</xdr:colOff>
      <xdr:row>78</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97807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26670</xdr:rowOff>
    </xdr:from>
    <xdr:to>
      <xdr:col>6</xdr:col>
      <xdr:colOff>171450</xdr:colOff>
      <xdr:row>79</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113047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公債費以外の費目については，類似団体平均よりも低いことから，今後とも物件費の抑制や町単独補助金の見直し等の経常経費の削減に努める。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26416</xdr:rowOff>
    </xdr:from>
    <xdr:to>
      <xdr:col>82</xdr:col>
      <xdr:colOff>107950</xdr:colOff>
      <xdr:row>74</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1371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74</xdr:row>
      <xdr:rowOff>26416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5399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100855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5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73</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539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161290</xdr:rowOff>
    </xdr:from>
    <xdr:to>
      <xdr:col>69</xdr:col>
      <xdr:colOff>92075</xdr:colOff>
      <xdr:row>74</xdr:row>
      <xdr:rowOff>8128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677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129303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147066</xdr:rowOff>
    </xdr:from>
    <xdr:to>
      <xdr:col>78</xdr:col>
      <xdr:colOff>120650</xdr:colOff>
      <xdr:row>74</xdr:row>
      <xdr:rowOff>77216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87393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3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144780</xdr:rowOff>
    </xdr:from>
    <xdr:to>
      <xdr:col>74</xdr:col>
      <xdr:colOff>31750</xdr:colOff>
      <xdr:row>73</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85107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110490</xdr:rowOff>
    </xdr:from>
    <xdr:to>
      <xdr:col>69</xdr:col>
      <xdr:colOff>142875</xdr:colOff>
      <xdr:row>74</xdr:row>
      <xdr:rowOff>40640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50817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96960</xdr:rowOff>
    </xdr:from>
    <xdr:to>
      <xdr:col>29</xdr:col>
      <xdr:colOff>127000</xdr:colOff>
      <xdr:row>16</xdr:row>
      <xdr:rowOff>164050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7785"/>
          <a:ext cx="647700" cy="67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157901</xdr:rowOff>
    </xdr:from>
    <xdr:to>
      <xdr:col>26</xdr:col>
      <xdr:colOff>50800</xdr:colOff>
      <xdr:row>16</xdr:row>
      <xdr:rowOff>164050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948726"/>
          <a:ext cx="698500" cy="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157901</xdr:rowOff>
    </xdr:from>
    <xdr:to>
      <xdr:col>22</xdr:col>
      <xdr:colOff>114300</xdr:colOff>
      <xdr:row>17</xdr:row>
      <xdr:rowOff>49178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48726"/>
          <a:ext cx="698500" cy="6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49178</xdr:rowOff>
    </xdr:from>
    <xdr:to>
      <xdr:col>18</xdr:col>
      <xdr:colOff>177800</xdr:colOff>
      <xdr:row>17</xdr:row>
      <xdr:rowOff>94588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1453"/>
          <a:ext cx="698500" cy="4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46160</xdr:rowOff>
    </xdr:from>
    <xdr:to>
      <xdr:col>29</xdr:col>
      <xdr:colOff>177800</xdr:colOff>
      <xdr:row>16</xdr:row>
      <xdr:rowOff>147760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6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62687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8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113250</xdr:rowOff>
    </xdr:from>
    <xdr:to>
      <xdr:col>26</xdr:col>
      <xdr:colOff>101600</xdr:colOff>
      <xdr:row>17</xdr:row>
      <xdr:rowOff>43400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53577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7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107101</xdr:rowOff>
    </xdr:from>
    <xdr:to>
      <xdr:col>22</xdr:col>
      <xdr:colOff>165100</xdr:colOff>
      <xdr:row>17</xdr:row>
      <xdr:rowOff>37251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9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47428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6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169828</xdr:rowOff>
    </xdr:from>
    <xdr:to>
      <xdr:col>19</xdr:col>
      <xdr:colOff>38100</xdr:colOff>
      <xdr:row>17</xdr:row>
      <xdr:rowOff>99978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0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110155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43788</xdr:rowOff>
    </xdr:from>
    <xdr:to>
      <xdr:col>15</xdr:col>
      <xdr:colOff>101600</xdr:colOff>
      <xdr:row>17</xdr:row>
      <xdr:rowOff>145388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155565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140063</xdr:rowOff>
    </xdr:from>
    <xdr:to>
      <xdr:col>29</xdr:col>
      <xdr:colOff>127000</xdr:colOff>
      <xdr:row>33</xdr:row>
      <xdr:rowOff>223943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064613"/>
          <a:ext cx="647700" cy="83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223943</xdr:rowOff>
    </xdr:from>
    <xdr:to>
      <xdr:col>26</xdr:col>
      <xdr:colOff>50800</xdr:colOff>
      <xdr:row>33</xdr:row>
      <xdr:rowOff>247178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148493"/>
          <a:ext cx="698500" cy="23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247178</xdr:rowOff>
    </xdr:from>
    <xdr:to>
      <xdr:col>22</xdr:col>
      <xdr:colOff>114300</xdr:colOff>
      <xdr:row>34</xdr:row>
      <xdr:rowOff>33976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171728"/>
          <a:ext cx="698500" cy="12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33976</xdr:rowOff>
    </xdr:from>
    <xdr:to>
      <xdr:col>18</xdr:col>
      <xdr:colOff>177800</xdr:colOff>
      <xdr:row>34</xdr:row>
      <xdr:rowOff>103503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01426"/>
          <a:ext cx="698500" cy="6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89263</xdr:rowOff>
    </xdr:from>
    <xdr:to>
      <xdr:col>29</xdr:col>
      <xdr:colOff>177800</xdr:colOff>
      <xdr:row>33</xdr:row>
      <xdr:rowOff>190863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01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35940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6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173143</xdr:rowOff>
    </xdr:from>
    <xdr:to>
      <xdr:col>26</xdr:col>
      <xdr:colOff>101600</xdr:colOff>
      <xdr:row>33</xdr:row>
      <xdr:rowOff>274743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097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113470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86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196378</xdr:rowOff>
    </xdr:from>
    <xdr:to>
      <xdr:col>22</xdr:col>
      <xdr:colOff>165100</xdr:colOff>
      <xdr:row>33</xdr:row>
      <xdr:rowOff>297978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1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136705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588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326076</xdr:rowOff>
    </xdr:from>
    <xdr:to>
      <xdr:col>19</xdr:col>
      <xdr:colOff>38100</xdr:colOff>
      <xdr:row>34</xdr:row>
      <xdr:rowOff>84776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5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94953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52703</xdr:rowOff>
    </xdr:from>
    <xdr:to>
      <xdr:col>15</xdr:col>
      <xdr:colOff>101600</xdr:colOff>
      <xdr:row>34</xdr:row>
      <xdr:rowOff>154303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20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164480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08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137420</xdr:rowOff>
    </xdr:from>
    <xdr:to>
      <xdr:col>24</xdr:col>
      <xdr:colOff>63500</xdr:colOff>
      <xdr:row>34</xdr:row>
      <xdr:rowOff>166086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66720"/>
          <a:ext cx="8382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157548</xdr:rowOff>
    </xdr:from>
    <xdr:to>
      <xdr:col>19</xdr:col>
      <xdr:colOff>177800</xdr:colOff>
      <xdr:row>34</xdr:row>
      <xdr:rowOff>166086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5986848"/>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157548</xdr:rowOff>
    </xdr:from>
    <xdr:to>
      <xdr:col>15</xdr:col>
      <xdr:colOff>50800</xdr:colOff>
      <xdr:row>35</xdr:row>
      <xdr:rowOff>93168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5986848"/>
          <a:ext cx="889000" cy="10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93168</xdr:rowOff>
    </xdr:from>
    <xdr:to>
      <xdr:col>10</xdr:col>
      <xdr:colOff>114300</xdr:colOff>
      <xdr:row>36</xdr:row>
      <xdr:rowOff>63296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093918"/>
          <a:ext cx="889000" cy="1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86620</xdr:rowOff>
    </xdr:from>
    <xdr:to>
      <xdr:col>24</xdr:col>
      <xdr:colOff>114300</xdr:colOff>
      <xdr:row>35</xdr:row>
      <xdr:rowOff>16770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109497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115286</xdr:rowOff>
    </xdr:from>
    <xdr:to>
      <xdr:col>20</xdr:col>
      <xdr:colOff>38100</xdr:colOff>
      <xdr:row>35</xdr:row>
      <xdr:rowOff>45436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61963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1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106748</xdr:rowOff>
    </xdr:from>
    <xdr:to>
      <xdr:col>15</xdr:col>
      <xdr:colOff>101600</xdr:colOff>
      <xdr:row>35</xdr:row>
      <xdr:rowOff>36898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53425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1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42368</xdr:rowOff>
    </xdr:from>
    <xdr:to>
      <xdr:col>10</xdr:col>
      <xdr:colOff>165100</xdr:colOff>
      <xdr:row>35</xdr:row>
      <xdr:rowOff>143968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160495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1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12496</xdr:rowOff>
    </xdr:from>
    <xdr:to>
      <xdr:col>6</xdr:col>
      <xdr:colOff>38100</xdr:colOff>
      <xdr:row>36</xdr:row>
      <xdr:rowOff>114096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130623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5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105322</xdr:rowOff>
    </xdr:from>
    <xdr:to>
      <xdr:col>24</xdr:col>
      <xdr:colOff>63500</xdr:colOff>
      <xdr:row>58</xdr:row>
      <xdr:rowOff>138954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49422"/>
          <a:ext cx="838200" cy="3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124902</xdr:rowOff>
    </xdr:from>
    <xdr:to>
      <xdr:col>19</xdr:col>
      <xdr:colOff>177800</xdr:colOff>
      <xdr:row>58</xdr:row>
      <xdr:rowOff>138954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69002"/>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116299</xdr:rowOff>
    </xdr:from>
    <xdr:to>
      <xdr:col>15</xdr:col>
      <xdr:colOff>50800</xdr:colOff>
      <xdr:row>58</xdr:row>
      <xdr:rowOff>124902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60399"/>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79864</xdr:rowOff>
    </xdr:from>
    <xdr:to>
      <xdr:col>10</xdr:col>
      <xdr:colOff>114300</xdr:colOff>
      <xdr:row>58</xdr:row>
      <xdr:rowOff>116299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23964"/>
          <a:ext cx="889000" cy="3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54522</xdr:rowOff>
    </xdr:from>
    <xdr:to>
      <xdr:col>24</xdr:col>
      <xdr:colOff>114300</xdr:colOff>
      <xdr:row>58</xdr:row>
      <xdr:rowOff>156122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9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32949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7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88154</xdr:rowOff>
    </xdr:from>
    <xdr:to>
      <xdr:col>20</xdr:col>
      <xdr:colOff>38100</xdr:colOff>
      <xdr:row>59</xdr:row>
      <xdr:rowOff>18304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3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9431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2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74102</xdr:rowOff>
    </xdr:from>
    <xdr:to>
      <xdr:col>15</xdr:col>
      <xdr:colOff>101600</xdr:colOff>
      <xdr:row>59</xdr:row>
      <xdr:rowOff>4252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1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11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65499</xdr:rowOff>
    </xdr:from>
    <xdr:to>
      <xdr:col>10</xdr:col>
      <xdr:colOff>165100</xdr:colOff>
      <xdr:row>58</xdr:row>
      <xdr:rowOff>167099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158226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10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29064</xdr:rowOff>
    </xdr:from>
    <xdr:to>
      <xdr:col>6</xdr:col>
      <xdr:colOff>38100</xdr:colOff>
      <xdr:row>58</xdr:row>
      <xdr:rowOff>130664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121791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108610</xdr:rowOff>
    </xdr:from>
    <xdr:to>
      <xdr:col>24</xdr:col>
      <xdr:colOff>63500</xdr:colOff>
      <xdr:row>78</xdr:row>
      <xdr:rowOff>55194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0260"/>
          <a:ext cx="838200" cy="1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1893</xdr:rowOff>
    </xdr:from>
    <xdr:to>
      <xdr:col>19</xdr:col>
      <xdr:colOff>177800</xdr:colOff>
      <xdr:row>78</xdr:row>
      <xdr:rowOff>55194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74993"/>
          <a:ext cx="8890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1893</xdr:rowOff>
    </xdr:from>
    <xdr:to>
      <xdr:col>15</xdr:col>
      <xdr:colOff>50800</xdr:colOff>
      <xdr:row>78</xdr:row>
      <xdr:rowOff>141929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74993"/>
          <a:ext cx="889000" cy="14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141929</xdr:rowOff>
    </xdr:from>
    <xdr:to>
      <xdr:col>10</xdr:col>
      <xdr:colOff>114300</xdr:colOff>
      <xdr:row>79</xdr:row>
      <xdr:rowOff>39878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15029"/>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57810</xdr:rowOff>
    </xdr:from>
    <xdr:to>
      <xdr:col>24</xdr:col>
      <xdr:colOff>114300</xdr:colOff>
      <xdr:row>77</xdr:row>
      <xdr:rowOff>159410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36237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4394</xdr:rowOff>
    </xdr:from>
    <xdr:to>
      <xdr:col>20</xdr:col>
      <xdr:colOff>38100</xdr:colOff>
      <xdr:row>78</xdr:row>
      <xdr:rowOff>105994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97121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122543</xdr:rowOff>
    </xdr:from>
    <xdr:to>
      <xdr:col>15</xdr:col>
      <xdr:colOff>101600</xdr:colOff>
      <xdr:row>78</xdr:row>
      <xdr:rowOff>52693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43820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91129</xdr:rowOff>
    </xdr:from>
    <xdr:to>
      <xdr:col>10</xdr:col>
      <xdr:colOff>165100</xdr:colOff>
      <xdr:row>79</xdr:row>
      <xdr:rowOff>21279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12406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5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160528</xdr:rowOff>
    </xdr:from>
    <xdr:to>
      <xdr:col>6</xdr:col>
      <xdr:colOff>38100</xdr:colOff>
      <xdr:row>79</xdr:row>
      <xdr:rowOff>90678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81805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2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34497</xdr:rowOff>
    </xdr:from>
    <xdr:to>
      <xdr:col>24</xdr:col>
      <xdr:colOff>63500</xdr:colOff>
      <xdr:row>95</xdr:row>
      <xdr:rowOff>102685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322247"/>
          <a:ext cx="838200" cy="6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155463</xdr:rowOff>
    </xdr:from>
    <xdr:to>
      <xdr:col>19</xdr:col>
      <xdr:colOff>177800</xdr:colOff>
      <xdr:row>95</xdr:row>
      <xdr:rowOff>34497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271763"/>
          <a:ext cx="889000" cy="5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155463</xdr:rowOff>
    </xdr:from>
    <xdr:to>
      <xdr:col>15</xdr:col>
      <xdr:colOff>50800</xdr:colOff>
      <xdr:row>96</xdr:row>
      <xdr:rowOff>406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71763"/>
          <a:ext cx="889000" cy="18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406</xdr:rowOff>
    </xdr:from>
    <xdr:to>
      <xdr:col>10</xdr:col>
      <xdr:colOff>114300</xdr:colOff>
      <xdr:row>96</xdr:row>
      <xdr:rowOff>65520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9606"/>
          <a:ext cx="889000" cy="6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51885</xdr:rowOff>
    </xdr:from>
    <xdr:to>
      <xdr:col>24</xdr:col>
      <xdr:colOff>114300</xdr:colOff>
      <xdr:row>95</xdr:row>
      <xdr:rowOff>153485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74762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155147</xdr:rowOff>
    </xdr:from>
    <xdr:to>
      <xdr:col>20</xdr:col>
      <xdr:colOff>38100</xdr:colOff>
      <xdr:row>95</xdr:row>
      <xdr:rowOff>85297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7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101824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4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104663</xdr:rowOff>
    </xdr:from>
    <xdr:to>
      <xdr:col>15</xdr:col>
      <xdr:colOff>101600</xdr:colOff>
      <xdr:row>95</xdr:row>
      <xdr:rowOff>34813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51340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9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121056</xdr:rowOff>
    </xdr:from>
    <xdr:to>
      <xdr:col>10</xdr:col>
      <xdr:colOff>165100</xdr:colOff>
      <xdr:row>96</xdr:row>
      <xdr:rowOff>51206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67733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8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14720</xdr:rowOff>
    </xdr:from>
    <xdr:to>
      <xdr:col>6</xdr:col>
      <xdr:colOff>38100</xdr:colOff>
      <xdr:row>96</xdr:row>
      <xdr:rowOff>116320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132847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4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44938</xdr:rowOff>
    </xdr:from>
    <xdr:to>
      <xdr:col>55</xdr:col>
      <xdr:colOff>0</xdr:colOff>
      <xdr:row>36</xdr:row>
      <xdr:rowOff>64596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17138"/>
          <a:ext cx="838200" cy="1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64596</xdr:rowOff>
    </xdr:from>
    <xdr:to>
      <xdr:col>50</xdr:col>
      <xdr:colOff>114300</xdr:colOff>
      <xdr:row>36</xdr:row>
      <xdr:rowOff>133605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36796"/>
          <a:ext cx="889000" cy="6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81453</xdr:rowOff>
    </xdr:from>
    <xdr:to>
      <xdr:col>45</xdr:col>
      <xdr:colOff>177800</xdr:colOff>
      <xdr:row>36</xdr:row>
      <xdr:rowOff>133605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82203"/>
          <a:ext cx="889000" cy="22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81453</xdr:rowOff>
    </xdr:from>
    <xdr:to>
      <xdr:col>41</xdr:col>
      <xdr:colOff>50800</xdr:colOff>
      <xdr:row>37</xdr:row>
      <xdr:rowOff>14665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82203"/>
          <a:ext cx="889000" cy="27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165588</xdr:rowOff>
    </xdr:from>
    <xdr:to>
      <xdr:col>55</xdr:col>
      <xdr:colOff>50800</xdr:colOff>
      <xdr:row>36</xdr:row>
      <xdr:rowOff>95738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144015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4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13796</xdr:rowOff>
    </xdr:from>
    <xdr:to>
      <xdr:col>50</xdr:col>
      <xdr:colOff>165100</xdr:colOff>
      <xdr:row>36</xdr:row>
      <xdr:rowOff>115396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106523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7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82805</xdr:rowOff>
    </xdr:from>
    <xdr:to>
      <xdr:col>46</xdr:col>
      <xdr:colOff>38100</xdr:colOff>
      <xdr:row>37</xdr:row>
      <xdr:rowOff>12955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4082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4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30653</xdr:rowOff>
    </xdr:from>
    <xdr:to>
      <xdr:col>41</xdr:col>
      <xdr:colOff>101600</xdr:colOff>
      <xdr:row>35</xdr:row>
      <xdr:rowOff>132253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123380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135315</xdr:rowOff>
    </xdr:from>
    <xdr:to>
      <xdr:col>36</xdr:col>
      <xdr:colOff>165100</xdr:colOff>
      <xdr:row>37</xdr:row>
      <xdr:rowOff>65465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56592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0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3117</xdr:rowOff>
    </xdr:from>
    <xdr:to>
      <xdr:col>55</xdr:col>
      <xdr:colOff>0</xdr:colOff>
      <xdr:row>58</xdr:row>
      <xdr:rowOff>12521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47217"/>
          <a:ext cx="8382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57658</xdr:rowOff>
    </xdr:from>
    <xdr:to>
      <xdr:col>50</xdr:col>
      <xdr:colOff>114300</xdr:colOff>
      <xdr:row>58</xdr:row>
      <xdr:rowOff>3117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58858"/>
          <a:ext cx="889000" cy="28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46914</xdr:rowOff>
    </xdr:from>
    <xdr:to>
      <xdr:col>45</xdr:col>
      <xdr:colOff>177800</xdr:colOff>
      <xdr:row>56</xdr:row>
      <xdr:rowOff>57658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48114"/>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46914</xdr:rowOff>
    </xdr:from>
    <xdr:to>
      <xdr:col>41</xdr:col>
      <xdr:colOff>50800</xdr:colOff>
      <xdr:row>57</xdr:row>
      <xdr:rowOff>15939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48114"/>
          <a:ext cx="8890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133171</xdr:rowOff>
    </xdr:from>
    <xdr:to>
      <xdr:col>55</xdr:col>
      <xdr:colOff>50800</xdr:colOff>
      <xdr:row>58</xdr:row>
      <xdr:rowOff>63321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111598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123767</xdr:rowOff>
    </xdr:from>
    <xdr:to>
      <xdr:col>50</xdr:col>
      <xdr:colOff>165100</xdr:colOff>
      <xdr:row>58</xdr:row>
      <xdr:rowOff>53917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45044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98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6858</xdr:rowOff>
    </xdr:from>
    <xdr:to>
      <xdr:col>46</xdr:col>
      <xdr:colOff>38100</xdr:colOff>
      <xdr:row>56</xdr:row>
      <xdr:rowOff>108458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124985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38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167564</xdr:rowOff>
    </xdr:from>
    <xdr:to>
      <xdr:col>41</xdr:col>
      <xdr:colOff>101600</xdr:colOff>
      <xdr:row>56</xdr:row>
      <xdr:rowOff>97714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114241</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3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136589</xdr:rowOff>
    </xdr:from>
    <xdr:to>
      <xdr:col>36</xdr:col>
      <xdr:colOff>165100</xdr:colOff>
      <xdr:row>57</xdr:row>
      <xdr:rowOff>66739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57866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83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165385</xdr:rowOff>
    </xdr:from>
    <xdr:to>
      <xdr:col>55</xdr:col>
      <xdr:colOff>0</xdr:colOff>
      <xdr:row>78</xdr:row>
      <xdr:rowOff>27394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67035"/>
          <a:ext cx="838200" cy="3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118125</xdr:rowOff>
    </xdr:from>
    <xdr:to>
      <xdr:col>50</xdr:col>
      <xdr:colOff>114300</xdr:colOff>
      <xdr:row>78</xdr:row>
      <xdr:rowOff>27394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19775"/>
          <a:ext cx="889000" cy="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62753</xdr:rowOff>
    </xdr:from>
    <xdr:to>
      <xdr:col>45</xdr:col>
      <xdr:colOff>177800</xdr:colOff>
      <xdr:row>77</xdr:row>
      <xdr:rowOff>118125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264403"/>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62753</xdr:rowOff>
    </xdr:from>
    <xdr:to>
      <xdr:col>41</xdr:col>
      <xdr:colOff>50800</xdr:colOff>
      <xdr:row>77</xdr:row>
      <xdr:rowOff>99859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264403"/>
          <a:ext cx="889000" cy="3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114585</xdr:rowOff>
    </xdr:from>
    <xdr:to>
      <xdr:col>55</xdr:col>
      <xdr:colOff>50800</xdr:colOff>
      <xdr:row>78</xdr:row>
      <xdr:rowOff>44735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93012</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148044</xdr:rowOff>
    </xdr:from>
    <xdr:to>
      <xdr:col>50</xdr:col>
      <xdr:colOff>165100</xdr:colOff>
      <xdr:row>78</xdr:row>
      <xdr:rowOff>78194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69321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67325</xdr:rowOff>
    </xdr:from>
    <xdr:to>
      <xdr:col>46</xdr:col>
      <xdr:colOff>38100</xdr:colOff>
      <xdr:row>77</xdr:row>
      <xdr:rowOff>168925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160052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36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11953</xdr:rowOff>
    </xdr:from>
    <xdr:to>
      <xdr:col>41</xdr:col>
      <xdr:colOff>101600</xdr:colOff>
      <xdr:row>77</xdr:row>
      <xdr:rowOff>113553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130080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49059</xdr:rowOff>
    </xdr:from>
    <xdr:to>
      <xdr:col>36</xdr:col>
      <xdr:colOff>165100</xdr:colOff>
      <xdr:row>77</xdr:row>
      <xdr:rowOff>150659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167186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02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168165</xdr:rowOff>
    </xdr:from>
    <xdr:to>
      <xdr:col>55</xdr:col>
      <xdr:colOff>0</xdr:colOff>
      <xdr:row>98</xdr:row>
      <xdr:rowOff>6080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98815"/>
          <a:ext cx="8382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122624</xdr:rowOff>
    </xdr:from>
    <xdr:to>
      <xdr:col>50</xdr:col>
      <xdr:colOff>114300</xdr:colOff>
      <xdr:row>98</xdr:row>
      <xdr:rowOff>6080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53274"/>
          <a:ext cx="889000" cy="5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127904</xdr:rowOff>
    </xdr:from>
    <xdr:to>
      <xdr:col>45</xdr:col>
      <xdr:colOff>177800</xdr:colOff>
      <xdr:row>97</xdr:row>
      <xdr:rowOff>122624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87104"/>
          <a:ext cx="889000" cy="16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127904</xdr:rowOff>
    </xdr:from>
    <xdr:to>
      <xdr:col>41</xdr:col>
      <xdr:colOff>50800</xdr:colOff>
      <xdr:row>97</xdr:row>
      <xdr:rowOff>126628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87104"/>
          <a:ext cx="889000" cy="17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117365</xdr:rowOff>
    </xdr:from>
    <xdr:to>
      <xdr:col>55</xdr:col>
      <xdr:colOff>50800</xdr:colOff>
      <xdr:row>98</xdr:row>
      <xdr:rowOff>47515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95792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126730</xdr:rowOff>
    </xdr:from>
    <xdr:to>
      <xdr:col>50</xdr:col>
      <xdr:colOff>165100</xdr:colOff>
      <xdr:row>98</xdr:row>
      <xdr:rowOff>56880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5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48007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71824</xdr:rowOff>
    </xdr:from>
    <xdr:to>
      <xdr:col>46</xdr:col>
      <xdr:colOff>38100</xdr:colOff>
      <xdr:row>98</xdr:row>
      <xdr:rowOff>1974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164551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77104</xdr:rowOff>
    </xdr:from>
    <xdr:to>
      <xdr:col>41</xdr:col>
      <xdr:colOff>101600</xdr:colOff>
      <xdr:row>97</xdr:row>
      <xdr:rowOff>7254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169831</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62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75828</xdr:rowOff>
    </xdr:from>
    <xdr:to>
      <xdr:col>36</xdr:col>
      <xdr:colOff>165100</xdr:colOff>
      <xdr:row>98</xdr:row>
      <xdr:rowOff>5978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168555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36571</xdr:rowOff>
    </xdr:from>
    <xdr:to>
      <xdr:col>85</xdr:col>
      <xdr:colOff>127000</xdr:colOff>
      <xdr:row>39</xdr:row>
      <xdr:rowOff>38979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3121"/>
          <a:ext cx="8382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154727</xdr:rowOff>
    </xdr:from>
    <xdr:to>
      <xdr:col>81</xdr:col>
      <xdr:colOff>50800</xdr:colOff>
      <xdr:row>39</xdr:row>
      <xdr:rowOff>36571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69827"/>
          <a:ext cx="889000" cy="5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154727</xdr:rowOff>
    </xdr:from>
    <xdr:to>
      <xdr:col>76</xdr:col>
      <xdr:colOff>114300</xdr:colOff>
      <xdr:row>39</xdr:row>
      <xdr:rowOff>30459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69827"/>
          <a:ext cx="8890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27503</xdr:rowOff>
    </xdr:from>
    <xdr:to>
      <xdr:col>71</xdr:col>
      <xdr:colOff>177800</xdr:colOff>
      <xdr:row>39</xdr:row>
      <xdr:rowOff>30459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14053"/>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159629</xdr:rowOff>
    </xdr:from>
    <xdr:to>
      <xdr:col>85</xdr:col>
      <xdr:colOff>177800</xdr:colOff>
      <xdr:row>39</xdr:row>
      <xdr:rowOff>89779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74556</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157221</xdr:rowOff>
    </xdr:from>
    <xdr:to>
      <xdr:col>81</xdr:col>
      <xdr:colOff>101600</xdr:colOff>
      <xdr:row>39</xdr:row>
      <xdr:rowOff>87371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78498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103927</xdr:rowOff>
    </xdr:from>
    <xdr:to>
      <xdr:col>76</xdr:col>
      <xdr:colOff>165100</xdr:colOff>
      <xdr:row>39</xdr:row>
      <xdr:rowOff>34077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25204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1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151109</xdr:rowOff>
    </xdr:from>
    <xdr:to>
      <xdr:col>72</xdr:col>
      <xdr:colOff>38100</xdr:colOff>
      <xdr:row>39</xdr:row>
      <xdr:rowOff>81259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72386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148153</xdr:rowOff>
    </xdr:from>
    <xdr:to>
      <xdr:col>67</xdr:col>
      <xdr:colOff>101600</xdr:colOff>
      <xdr:row>39</xdr:row>
      <xdr:rowOff>78303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69430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5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38567</xdr:rowOff>
    </xdr:from>
    <xdr:to>
      <xdr:col>85</xdr:col>
      <xdr:colOff>127000</xdr:colOff>
      <xdr:row>75</xdr:row>
      <xdr:rowOff>90078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97317"/>
          <a:ext cx="8382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24143</xdr:rowOff>
    </xdr:from>
    <xdr:to>
      <xdr:col>81</xdr:col>
      <xdr:colOff>50800</xdr:colOff>
      <xdr:row>75</xdr:row>
      <xdr:rowOff>90078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882893"/>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24143</xdr:rowOff>
    </xdr:from>
    <xdr:to>
      <xdr:col>76</xdr:col>
      <xdr:colOff>114300</xdr:colOff>
      <xdr:row>75</xdr:row>
      <xdr:rowOff>47639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82893"/>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45871</xdr:rowOff>
    </xdr:from>
    <xdr:to>
      <xdr:col>71</xdr:col>
      <xdr:colOff>177800</xdr:colOff>
      <xdr:row>75</xdr:row>
      <xdr:rowOff>47639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904621"/>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159217</xdr:rowOff>
    </xdr:from>
    <xdr:to>
      <xdr:col>85</xdr:col>
      <xdr:colOff>177800</xdr:colOff>
      <xdr:row>75</xdr:row>
      <xdr:rowOff>89367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10644</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9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39278</xdr:rowOff>
    </xdr:from>
    <xdr:to>
      <xdr:col>81</xdr:col>
      <xdr:colOff>101600</xdr:colOff>
      <xdr:row>75</xdr:row>
      <xdr:rowOff>140878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9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157405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67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144793</xdr:rowOff>
    </xdr:from>
    <xdr:to>
      <xdr:col>76</xdr:col>
      <xdr:colOff>165100</xdr:colOff>
      <xdr:row>75</xdr:row>
      <xdr:rowOff>74943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91470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60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168289</xdr:rowOff>
    </xdr:from>
    <xdr:to>
      <xdr:col>72</xdr:col>
      <xdr:colOff>38100</xdr:colOff>
      <xdr:row>75</xdr:row>
      <xdr:rowOff>98439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114966</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63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166521</xdr:rowOff>
    </xdr:from>
    <xdr:to>
      <xdr:col>67</xdr:col>
      <xdr:colOff>101600</xdr:colOff>
      <xdr:row>75</xdr:row>
      <xdr:rowOff>96671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113198</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57840</xdr:rowOff>
    </xdr:from>
    <xdr:to>
      <xdr:col>85</xdr:col>
      <xdr:colOff>127000</xdr:colOff>
      <xdr:row>98</xdr:row>
      <xdr:rowOff>84992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88490"/>
          <a:ext cx="838200" cy="19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57840</xdr:rowOff>
    </xdr:from>
    <xdr:to>
      <xdr:col>81</xdr:col>
      <xdr:colOff>50800</xdr:colOff>
      <xdr:row>98</xdr:row>
      <xdr:rowOff>1860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88490"/>
          <a:ext cx="889000" cy="11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1860</xdr:rowOff>
    </xdr:from>
    <xdr:to>
      <xdr:col>76</xdr:col>
      <xdr:colOff>114300</xdr:colOff>
      <xdr:row>98</xdr:row>
      <xdr:rowOff>13929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03960"/>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13929</xdr:rowOff>
    </xdr:from>
    <xdr:to>
      <xdr:col>71</xdr:col>
      <xdr:colOff>177800</xdr:colOff>
      <xdr:row>98</xdr:row>
      <xdr:rowOff>105115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16029"/>
          <a:ext cx="889000" cy="9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34192</xdr:rowOff>
    </xdr:from>
    <xdr:to>
      <xdr:col>85</xdr:col>
      <xdr:colOff>177800</xdr:colOff>
      <xdr:row>98</xdr:row>
      <xdr:rowOff>135792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120569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7040</xdr:rowOff>
    </xdr:from>
    <xdr:to>
      <xdr:col>81</xdr:col>
      <xdr:colOff>101600</xdr:colOff>
      <xdr:row>97</xdr:row>
      <xdr:rowOff>108640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125167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4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122510</xdr:rowOff>
    </xdr:from>
    <xdr:to>
      <xdr:col>76</xdr:col>
      <xdr:colOff>165100</xdr:colOff>
      <xdr:row>98</xdr:row>
      <xdr:rowOff>52660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43787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4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134579</xdr:rowOff>
    </xdr:from>
    <xdr:to>
      <xdr:col>72</xdr:col>
      <xdr:colOff>38100</xdr:colOff>
      <xdr:row>98</xdr:row>
      <xdr:rowOff>64729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6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55856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5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54315</xdr:rowOff>
    </xdr:from>
    <xdr:to>
      <xdr:col>67</xdr:col>
      <xdr:colOff>101600</xdr:colOff>
      <xdr:row>98</xdr:row>
      <xdr:rowOff>155915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147042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108679</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595079"/>
          <a:ext cx="838200" cy="10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57879</xdr:rowOff>
    </xdr:from>
    <xdr:to>
      <xdr:col>116</xdr:col>
      <xdr:colOff>114300</xdr:colOff>
      <xdr:row>32</xdr:row>
      <xdr:rowOff>159479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5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80756</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39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24847</xdr:rowOff>
    </xdr:from>
    <xdr:to>
      <xdr:col>116</xdr:col>
      <xdr:colOff>63500</xdr:colOff>
      <xdr:row>59</xdr:row>
      <xdr:rowOff>31439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40397"/>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22047</xdr:rowOff>
    </xdr:from>
    <xdr:to>
      <xdr:col>111</xdr:col>
      <xdr:colOff>177800</xdr:colOff>
      <xdr:row>59</xdr:row>
      <xdr:rowOff>24847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37597"/>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22047</xdr:rowOff>
    </xdr:from>
    <xdr:to>
      <xdr:col>107</xdr:col>
      <xdr:colOff>50800</xdr:colOff>
      <xdr:row>59</xdr:row>
      <xdr:rowOff>23819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37597"/>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19627</xdr:rowOff>
    </xdr:from>
    <xdr:to>
      <xdr:col>102</xdr:col>
      <xdr:colOff>114300</xdr:colOff>
      <xdr:row>59</xdr:row>
      <xdr:rowOff>23819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35177"/>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152089</xdr:rowOff>
    </xdr:from>
    <xdr:to>
      <xdr:col>116</xdr:col>
      <xdr:colOff>114300</xdr:colOff>
      <xdr:row>59</xdr:row>
      <xdr:rowOff>82239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67016</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11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145497</xdr:rowOff>
    </xdr:from>
    <xdr:to>
      <xdr:col>112</xdr:col>
      <xdr:colOff>38100</xdr:colOff>
      <xdr:row>59</xdr:row>
      <xdr:rowOff>75647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66774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8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142697</xdr:rowOff>
    </xdr:from>
    <xdr:to>
      <xdr:col>107</xdr:col>
      <xdr:colOff>101600</xdr:colOff>
      <xdr:row>59</xdr:row>
      <xdr:rowOff>72847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63974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7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144469</xdr:rowOff>
    </xdr:from>
    <xdr:to>
      <xdr:col>102</xdr:col>
      <xdr:colOff>165100</xdr:colOff>
      <xdr:row>59</xdr:row>
      <xdr:rowOff>74619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65746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8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140277</xdr:rowOff>
    </xdr:from>
    <xdr:to>
      <xdr:col>98</xdr:col>
      <xdr:colOff>38100</xdr:colOff>
      <xdr:row>59</xdr:row>
      <xdr:rowOff>70427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61554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7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58349</xdr:rowOff>
    </xdr:from>
    <xdr:to>
      <xdr:col>116</xdr:col>
      <xdr:colOff>63500</xdr:colOff>
      <xdr:row>76</xdr:row>
      <xdr:rowOff>93766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745649"/>
          <a:ext cx="838200" cy="37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45799</xdr:rowOff>
    </xdr:from>
    <xdr:to>
      <xdr:col>111</xdr:col>
      <xdr:colOff>177800</xdr:colOff>
      <xdr:row>74</xdr:row>
      <xdr:rowOff>58349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733099"/>
          <a:ext cx="8890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45799</xdr:rowOff>
    </xdr:from>
    <xdr:to>
      <xdr:col>107</xdr:col>
      <xdr:colOff>50800</xdr:colOff>
      <xdr:row>74</xdr:row>
      <xdr:rowOff>84417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33099"/>
          <a:ext cx="889000" cy="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84417</xdr:rowOff>
    </xdr:from>
    <xdr:to>
      <xdr:col>102</xdr:col>
      <xdr:colOff>114300</xdr:colOff>
      <xdr:row>74</xdr:row>
      <xdr:rowOff>133627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71717"/>
          <a:ext cx="889000" cy="4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42966</xdr:rowOff>
    </xdr:from>
    <xdr:to>
      <xdr:col>116</xdr:col>
      <xdr:colOff>114300</xdr:colOff>
      <xdr:row>76</xdr:row>
      <xdr:rowOff>144566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7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21393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7549</xdr:rowOff>
    </xdr:from>
    <xdr:to>
      <xdr:col>112</xdr:col>
      <xdr:colOff>38100</xdr:colOff>
      <xdr:row>74</xdr:row>
      <xdr:rowOff>109149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125676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7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166449</xdr:rowOff>
    </xdr:from>
    <xdr:to>
      <xdr:col>107</xdr:col>
      <xdr:colOff>101600</xdr:colOff>
      <xdr:row>74</xdr:row>
      <xdr:rowOff>96599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113126</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45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33617</xdr:rowOff>
    </xdr:from>
    <xdr:to>
      <xdr:col>102</xdr:col>
      <xdr:colOff>165100</xdr:colOff>
      <xdr:row>74</xdr:row>
      <xdr:rowOff>135217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151744</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9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82827</xdr:rowOff>
    </xdr:from>
    <xdr:to>
      <xdr:col>98</xdr:col>
      <xdr:colOff>38100</xdr:colOff>
      <xdr:row>75</xdr:row>
      <xdr:rowOff>12977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7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29504</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4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人件費・扶助費・公債費・</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の住民一人当たりのコストが類似団体平均より高くなっている。主な要因は，人件費については，本町が離島であるため人口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が類似団体平均より多いことと，町独自の施設や空港管理事務所を有しているほか，こども園を直営で行っていることが影響している。扶助費については，高齢者人口の割合が高くなっていることや町独自の子ども医療費助成制度の導入及び障害福祉の充実，公債費については，新庁舎建設事業に発行した地方債の元利償還金の増加，投資及び出資金については，</a:t>
          </a:r>
          <a:r>
            <a:rPr kumimoji="1" lang="ja-JP" altLang="en-US" sz="1100">
              <a:solidFill>
                <a:schemeClr val="dk1"/>
              </a:solidFill>
              <a:effectLst/>
              <a:latin typeface="+mn-lt"/>
              <a:ea typeface="+mn-ea"/>
              <a:cs typeface="+mn-cs"/>
            </a:rPr>
            <a:t>公共下水道事業及び</a:t>
          </a:r>
          <a:r>
            <a:rPr kumimoji="1" lang="ja-JP" altLang="ja-JP" sz="1100">
              <a:solidFill>
                <a:schemeClr val="dk1"/>
              </a:solidFill>
              <a:effectLst/>
              <a:latin typeface="+mn-lt"/>
              <a:ea typeface="+mn-ea"/>
              <a:cs typeface="+mn-cs"/>
            </a:rPr>
            <a:t>農業集落排水事業</a:t>
          </a:r>
          <a:r>
            <a:rPr kumimoji="1" lang="ja-JP" altLang="en-US" sz="1100">
              <a:solidFill>
                <a:schemeClr val="dk1"/>
              </a:solidFill>
              <a:effectLst/>
              <a:latin typeface="+mn-lt"/>
              <a:ea typeface="+mn-ea"/>
              <a:cs typeface="+mn-cs"/>
            </a:rPr>
            <a:t>が公営企業会計となったため，繰出金から</a:t>
          </a:r>
          <a:r>
            <a:rPr kumimoji="1" lang="ja-JP" altLang="ja-JP" sz="1100">
              <a:solidFill>
                <a:schemeClr val="dk1"/>
              </a:solidFill>
              <a:effectLst/>
              <a:latin typeface="+mn-lt"/>
              <a:ea typeface="+mn-ea"/>
              <a:cs typeface="+mn-cs"/>
            </a:rPr>
            <a:t>要投資及び出資金</a:t>
          </a:r>
          <a:r>
            <a:rPr kumimoji="1" lang="ja-JP" altLang="en-US" sz="1100">
              <a:solidFill>
                <a:schemeClr val="dk1"/>
              </a:solidFill>
              <a:effectLst/>
              <a:latin typeface="+mn-lt"/>
              <a:ea typeface="+mn-ea"/>
              <a:cs typeface="+mn-cs"/>
            </a:rPr>
            <a:t>と性質が変わったのが原因で</a:t>
          </a:r>
          <a:r>
            <a:rPr kumimoji="1" lang="ja-JP" altLang="ja-JP" sz="1100">
              <a:solidFill>
                <a:schemeClr val="dk1"/>
              </a:solidFill>
              <a:effectLst/>
              <a:latin typeface="+mn-lt"/>
              <a:ea typeface="+mn-ea"/>
              <a:cs typeface="+mn-cs"/>
            </a:rPr>
            <a:t>ある。その他の費目については類似団体平均とほぼ同額であり，維持補修費は類似団体平均よりも大幅に低くなっている。今後，公債費は，償還が進んでいくため徐々に減少していく見込である。その他の経費については、第８次行財政改革大綱に基づき公有財産の有効活用化や民間委託の推進に取り組み，財政健全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6,150
6,031
40.39
6,700,778
6,520,007
144,226
4,086,377
7,685,866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16.6
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58293</xdr:rowOff>
    </xdr:from>
    <xdr:to>
      <xdr:col>24</xdr:col>
      <xdr:colOff>63500</xdr:colOff>
      <xdr:row>34</xdr:row>
      <xdr:rowOff>110617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7593"/>
          <a:ext cx="8382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90551</xdr:rowOff>
    </xdr:from>
    <xdr:to>
      <xdr:col>19</xdr:col>
      <xdr:colOff>177800</xdr:colOff>
      <xdr:row>34</xdr:row>
      <xdr:rowOff>110617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9851"/>
          <a:ext cx="8890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90551</xdr:rowOff>
    </xdr:from>
    <xdr:to>
      <xdr:col>15</xdr:col>
      <xdr:colOff>50800</xdr:colOff>
      <xdr:row>34</xdr:row>
      <xdr:rowOff>168656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9851"/>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70502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162052</xdr:rowOff>
    </xdr:from>
    <xdr:to>
      <xdr:col>10</xdr:col>
      <xdr:colOff>114300</xdr:colOff>
      <xdr:row>34</xdr:row>
      <xdr:rowOff>168656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1352"/>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80027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20337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7493</xdr:rowOff>
    </xdr:from>
    <xdr:to>
      <xdr:col>24</xdr:col>
      <xdr:colOff>114300</xdr:colOff>
      <xdr:row>34</xdr:row>
      <xdr:rowOff>109093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30370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59817</xdr:rowOff>
    </xdr:from>
    <xdr:to>
      <xdr:col>20</xdr:col>
      <xdr:colOff>38100</xdr:colOff>
      <xdr:row>34</xdr:row>
      <xdr:rowOff>161417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6494</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6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39751</xdr:rowOff>
    </xdr:from>
    <xdr:to>
      <xdr:col>15</xdr:col>
      <xdr:colOff>101600</xdr:colOff>
      <xdr:row>34</xdr:row>
      <xdr:rowOff>141351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157878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117856</xdr:rowOff>
    </xdr:from>
    <xdr:to>
      <xdr:col>10</xdr:col>
      <xdr:colOff>165100</xdr:colOff>
      <xdr:row>35</xdr:row>
      <xdr:rowOff>48006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64533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111252</xdr:rowOff>
    </xdr:from>
    <xdr:to>
      <xdr:col>6</xdr:col>
      <xdr:colOff>38100</xdr:colOff>
      <xdr:row>35</xdr:row>
      <xdr:rowOff>41402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57929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1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3529</xdr:rowOff>
    </xdr:from>
    <xdr:to>
      <xdr:col>24</xdr:col>
      <xdr:colOff>63500</xdr:colOff>
      <xdr:row>58</xdr:row>
      <xdr:rowOff>26569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47629"/>
          <a:ext cx="838200"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140105</xdr:rowOff>
    </xdr:from>
    <xdr:to>
      <xdr:col>19</xdr:col>
      <xdr:colOff>177800</xdr:colOff>
      <xdr:row>58</xdr:row>
      <xdr:rowOff>3529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12755"/>
          <a:ext cx="889000" cy="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112970</xdr:rowOff>
    </xdr:from>
    <xdr:to>
      <xdr:col>15</xdr:col>
      <xdr:colOff>50800</xdr:colOff>
      <xdr:row>57</xdr:row>
      <xdr:rowOff>140105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4170"/>
          <a:ext cx="889000" cy="19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112970</xdr:rowOff>
    </xdr:from>
    <xdr:to>
      <xdr:col>10</xdr:col>
      <xdr:colOff>114300</xdr:colOff>
      <xdr:row>58</xdr:row>
      <xdr:rowOff>30442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4170"/>
          <a:ext cx="889000" cy="26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147219</xdr:rowOff>
    </xdr:from>
    <xdr:to>
      <xdr:col>24</xdr:col>
      <xdr:colOff>114300</xdr:colOff>
      <xdr:row>58</xdr:row>
      <xdr:rowOff>77369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62146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124179</xdr:rowOff>
    </xdr:from>
    <xdr:to>
      <xdr:col>20</xdr:col>
      <xdr:colOff>38100</xdr:colOff>
      <xdr:row>58</xdr:row>
      <xdr:rowOff>54329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45456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89305</xdr:rowOff>
    </xdr:from>
    <xdr:to>
      <xdr:col>15</xdr:col>
      <xdr:colOff>101600</xdr:colOff>
      <xdr:row>58</xdr:row>
      <xdr:rowOff>19455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5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62170</xdr:rowOff>
    </xdr:from>
    <xdr:to>
      <xdr:col>10</xdr:col>
      <xdr:colOff>165100</xdr:colOff>
      <xdr:row>56</xdr:row>
      <xdr:rowOff>163770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154897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151092</xdr:rowOff>
    </xdr:from>
    <xdr:to>
      <xdr:col>6</xdr:col>
      <xdr:colOff>38100</xdr:colOff>
      <xdr:row>58</xdr:row>
      <xdr:rowOff>81242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72369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134524</xdr:rowOff>
    </xdr:from>
    <xdr:to>
      <xdr:col>24</xdr:col>
      <xdr:colOff>63500</xdr:colOff>
      <xdr:row>74</xdr:row>
      <xdr:rowOff>158638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21824"/>
          <a:ext cx="838200" cy="2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87661</xdr:rowOff>
    </xdr:from>
    <xdr:to>
      <xdr:col>19</xdr:col>
      <xdr:colOff>177800</xdr:colOff>
      <xdr:row>74</xdr:row>
      <xdr:rowOff>158638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774961"/>
          <a:ext cx="889000" cy="7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87661</xdr:rowOff>
    </xdr:from>
    <xdr:to>
      <xdr:col>15</xdr:col>
      <xdr:colOff>50800</xdr:colOff>
      <xdr:row>75</xdr:row>
      <xdr:rowOff>126505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774961"/>
          <a:ext cx="889000" cy="2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126505</xdr:rowOff>
    </xdr:from>
    <xdr:to>
      <xdr:col>10</xdr:col>
      <xdr:colOff>114300</xdr:colOff>
      <xdr:row>75</xdr:row>
      <xdr:rowOff>136838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5255"/>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83724</xdr:rowOff>
    </xdr:from>
    <xdr:to>
      <xdr:col>24</xdr:col>
      <xdr:colOff>114300</xdr:colOff>
      <xdr:row>75</xdr:row>
      <xdr:rowOff>13874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106601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107838</xdr:rowOff>
    </xdr:from>
    <xdr:to>
      <xdr:col>20</xdr:col>
      <xdr:colOff>38100</xdr:colOff>
      <xdr:row>75</xdr:row>
      <xdr:rowOff>37988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54515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0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36861</xdr:rowOff>
    </xdr:from>
    <xdr:to>
      <xdr:col>15</xdr:col>
      <xdr:colOff>101600</xdr:colOff>
      <xdr:row>74</xdr:row>
      <xdr:rowOff>138461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154988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75705</xdr:rowOff>
    </xdr:from>
    <xdr:to>
      <xdr:col>10</xdr:col>
      <xdr:colOff>165100</xdr:colOff>
      <xdr:row>76</xdr:row>
      <xdr:rowOff>5855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22382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86038</xdr:rowOff>
    </xdr:from>
    <xdr:to>
      <xdr:col>6</xdr:col>
      <xdr:colOff>38100</xdr:colOff>
      <xdr:row>76</xdr:row>
      <xdr:rowOff>16188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32715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2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162483</xdr:rowOff>
    </xdr:from>
    <xdr:to>
      <xdr:col>24</xdr:col>
      <xdr:colOff>63500</xdr:colOff>
      <xdr:row>98</xdr:row>
      <xdr:rowOff>19430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93133"/>
          <a:ext cx="8382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162483</xdr:rowOff>
    </xdr:from>
    <xdr:to>
      <xdr:col>19</xdr:col>
      <xdr:colOff>177800</xdr:colOff>
      <xdr:row>98</xdr:row>
      <xdr:rowOff>1332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93133"/>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161268</xdr:rowOff>
    </xdr:from>
    <xdr:to>
      <xdr:col>15</xdr:col>
      <xdr:colOff>50800</xdr:colOff>
      <xdr:row>98</xdr:row>
      <xdr:rowOff>1332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91918"/>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161268</xdr:rowOff>
    </xdr:from>
    <xdr:to>
      <xdr:col>10</xdr:col>
      <xdr:colOff>114300</xdr:colOff>
      <xdr:row>98</xdr:row>
      <xdr:rowOff>55412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1918"/>
          <a:ext cx="889000" cy="6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140080</xdr:rowOff>
    </xdr:from>
    <xdr:to>
      <xdr:col>24</xdr:col>
      <xdr:colOff>114300</xdr:colOff>
      <xdr:row>98</xdr:row>
      <xdr:rowOff>70230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7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55007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8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111683</xdr:rowOff>
    </xdr:from>
    <xdr:to>
      <xdr:col>20</xdr:col>
      <xdr:colOff>38100</xdr:colOff>
      <xdr:row>98</xdr:row>
      <xdr:rowOff>41833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4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32960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121982</xdr:rowOff>
    </xdr:from>
    <xdr:to>
      <xdr:col>15</xdr:col>
      <xdr:colOff>101600</xdr:colOff>
      <xdr:row>98</xdr:row>
      <xdr:rowOff>52132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43259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110468</xdr:rowOff>
    </xdr:from>
    <xdr:to>
      <xdr:col>10</xdr:col>
      <xdr:colOff>165100</xdr:colOff>
      <xdr:row>98</xdr:row>
      <xdr:rowOff>40618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3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4612</xdr:rowOff>
    </xdr:from>
    <xdr:to>
      <xdr:col>6</xdr:col>
      <xdr:colOff>38100</xdr:colOff>
      <xdr:row>98</xdr:row>
      <xdr:rowOff>106212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97339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30163</xdr:rowOff>
    </xdr:from>
    <xdr:to>
      <xdr:col>55</xdr:col>
      <xdr:colOff>0</xdr:colOff>
      <xdr:row>36</xdr:row>
      <xdr:rowOff>30924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20236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30163</xdr:rowOff>
    </xdr:from>
    <xdr:to>
      <xdr:col>50</xdr:col>
      <xdr:colOff>114300</xdr:colOff>
      <xdr:row>36</xdr:row>
      <xdr:rowOff>62738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202363"/>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62738</xdr:rowOff>
    </xdr:from>
    <xdr:to>
      <xdr:col>45</xdr:col>
      <xdr:colOff>177800</xdr:colOff>
      <xdr:row>36</xdr:row>
      <xdr:rowOff>100266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34938"/>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14732</xdr:rowOff>
    </xdr:from>
    <xdr:to>
      <xdr:col>41</xdr:col>
      <xdr:colOff>50800</xdr:colOff>
      <xdr:row>36</xdr:row>
      <xdr:rowOff>100266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186932"/>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161244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76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151574</xdr:rowOff>
    </xdr:from>
    <xdr:to>
      <xdr:col>55</xdr:col>
      <xdr:colOff>50800</xdr:colOff>
      <xdr:row>36</xdr:row>
      <xdr:rowOff>81724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3001</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0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150813</xdr:rowOff>
    </xdr:from>
    <xdr:to>
      <xdr:col>50</xdr:col>
      <xdr:colOff>165100</xdr:colOff>
      <xdr:row>36</xdr:row>
      <xdr:rowOff>80963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97490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2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11938</xdr:rowOff>
    </xdr:from>
    <xdr:to>
      <xdr:col>46</xdr:col>
      <xdr:colOff>38100</xdr:colOff>
      <xdr:row>36</xdr:row>
      <xdr:rowOff>113538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130065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5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49466</xdr:rowOff>
    </xdr:from>
    <xdr:to>
      <xdr:col>41</xdr:col>
      <xdr:colOff>101600</xdr:colOff>
      <xdr:row>36</xdr:row>
      <xdr:rowOff>151066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167593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135382</xdr:rowOff>
    </xdr:from>
    <xdr:to>
      <xdr:col>36</xdr:col>
      <xdr:colOff>165100</xdr:colOff>
      <xdr:row>36</xdr:row>
      <xdr:rowOff>65532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3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82059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1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66982</xdr:rowOff>
    </xdr:from>
    <xdr:to>
      <xdr:col>55</xdr:col>
      <xdr:colOff>0</xdr:colOff>
      <xdr:row>55</xdr:row>
      <xdr:rowOff>95151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325282"/>
          <a:ext cx="838200" cy="1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135393</xdr:rowOff>
    </xdr:from>
    <xdr:to>
      <xdr:col>50</xdr:col>
      <xdr:colOff>114300</xdr:colOff>
      <xdr:row>54</xdr:row>
      <xdr:rowOff>66982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050793"/>
          <a:ext cx="889000" cy="27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135393</xdr:rowOff>
    </xdr:from>
    <xdr:to>
      <xdr:col>45</xdr:col>
      <xdr:colOff>177800</xdr:colOff>
      <xdr:row>54</xdr:row>
      <xdr:rowOff>106356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050793"/>
          <a:ext cx="889000" cy="3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106356</xdr:rowOff>
    </xdr:from>
    <xdr:to>
      <xdr:col>41</xdr:col>
      <xdr:colOff>50800</xdr:colOff>
      <xdr:row>54</xdr:row>
      <xdr:rowOff>132769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364656"/>
          <a:ext cx="889000" cy="2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44351</xdr:rowOff>
    </xdr:from>
    <xdr:to>
      <xdr:col>55</xdr:col>
      <xdr:colOff>50800</xdr:colOff>
      <xdr:row>55</xdr:row>
      <xdr:rowOff>145951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67228</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2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16182</xdr:rowOff>
    </xdr:from>
    <xdr:to>
      <xdr:col>50</xdr:col>
      <xdr:colOff>165100</xdr:colOff>
      <xdr:row>54</xdr:row>
      <xdr:rowOff>117782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27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134309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04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84593</xdr:rowOff>
    </xdr:from>
    <xdr:to>
      <xdr:col>46</xdr:col>
      <xdr:colOff>38100</xdr:colOff>
      <xdr:row>53</xdr:row>
      <xdr:rowOff>14743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89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31270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77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55556</xdr:rowOff>
    </xdr:from>
    <xdr:to>
      <xdr:col>41</xdr:col>
      <xdr:colOff>101600</xdr:colOff>
      <xdr:row>54</xdr:row>
      <xdr:rowOff>157156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2233</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0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81969</xdr:rowOff>
    </xdr:from>
    <xdr:to>
      <xdr:col>36</xdr:col>
      <xdr:colOff>165100</xdr:colOff>
      <xdr:row>55</xdr:row>
      <xdr:rowOff>12119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28646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11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12201</xdr:rowOff>
    </xdr:from>
    <xdr:to>
      <xdr:col>55</xdr:col>
      <xdr:colOff>0</xdr:colOff>
      <xdr:row>78</xdr:row>
      <xdr:rowOff>51702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5301"/>
          <a:ext cx="838200" cy="3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51702</xdr:rowOff>
    </xdr:from>
    <xdr:to>
      <xdr:col>50</xdr:col>
      <xdr:colOff>114300</xdr:colOff>
      <xdr:row>78</xdr:row>
      <xdr:rowOff>66877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4802"/>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62095</xdr:rowOff>
    </xdr:from>
    <xdr:to>
      <xdr:col>45</xdr:col>
      <xdr:colOff>177800</xdr:colOff>
      <xdr:row>78</xdr:row>
      <xdr:rowOff>66877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3519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62095</xdr:rowOff>
    </xdr:from>
    <xdr:to>
      <xdr:col>41</xdr:col>
      <xdr:colOff>50800</xdr:colOff>
      <xdr:row>78</xdr:row>
      <xdr:rowOff>96486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35195"/>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132851</xdr:rowOff>
    </xdr:from>
    <xdr:to>
      <xdr:col>55</xdr:col>
      <xdr:colOff>50800</xdr:colOff>
      <xdr:row>78</xdr:row>
      <xdr:rowOff>63001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47778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902</xdr:rowOff>
    </xdr:from>
    <xdr:to>
      <xdr:col>50</xdr:col>
      <xdr:colOff>165100</xdr:colOff>
      <xdr:row>78</xdr:row>
      <xdr:rowOff>102502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93629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16077</xdr:rowOff>
    </xdr:from>
    <xdr:to>
      <xdr:col>46</xdr:col>
      <xdr:colOff>38100</xdr:colOff>
      <xdr:row>78</xdr:row>
      <xdr:rowOff>117677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108804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11295</xdr:rowOff>
    </xdr:from>
    <xdr:to>
      <xdr:col>41</xdr:col>
      <xdr:colOff>101600</xdr:colOff>
      <xdr:row>78</xdr:row>
      <xdr:rowOff>112895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104022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45686</xdr:rowOff>
    </xdr:from>
    <xdr:to>
      <xdr:col>36</xdr:col>
      <xdr:colOff>165100</xdr:colOff>
      <xdr:row>78</xdr:row>
      <xdr:rowOff>147286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138413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53742</xdr:rowOff>
    </xdr:from>
    <xdr:to>
      <xdr:col>55</xdr:col>
      <xdr:colOff>0</xdr:colOff>
      <xdr:row>96</xdr:row>
      <xdr:rowOff>5242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41492"/>
          <a:ext cx="838200" cy="1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106896</xdr:rowOff>
    </xdr:from>
    <xdr:to>
      <xdr:col>50</xdr:col>
      <xdr:colOff>114300</xdr:colOff>
      <xdr:row>96</xdr:row>
      <xdr:rowOff>5242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94646"/>
          <a:ext cx="889000" cy="6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106896</xdr:rowOff>
    </xdr:from>
    <xdr:to>
      <xdr:col>45</xdr:col>
      <xdr:colOff>177800</xdr:colOff>
      <xdr:row>95</xdr:row>
      <xdr:rowOff>107220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9464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107220</xdr:rowOff>
    </xdr:from>
    <xdr:to>
      <xdr:col>41</xdr:col>
      <xdr:colOff>50800</xdr:colOff>
      <xdr:row>96</xdr:row>
      <xdr:rowOff>26763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94970"/>
          <a:ext cx="889000" cy="9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2942</xdr:rowOff>
    </xdr:from>
    <xdr:to>
      <xdr:col>55</xdr:col>
      <xdr:colOff>50800</xdr:colOff>
      <xdr:row>95</xdr:row>
      <xdr:rowOff>104542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25819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4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125892</xdr:rowOff>
    </xdr:from>
    <xdr:to>
      <xdr:col>50</xdr:col>
      <xdr:colOff>165100</xdr:colOff>
      <xdr:row>96</xdr:row>
      <xdr:rowOff>56042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1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47169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0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56096</xdr:rowOff>
    </xdr:from>
    <xdr:to>
      <xdr:col>46</xdr:col>
      <xdr:colOff>38100</xdr:colOff>
      <xdr:row>95</xdr:row>
      <xdr:rowOff>157696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2773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56420</xdr:rowOff>
    </xdr:from>
    <xdr:to>
      <xdr:col>41</xdr:col>
      <xdr:colOff>101600</xdr:colOff>
      <xdr:row>95</xdr:row>
      <xdr:rowOff>158020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3097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1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147413</xdr:rowOff>
    </xdr:from>
    <xdr:to>
      <xdr:col>36</xdr:col>
      <xdr:colOff>165100</xdr:colOff>
      <xdr:row>96</xdr:row>
      <xdr:rowOff>77563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3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94090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112758</xdr:rowOff>
    </xdr:from>
    <xdr:to>
      <xdr:col>85</xdr:col>
      <xdr:colOff>127000</xdr:colOff>
      <xdr:row>39</xdr:row>
      <xdr:rowOff>64670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27858"/>
          <a:ext cx="838200" cy="12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164258</xdr:rowOff>
    </xdr:from>
    <xdr:to>
      <xdr:col>81</xdr:col>
      <xdr:colOff>50800</xdr:colOff>
      <xdr:row>39</xdr:row>
      <xdr:rowOff>64670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679358"/>
          <a:ext cx="8890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156192</xdr:rowOff>
    </xdr:from>
    <xdr:to>
      <xdr:col>76</xdr:col>
      <xdr:colOff>114300</xdr:colOff>
      <xdr:row>38</xdr:row>
      <xdr:rowOff>164258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28392"/>
          <a:ext cx="889000" cy="35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156192</xdr:rowOff>
    </xdr:from>
    <xdr:to>
      <xdr:col>71</xdr:col>
      <xdr:colOff>177800</xdr:colOff>
      <xdr:row>38</xdr:row>
      <xdr:rowOff>156273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28392"/>
          <a:ext cx="889000" cy="3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61958</xdr:rowOff>
    </xdr:from>
    <xdr:to>
      <xdr:col>85</xdr:col>
      <xdr:colOff>177800</xdr:colOff>
      <xdr:row>38</xdr:row>
      <xdr:rowOff>163558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148335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9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13870</xdr:rowOff>
    </xdr:from>
    <xdr:to>
      <xdr:col>81</xdr:col>
      <xdr:colOff>101600</xdr:colOff>
      <xdr:row>39</xdr:row>
      <xdr:rowOff>115470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7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106597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113458</xdr:rowOff>
    </xdr:from>
    <xdr:to>
      <xdr:col>76</xdr:col>
      <xdr:colOff>165100</xdr:colOff>
      <xdr:row>39</xdr:row>
      <xdr:rowOff>43608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34735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2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105392</xdr:rowOff>
    </xdr:from>
    <xdr:to>
      <xdr:col>72</xdr:col>
      <xdr:colOff>38100</xdr:colOff>
      <xdr:row>37</xdr:row>
      <xdr:rowOff>35542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26669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7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105473</xdr:rowOff>
    </xdr:from>
    <xdr:to>
      <xdr:col>67</xdr:col>
      <xdr:colOff>101600</xdr:colOff>
      <xdr:row>39</xdr:row>
      <xdr:rowOff>35623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26750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10331</xdr:rowOff>
    </xdr:from>
    <xdr:to>
      <xdr:col>85</xdr:col>
      <xdr:colOff>127000</xdr:colOff>
      <xdr:row>57</xdr:row>
      <xdr:rowOff>35028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82981"/>
          <a:ext cx="838200" cy="2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10331</xdr:rowOff>
    </xdr:from>
    <xdr:to>
      <xdr:col>81</xdr:col>
      <xdr:colOff>50800</xdr:colOff>
      <xdr:row>57</xdr:row>
      <xdr:rowOff>107369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82981"/>
          <a:ext cx="889000" cy="9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40915</xdr:rowOff>
    </xdr:from>
    <xdr:to>
      <xdr:col>76</xdr:col>
      <xdr:colOff>114300</xdr:colOff>
      <xdr:row>57</xdr:row>
      <xdr:rowOff>107369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13565"/>
          <a:ext cx="889000" cy="6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40915</xdr:rowOff>
    </xdr:from>
    <xdr:to>
      <xdr:col>71</xdr:col>
      <xdr:colOff>177800</xdr:colOff>
      <xdr:row>57</xdr:row>
      <xdr:rowOff>69928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13565"/>
          <a:ext cx="8890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155678</xdr:rowOff>
    </xdr:from>
    <xdr:to>
      <xdr:col>85</xdr:col>
      <xdr:colOff>177800</xdr:colOff>
      <xdr:row>57</xdr:row>
      <xdr:rowOff>85828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134105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130981</xdr:rowOff>
    </xdr:from>
    <xdr:to>
      <xdr:col>81</xdr:col>
      <xdr:colOff>101600</xdr:colOff>
      <xdr:row>57</xdr:row>
      <xdr:rowOff>61131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52258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56569</xdr:rowOff>
    </xdr:from>
    <xdr:to>
      <xdr:col>76</xdr:col>
      <xdr:colOff>165100</xdr:colOff>
      <xdr:row>57</xdr:row>
      <xdr:rowOff>158169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149296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161565</xdr:rowOff>
    </xdr:from>
    <xdr:to>
      <xdr:col>72</xdr:col>
      <xdr:colOff>38100</xdr:colOff>
      <xdr:row>57</xdr:row>
      <xdr:rowOff>91715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82842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85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19128</xdr:rowOff>
    </xdr:from>
    <xdr:to>
      <xdr:col>67</xdr:col>
      <xdr:colOff>101600</xdr:colOff>
      <xdr:row>57</xdr:row>
      <xdr:rowOff>120728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111855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8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36571</xdr:rowOff>
    </xdr:from>
    <xdr:to>
      <xdr:col>85</xdr:col>
      <xdr:colOff>127000</xdr:colOff>
      <xdr:row>79</xdr:row>
      <xdr:rowOff>38979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1121"/>
          <a:ext cx="8382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154727</xdr:rowOff>
    </xdr:from>
    <xdr:to>
      <xdr:col>81</xdr:col>
      <xdr:colOff>50800</xdr:colOff>
      <xdr:row>79</xdr:row>
      <xdr:rowOff>36571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27827"/>
          <a:ext cx="889000" cy="5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154727</xdr:rowOff>
    </xdr:from>
    <xdr:to>
      <xdr:col>76</xdr:col>
      <xdr:colOff>114300</xdr:colOff>
      <xdr:row>79</xdr:row>
      <xdr:rowOff>30460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27827"/>
          <a:ext cx="889000" cy="4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27504</xdr:rowOff>
    </xdr:from>
    <xdr:to>
      <xdr:col>71</xdr:col>
      <xdr:colOff>177800</xdr:colOff>
      <xdr:row>79</xdr:row>
      <xdr:rowOff>30460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72054"/>
          <a:ext cx="889000" cy="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159629</xdr:rowOff>
    </xdr:from>
    <xdr:to>
      <xdr:col>85</xdr:col>
      <xdr:colOff>177800</xdr:colOff>
      <xdr:row>79</xdr:row>
      <xdr:rowOff>89779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74556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7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157221</xdr:rowOff>
    </xdr:from>
    <xdr:to>
      <xdr:col>81</xdr:col>
      <xdr:colOff>101600</xdr:colOff>
      <xdr:row>79</xdr:row>
      <xdr:rowOff>87371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78498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2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103927</xdr:rowOff>
    </xdr:from>
    <xdr:to>
      <xdr:col>76</xdr:col>
      <xdr:colOff>165100</xdr:colOff>
      <xdr:row>79</xdr:row>
      <xdr:rowOff>34077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25204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151110</xdr:rowOff>
    </xdr:from>
    <xdr:to>
      <xdr:col>72</xdr:col>
      <xdr:colOff>38100</xdr:colOff>
      <xdr:row>79</xdr:row>
      <xdr:rowOff>81260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72387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148154</xdr:rowOff>
    </xdr:from>
    <xdr:to>
      <xdr:col>67</xdr:col>
      <xdr:colOff>101600</xdr:colOff>
      <xdr:row>79</xdr:row>
      <xdr:rowOff>78304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69431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61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38483</xdr:rowOff>
    </xdr:from>
    <xdr:to>
      <xdr:col>85</xdr:col>
      <xdr:colOff>127000</xdr:colOff>
      <xdr:row>95</xdr:row>
      <xdr:rowOff>90078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26233"/>
          <a:ext cx="8382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24143</xdr:rowOff>
    </xdr:from>
    <xdr:to>
      <xdr:col>81</xdr:col>
      <xdr:colOff>50800</xdr:colOff>
      <xdr:row>95</xdr:row>
      <xdr:rowOff>90078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311893"/>
          <a:ext cx="8890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24143</xdr:rowOff>
    </xdr:from>
    <xdr:to>
      <xdr:col>76</xdr:col>
      <xdr:colOff>114300</xdr:colOff>
      <xdr:row>95</xdr:row>
      <xdr:rowOff>47639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311893"/>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45872</xdr:rowOff>
    </xdr:from>
    <xdr:to>
      <xdr:col>71</xdr:col>
      <xdr:colOff>177800</xdr:colOff>
      <xdr:row>95</xdr:row>
      <xdr:rowOff>47639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333622"/>
          <a:ext cx="8890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159133</xdr:rowOff>
    </xdr:from>
    <xdr:to>
      <xdr:col>85</xdr:col>
      <xdr:colOff>177800</xdr:colOff>
      <xdr:row>95</xdr:row>
      <xdr:rowOff>89283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27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10560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39278</xdr:rowOff>
    </xdr:from>
    <xdr:to>
      <xdr:col>81</xdr:col>
      <xdr:colOff>101600</xdr:colOff>
      <xdr:row>95</xdr:row>
      <xdr:rowOff>140878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157405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0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144793</xdr:rowOff>
    </xdr:from>
    <xdr:to>
      <xdr:col>76</xdr:col>
      <xdr:colOff>165100</xdr:colOff>
      <xdr:row>95</xdr:row>
      <xdr:rowOff>74943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91470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3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168289</xdr:rowOff>
    </xdr:from>
    <xdr:to>
      <xdr:col>72</xdr:col>
      <xdr:colOff>38100</xdr:colOff>
      <xdr:row>95</xdr:row>
      <xdr:rowOff>98439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114966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5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166522</xdr:rowOff>
    </xdr:from>
    <xdr:to>
      <xdr:col>67</xdr:col>
      <xdr:colOff>101600</xdr:colOff>
      <xdr:row>95</xdr:row>
      <xdr:rowOff>96672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2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113199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5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112497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6284697"/>
          <a:ext cx="1269" cy="37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14236</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07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59174</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60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112497</xdr:rowOff>
    </xdr:from>
    <xdr:to>
      <xdr:col>116</xdr:col>
      <xdr:colOff>152400</xdr:colOff>
      <xdr:row>36</xdr:row>
      <xdr:rowOff>112497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284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51895</xdr:rowOff>
    </xdr:from>
    <xdr:to>
      <xdr:col>116</xdr:col>
      <xdr:colOff>63500</xdr:colOff>
      <xdr:row>37</xdr:row>
      <xdr:rowOff>152707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5366845"/>
          <a:ext cx="838200" cy="11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58686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737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80259</xdr:rowOff>
    </xdr:from>
    <xdr:to>
      <xdr:col>116</xdr:col>
      <xdr:colOff>114300</xdr:colOff>
      <xdr:row>39</xdr:row>
      <xdr:rowOff>10409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9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51895</xdr:rowOff>
    </xdr:from>
    <xdr:to>
      <xdr:col>111</xdr:col>
      <xdr:colOff>177800</xdr:colOff>
      <xdr:row>37</xdr:row>
      <xdr:rowOff>161531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434300" y="5366845"/>
          <a:ext cx="889000" cy="1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71938</xdr:rowOff>
    </xdr:from>
    <xdr:to>
      <xdr:col>112</xdr:col>
      <xdr:colOff>38100</xdr:colOff>
      <xdr:row>39</xdr:row>
      <xdr:rowOff>2088</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164665</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679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161531</xdr:rowOff>
    </xdr:from>
    <xdr:to>
      <xdr:col>107</xdr:col>
      <xdr:colOff>50800</xdr:colOff>
      <xdr:row>38</xdr:row>
      <xdr:rowOff>24600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9545300" y="650518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85151</xdr:rowOff>
    </xdr:from>
    <xdr:to>
      <xdr:col>107</xdr:col>
      <xdr:colOff>101600</xdr:colOff>
      <xdr:row>39</xdr:row>
      <xdr:rowOff>15301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6428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24600</xdr:rowOff>
    </xdr:from>
    <xdr:to>
      <xdr:col>102</xdr:col>
      <xdr:colOff>114300</xdr:colOff>
      <xdr:row>38</xdr:row>
      <xdr:rowOff>59050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53970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80442</xdr:rowOff>
    </xdr:from>
    <xdr:to>
      <xdr:col>102</xdr:col>
      <xdr:colOff>165100</xdr:colOff>
      <xdr:row>39</xdr:row>
      <xdr:rowOff>10592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1719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68646</xdr:rowOff>
    </xdr:from>
    <xdr:to>
      <xdr:col>98</xdr:col>
      <xdr:colOff>38100</xdr:colOff>
      <xdr:row>38</xdr:row>
      <xdr:rowOff>170246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161373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67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101907</xdr:rowOff>
    </xdr:from>
    <xdr:to>
      <xdr:col>116</xdr:col>
      <xdr:colOff>114300</xdr:colOff>
      <xdr:row>38</xdr:row>
      <xdr:rowOff>32057</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4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124784</xdr:rowOff>
    </xdr:from>
    <xdr:ext cx="469744"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2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1095</xdr:rowOff>
    </xdr:from>
    <xdr:to>
      <xdr:col>112</xdr:col>
      <xdr:colOff>38100</xdr:colOff>
      <xdr:row>31</xdr:row>
      <xdr:rowOff>102695</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53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119222</xdr:rowOff>
    </xdr:from>
    <xdr:ext cx="534377"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56111" y="50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110731</xdr:rowOff>
    </xdr:from>
    <xdr:to>
      <xdr:col>107</xdr:col>
      <xdr:colOff>101600</xdr:colOff>
      <xdr:row>38</xdr:row>
      <xdr:rowOff>40881</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57408</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199428" y="62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145250</xdr:rowOff>
    </xdr:from>
    <xdr:to>
      <xdr:col>102</xdr:col>
      <xdr:colOff>165100</xdr:colOff>
      <xdr:row>38</xdr:row>
      <xdr:rowOff>75400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91927</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26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8250</xdr:rowOff>
    </xdr:from>
    <xdr:to>
      <xdr:col>98</xdr:col>
      <xdr:colOff>38100</xdr:colOff>
      <xdr:row>38</xdr:row>
      <xdr:rowOff>109850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5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126377</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21428" y="62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議会費，民生費，労働費，農林水産業費，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公債費，諸支出金が類似団体平均よりも高くなっている。主な要因として，議会費は，外海離島という地理的要因から旅費が類似団体と比較して高くなっている。民生費は，高齢者人口の増加や障害福祉費が年々増加傾向に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労働費は，シルバー人材センターへの委託事業が大部分を占めている。農林水産業費は，農林水産物輸送コスト支援事業が大きく影響し</a:t>
          </a:r>
          <a:r>
            <a:rPr kumimoji="1" lang="ja-JP" altLang="en-US" sz="1100">
              <a:solidFill>
                <a:schemeClr val="dk1"/>
              </a:solidFill>
              <a:effectLst/>
              <a:latin typeface="+mn-lt"/>
              <a:ea typeface="+mn-ea"/>
              <a:cs typeface="+mn-cs"/>
            </a:rPr>
            <a:t>，土木費は，道路や港湾をはじめとするインフラ整備に加え，公営住宅の長寿命化が大半を占めている</a:t>
          </a: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新庁舎建設事業で発行した地方債の元金償還が始まり，</a:t>
          </a:r>
          <a:r>
            <a:rPr kumimoji="1" lang="ja-JP" altLang="ja-JP" sz="1100">
              <a:solidFill>
                <a:schemeClr val="dk1"/>
              </a:solidFill>
              <a:effectLst/>
              <a:latin typeface="+mn-lt"/>
              <a:ea typeface="+mn-ea"/>
              <a:cs typeface="+mn-cs"/>
            </a:rPr>
            <a:t>依然として類似団体と比較すると高い状況である。今後の見込みとして，総務費は防災関連事業費等により増加，民生費は子育て支援対策への取組みや障害福祉費の増加，商工費は脱炭素推進事業の実施による増加，教育費は小学校等の長寿命化事業に伴う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年度においては財政調整基金を取り崩して予算編成を行ったが，年度途中で積戻しを行い，実質収支額</a:t>
          </a:r>
          <a:r>
            <a:rPr kumimoji="1" lang="ja-JP" altLang="en-US" sz="1100">
              <a:solidFill>
                <a:schemeClr val="dk1"/>
              </a:solidFill>
              <a:effectLst/>
              <a:latin typeface="+mn-lt"/>
              <a:ea typeface="+mn-ea"/>
              <a:cs typeface="+mn-cs"/>
            </a:rPr>
            <a:t>，実質単年度収支額ともに</a:t>
          </a:r>
          <a:r>
            <a:rPr kumimoji="1" lang="ja-JP" altLang="ja-JP" sz="1100">
              <a:solidFill>
                <a:schemeClr val="dk1"/>
              </a:solidFill>
              <a:effectLst/>
              <a:latin typeface="+mn-lt"/>
              <a:ea typeface="+mn-ea"/>
              <a:cs typeface="+mn-cs"/>
            </a:rPr>
            <a:t>黒字となっている。財政調整基金残高については，標準財政規模の一定割合を考慮し，</a:t>
          </a:r>
          <a:r>
            <a:rPr kumimoji="1" lang="ja-JP" altLang="en-US" sz="1100">
              <a:solidFill>
                <a:schemeClr val="dk1"/>
              </a:solidFill>
              <a:effectLst/>
              <a:latin typeface="+mn-lt"/>
              <a:ea typeface="+mn-ea"/>
              <a:cs typeface="+mn-cs"/>
            </a:rPr>
            <a:t>現在の水準を保てるよう努める</a:t>
          </a:r>
          <a:r>
            <a:rPr kumimoji="1" lang="ja-JP" altLang="ja-JP" sz="1100">
              <a:solidFill>
                <a:schemeClr val="dk1"/>
              </a:solidFill>
              <a:effectLst/>
              <a:latin typeface="+mn-lt"/>
              <a:ea typeface="+mn-ea"/>
              <a:cs typeface="+mn-cs"/>
            </a:rPr>
            <a:t>。また，当初予算編成時にシーリング枠を設定し，一般政策経費の削減を図り，さらに補正予算の査定制度の導入等により歳出が大幅に抑制された。</a:t>
          </a:r>
          <a:r>
            <a:rPr kumimoji="1" lang="ja-JP" altLang="en-US" sz="1100">
              <a:solidFill>
                <a:schemeClr val="dk1"/>
              </a:solidFill>
              <a:effectLst/>
              <a:latin typeface="+mn-lt"/>
              <a:ea typeface="+mn-ea"/>
              <a:cs typeface="+mn-cs"/>
            </a:rPr>
            <a:t>今後も自主財源の確保や，事務事業の見直し・統廃合など歳出の精査を図り，健全な行財政運営に努める。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黒字額は，全体として昨年度より増加した。令和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年度決算については，主に一般会計の割合が高くなり，</a:t>
          </a:r>
          <a:r>
            <a:rPr kumimoji="1" lang="ja-JP" altLang="en-US" sz="1100">
              <a:solidFill>
                <a:schemeClr val="dk1"/>
              </a:solidFill>
              <a:effectLst/>
              <a:latin typeface="+mn-lt"/>
              <a:ea typeface="+mn-ea"/>
              <a:cs typeface="+mn-cs"/>
            </a:rPr>
            <a:t>介護保険</a:t>
          </a:r>
          <a:r>
            <a:rPr kumimoji="1" lang="ja-JP" altLang="ja-JP" sz="1100">
              <a:solidFill>
                <a:schemeClr val="dk1"/>
              </a:solidFill>
              <a:effectLst/>
              <a:latin typeface="+mn-lt"/>
              <a:ea typeface="+mn-ea"/>
              <a:cs typeface="+mn-cs"/>
            </a:rPr>
            <a:t>特別会計が低くなった。一般会計については，財政健全化の取組として導入した</a:t>
          </a:r>
          <a:r>
            <a:rPr kumimoji="1" lang="ja-JP" altLang="en-US" sz="1100">
              <a:solidFill>
                <a:schemeClr val="dk1"/>
              </a:solidFill>
              <a:effectLst/>
              <a:latin typeface="+mn-lt"/>
              <a:ea typeface="+mn-ea"/>
              <a:cs typeface="+mn-cs"/>
            </a:rPr>
            <a:t>，当初予算編成時のシーリング枠の設定や</a:t>
          </a:r>
          <a:r>
            <a:rPr kumimoji="1" lang="ja-JP" altLang="ja-JP" sz="1100">
              <a:solidFill>
                <a:schemeClr val="dk1"/>
              </a:solidFill>
              <a:effectLst/>
              <a:latin typeface="+mn-lt"/>
              <a:ea typeface="+mn-ea"/>
              <a:cs typeface="+mn-cs"/>
            </a:rPr>
            <a:t>査定制度等により歳出が抑制され，実質収支額の増加につながった。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しかし，特別会計への繰出金や公債費も依然として高い水準にあり，</a:t>
          </a:r>
          <a:r>
            <a:rPr kumimoji="1" lang="ja-JP" altLang="en-US" sz="1100">
              <a:solidFill>
                <a:schemeClr val="dk1"/>
              </a:solidFill>
              <a:effectLst/>
              <a:latin typeface="+mn-lt"/>
              <a:ea typeface="+mn-ea"/>
              <a:cs typeface="+mn-cs"/>
            </a:rPr>
            <a:t>令和５年度より法的化された</a:t>
          </a:r>
          <a:r>
            <a:rPr kumimoji="1" lang="ja-JP" altLang="ja-JP" sz="1100">
              <a:solidFill>
                <a:schemeClr val="dk1"/>
              </a:solidFill>
              <a:effectLst/>
              <a:latin typeface="+mn-lt"/>
              <a:ea typeface="+mn-ea"/>
              <a:cs typeface="+mn-cs"/>
            </a:rPr>
            <a:t>和泊町下水道事業会計・和泊町農業集落排水事業会計において，既存施設の機能強化事業が実施され，多額の費用を要し一般会計からの</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の増加が懸念される。</a:t>
          </a:r>
          <a:r>
            <a:rPr kumimoji="1" lang="ja-JP" altLang="en-US" sz="1100">
              <a:solidFill>
                <a:schemeClr val="dk1"/>
              </a:solidFill>
              <a:effectLst/>
              <a:latin typeface="+mn-lt"/>
              <a:ea typeface="+mn-ea"/>
              <a:cs typeface="+mn-cs"/>
            </a:rPr>
            <a:t>当会計</a:t>
          </a:r>
          <a:r>
            <a:rPr kumimoji="1" lang="ja-JP" altLang="ja-JP" sz="1100">
              <a:solidFill>
                <a:schemeClr val="dk1"/>
              </a:solidFill>
              <a:effectLst/>
              <a:latin typeface="+mn-lt"/>
              <a:ea typeface="+mn-ea"/>
              <a:cs typeface="+mn-cs"/>
            </a:rPr>
            <a:t>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年度に経営戦略を策定し経営健全化に取り組むとともに，一般会計においても，町税の徴収強化やふるさと納税</a:t>
          </a:r>
          <a:r>
            <a:rPr kumimoji="1" lang="ja-JP" altLang="en-US" sz="1100">
              <a:solidFill>
                <a:schemeClr val="dk1"/>
              </a:solidFill>
              <a:effectLst/>
              <a:latin typeface="+mn-lt"/>
              <a:ea typeface="+mn-ea"/>
              <a:cs typeface="+mn-cs"/>
            </a:rPr>
            <a:t>の推進</a:t>
          </a:r>
          <a:r>
            <a:rPr kumimoji="1" lang="ja-JP" altLang="ja-JP" sz="1100">
              <a:solidFill>
                <a:schemeClr val="dk1"/>
              </a:solidFill>
              <a:effectLst/>
              <a:latin typeface="+mn-lt"/>
              <a:ea typeface="+mn-ea"/>
              <a:cs typeface="+mn-cs"/>
            </a:rPr>
            <a:t>等による収入確保に取り組み，財政健全化</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77</v>
      </c>
      <c r="C2" s="182"/>
      <c r="D2" s="183"/>
    </row>
    <row r="3" spans="1:119" ht="18.75" customHeight="1" thickBot="1">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6700778</v>
      </c>
      <c r="BO4" s="407"/>
      <c r="BP4" s="407"/>
      <c r="BQ4" s="407"/>
      <c r="BR4" s="407"/>
      <c r="BS4" s="407"/>
      <c r="BT4" s="407"/>
      <c r="BU4" s="408"/>
      <c r="BV4" s="406">
        <v>7190783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3.5</v>
      </c>
      <c r="CU4" s="413"/>
      <c r="CV4" s="413"/>
      <c r="CW4" s="413"/>
      <c r="CX4" s="413"/>
      <c r="CY4" s="413"/>
      <c r="CZ4" s="413"/>
      <c r="DA4" s="414"/>
      <c r="DB4" s="412">
        <v>3.1</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6520007</v>
      </c>
      <c r="BO5" s="444"/>
      <c r="BP5" s="444"/>
      <c r="BQ5" s="444"/>
      <c r="BR5" s="444"/>
      <c r="BS5" s="444"/>
      <c r="BT5" s="444"/>
      <c r="BU5" s="445"/>
      <c r="BV5" s="443">
        <v>7047006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89.8</v>
      </c>
      <c r="CU5" s="441"/>
      <c r="CV5" s="441"/>
      <c r="CW5" s="441"/>
      <c r="CX5" s="441"/>
      <c r="CY5" s="441"/>
      <c r="CZ5" s="441"/>
      <c r="DA5" s="442"/>
      <c r="DB5" s="440">
        <v>87.1</v>
      </c>
      <c r="DC5" s="441"/>
      <c r="DD5" s="441"/>
      <c r="DE5" s="441"/>
      <c r="DF5" s="441"/>
      <c r="DG5" s="441"/>
      <c r="DH5" s="441"/>
      <c r="DI5" s="442"/>
    </row>
    <row r="6" spans="1:119" ht="18.75" customHeight="1">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180771</v>
      </c>
      <c r="BO6" s="444"/>
      <c r="BP6" s="444"/>
      <c r="BQ6" s="444"/>
      <c r="BR6" s="444"/>
      <c r="BS6" s="444"/>
      <c r="BT6" s="444"/>
      <c r="BU6" s="445"/>
      <c r="BV6" s="443">
        <v>143777</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89.9</v>
      </c>
      <c r="CU6" s="481"/>
      <c r="CV6" s="481"/>
      <c r="CW6" s="481"/>
      <c r="CX6" s="481"/>
      <c r="CY6" s="481"/>
      <c r="CZ6" s="481"/>
      <c r="DA6" s="482"/>
      <c r="DB6" s="480">
        <v>87.8</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36545</v>
      </c>
      <c r="BO7" s="444"/>
      <c r="BP7" s="444"/>
      <c r="BQ7" s="444"/>
      <c r="BR7" s="444"/>
      <c r="BS7" s="444"/>
      <c r="BT7" s="444"/>
      <c r="BU7" s="445"/>
      <c r="BV7" s="443">
        <v>15836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4086377</v>
      </c>
      <c r="CU7" s="444"/>
      <c r="CV7" s="444"/>
      <c r="CW7" s="444"/>
      <c r="CX7" s="444"/>
      <c r="CY7" s="444"/>
      <c r="CZ7" s="444"/>
      <c r="DA7" s="445"/>
      <c r="DB7" s="443">
        <v>4072094</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144226</v>
      </c>
      <c r="BO8" s="444"/>
      <c r="BP8" s="444"/>
      <c r="BQ8" s="444"/>
      <c r="BR8" s="444"/>
      <c r="BS8" s="444"/>
      <c r="BT8" s="444"/>
      <c r="BU8" s="445"/>
      <c r="BV8" s="443">
        <v>127941</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0.18</v>
      </c>
      <c r="CU8" s="484"/>
      <c r="CV8" s="484"/>
      <c r="CW8" s="484"/>
      <c r="CX8" s="484"/>
      <c r="CY8" s="484"/>
      <c r="CZ8" s="484"/>
      <c r="DA8" s="485"/>
      <c r="DB8" s="483">
        <v>0.18</v>
      </c>
      <c r="DC8" s="484"/>
      <c r="DD8" s="484"/>
      <c r="DE8" s="484"/>
      <c r="DF8" s="484"/>
      <c r="DG8" s="484"/>
      <c r="DH8" s="484"/>
      <c r="DI8" s="485"/>
    </row>
    <row r="9" spans="1:119" ht="18.75" customHeight="1" thickBot="1">
      <c r="A9" s="181"/>
      <c r="B9" s="437" t="s">
        <v>106</v>
      </c>
      <c r="C9" s="438"/>
      <c r="D9" s="438"/>
      <c r="E9" s="438"/>
      <c r="F9" s="438"/>
      <c r="G9" s="438"/>
      <c r="H9" s="438"/>
      <c r="I9" s="438"/>
      <c r="J9" s="438"/>
      <c r="K9" s="486"/>
      <c r="L9" s="487" t="s">
        <v>107</v>
      </c>
      <c r="M9" s="488"/>
      <c r="N9" s="488"/>
      <c r="O9" s="488"/>
      <c r="P9" s="488"/>
      <c r="Q9" s="489"/>
      <c r="R9" s="490">
        <v>6246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16285</v>
      </c>
      <c r="BO9" s="444"/>
      <c r="BP9" s="444"/>
      <c r="BQ9" s="444"/>
      <c r="BR9" s="444"/>
      <c r="BS9" s="444"/>
      <c r="BT9" s="444"/>
      <c r="BU9" s="445"/>
      <c r="BV9" s="443">
        <v>73956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23.4</v>
      </c>
      <c r="CU9" s="441"/>
      <c r="CV9" s="441"/>
      <c r="CW9" s="441"/>
      <c r="CX9" s="441"/>
      <c r="CY9" s="441"/>
      <c r="CZ9" s="441"/>
      <c r="DA9" s="442"/>
      <c r="DB9" s="440">
        <v>21.4</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112</v>
      </c>
      <c r="M10" s="473"/>
      <c r="N10" s="473"/>
      <c r="O10" s="473"/>
      <c r="P10" s="473"/>
      <c r="Q10" s="474"/>
      <c r="R10" s="494">
        <v>6783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11000</v>
      </c>
      <c r="BO10" s="444"/>
      <c r="BP10" s="444"/>
      <c r="BQ10" s="444"/>
      <c r="BR10" s="444"/>
      <c r="BS10" s="444"/>
      <c r="BT10" s="444"/>
      <c r="BU10" s="445"/>
      <c r="BV10" s="443">
        <v>110091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96236</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c r="A12" s="181"/>
      <c r="B12" s="503" t="s">
        <v>123</v>
      </c>
      <c r="C12" s="504"/>
      <c r="D12" s="504"/>
      <c r="E12" s="504"/>
      <c r="F12" s="504"/>
      <c r="G12" s="504"/>
      <c r="H12" s="504"/>
      <c r="I12" s="504"/>
      <c r="J12" s="504"/>
      <c r="K12" s="505"/>
      <c r="L12" s="512" t="s">
        <v>124</v>
      </c>
      <c r="M12" s="513"/>
      <c r="N12" s="513"/>
      <c r="O12" s="513"/>
      <c r="P12" s="513"/>
      <c r="Q12" s="514"/>
      <c r="R12" s="515">
        <v>6150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130</v>
      </c>
      <c r="N13" s="535"/>
      <c r="O13" s="535"/>
      <c r="P13" s="535"/>
      <c r="Q13" s="536"/>
      <c r="R13" s="527">
        <v>6031</v>
      </c>
      <c r="S13" s="528"/>
      <c r="T13" s="528"/>
      <c r="U13" s="528"/>
      <c r="V13" s="529"/>
      <c r="W13" s="459" t="s">
        <v>131</v>
      </c>
      <c r="X13" s="460"/>
      <c r="Y13" s="460"/>
      <c r="Z13" s="460"/>
      <c r="AA13" s="460"/>
      <c r="AB13" s="450"/>
      <c r="AC13" s="494">
        <v>1116</v>
      </c>
      <c r="AD13" s="495"/>
      <c r="AE13" s="495"/>
      <c r="AF13" s="495"/>
      <c r="AG13" s="537"/>
      <c r="AH13" s="494">
        <v>1200</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123521</v>
      </c>
      <c r="BO13" s="444"/>
      <c r="BP13" s="444"/>
      <c r="BQ13" s="444"/>
      <c r="BR13" s="444"/>
      <c r="BS13" s="444"/>
      <c r="BT13" s="444"/>
      <c r="BU13" s="445"/>
      <c r="BV13" s="443">
        <v>184047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16.600000000000001</v>
      </c>
      <c r="CU13" s="441"/>
      <c r="CV13" s="441"/>
      <c r="CW13" s="441"/>
      <c r="CX13" s="441"/>
      <c r="CY13" s="441"/>
      <c r="CZ13" s="441"/>
      <c r="DA13" s="442"/>
      <c r="DB13" s="440">
        <v>16.399999999999999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135</v>
      </c>
      <c r="M14" s="525"/>
      <c r="N14" s="525"/>
      <c r="O14" s="525"/>
      <c r="P14" s="525"/>
      <c r="Q14" s="526"/>
      <c r="R14" s="527">
        <v>6296</v>
      </c>
      <c r="S14" s="528"/>
      <c r="T14" s="528"/>
      <c r="U14" s="528"/>
      <c r="V14" s="529"/>
      <c r="W14" s="433"/>
      <c r="X14" s="434"/>
      <c r="Y14" s="434"/>
      <c r="Z14" s="434"/>
      <c r="AA14" s="434"/>
      <c r="AB14" s="423"/>
      <c r="AC14" s="530">
        <v>31.4</v>
      </c>
      <c r="AD14" s="531"/>
      <c r="AE14" s="531"/>
      <c r="AF14" s="531"/>
      <c r="AG14" s="532"/>
      <c r="AH14" s="530">
        <v>32.9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7.3</v>
      </c>
      <c r="CU14" s="542"/>
      <c r="CV14" s="542"/>
      <c r="CW14" s="542"/>
      <c r="CX14" s="542"/>
      <c r="CY14" s="542"/>
      <c r="CZ14" s="542"/>
      <c r="DA14" s="543"/>
      <c r="DB14" s="541">
        <v>35.5</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130</v>
      </c>
      <c r="N15" s="535"/>
      <c r="O15" s="535"/>
      <c r="P15" s="535"/>
      <c r="Q15" s="536"/>
      <c r="R15" s="527">
        <v>6203</v>
      </c>
      <c r="S15" s="528"/>
      <c r="T15" s="528"/>
      <c r="U15" s="528"/>
      <c r="V15" s="529"/>
      <c r="W15" s="459" t="s">
        <v>137</v>
      </c>
      <c r="X15" s="460"/>
      <c r="Y15" s="460"/>
      <c r="Z15" s="460"/>
      <c r="AA15" s="460"/>
      <c r="AB15" s="450"/>
      <c r="AC15" s="494">
        <v>365</v>
      </c>
      <c r="AD15" s="495"/>
      <c r="AE15" s="495"/>
      <c r="AF15" s="495"/>
      <c r="AG15" s="537"/>
      <c r="AH15" s="494">
        <v>438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719524</v>
      </c>
      <c r="BO15" s="407"/>
      <c r="BP15" s="407"/>
      <c r="BQ15" s="407"/>
      <c r="BR15" s="407"/>
      <c r="BS15" s="407"/>
      <c r="BT15" s="407"/>
      <c r="BU15" s="408"/>
      <c r="BV15" s="406">
        <v>691567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10.3</v>
      </c>
      <c r="AD16" s="531"/>
      <c r="AE16" s="531"/>
      <c r="AF16" s="531"/>
      <c r="AG16" s="532"/>
      <c r="AH16" s="530">
        <v>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3900545</v>
      </c>
      <c r="BO16" s="444"/>
      <c r="BP16" s="444"/>
      <c r="BQ16" s="444"/>
      <c r="BR16" s="444"/>
      <c r="BS16" s="444"/>
      <c r="BT16" s="444"/>
      <c r="BU16" s="445"/>
      <c r="BV16" s="443">
        <v>3873543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2068</v>
      </c>
      <c r="AD17" s="495"/>
      <c r="AE17" s="495"/>
      <c r="AF17" s="495"/>
      <c r="AG17" s="537"/>
      <c r="AH17" s="494">
        <v>2005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889652</v>
      </c>
      <c r="BO17" s="444"/>
      <c r="BP17" s="444"/>
      <c r="BQ17" s="444"/>
      <c r="BR17" s="444"/>
      <c r="BS17" s="444"/>
      <c r="BT17" s="444"/>
      <c r="BU17" s="445"/>
      <c r="BV17" s="443">
        <v>855544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147</v>
      </c>
      <c r="C18" s="486"/>
      <c r="D18" s="486"/>
      <c r="E18" s="566"/>
      <c r="F18" s="566"/>
      <c r="G18" s="566"/>
      <c r="H18" s="566"/>
      <c r="I18" s="566"/>
      <c r="J18" s="566"/>
      <c r="K18" s="566"/>
      <c r="L18" s="567">
        <v>40.39</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3633026</v>
      </c>
      <c r="BO18" s="444"/>
      <c r="BP18" s="444"/>
      <c r="BQ18" s="444"/>
      <c r="BR18" s="444"/>
      <c r="BS18" s="444"/>
      <c r="BT18" s="444"/>
      <c r="BU18" s="445"/>
      <c r="BV18" s="443">
        <v>3563426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149</v>
      </c>
      <c r="C19" s="486"/>
      <c r="D19" s="486"/>
      <c r="E19" s="566"/>
      <c r="F19" s="566"/>
      <c r="G19" s="566"/>
      <c r="H19" s="566"/>
      <c r="I19" s="566"/>
      <c r="J19" s="566"/>
      <c r="K19" s="566"/>
      <c r="L19" s="574">
        <v>155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4556498</v>
      </c>
      <c r="BO19" s="444"/>
      <c r="BP19" s="444"/>
      <c r="BQ19" s="444"/>
      <c r="BR19" s="444"/>
      <c r="BS19" s="444"/>
      <c r="BT19" s="444"/>
      <c r="BU19" s="445"/>
      <c r="BV19" s="443">
        <v>4660129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151</v>
      </c>
      <c r="C20" s="486"/>
      <c r="D20" s="486"/>
      <c r="E20" s="566"/>
      <c r="F20" s="566"/>
      <c r="G20" s="566"/>
      <c r="H20" s="566"/>
      <c r="I20" s="566"/>
      <c r="J20" s="566"/>
      <c r="K20" s="566"/>
      <c r="L20" s="574">
        <v>2883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7685866</v>
      </c>
      <c r="BO22" s="407"/>
      <c r="BP22" s="407"/>
      <c r="BQ22" s="407"/>
      <c r="BR22" s="407"/>
      <c r="BS22" s="407"/>
      <c r="BT22" s="407"/>
      <c r="BU22" s="408"/>
      <c r="BV22" s="406">
        <v>8555405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6487396</v>
      </c>
      <c r="BO23" s="444"/>
      <c r="BP23" s="444"/>
      <c r="BQ23" s="444"/>
      <c r="BR23" s="444"/>
      <c r="BS23" s="444"/>
      <c r="BT23" s="444"/>
      <c r="BU23" s="445"/>
      <c r="BV23" s="443">
        <v>7128906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161</v>
      </c>
      <c r="F24" s="473"/>
      <c r="G24" s="473"/>
      <c r="H24" s="473"/>
      <c r="I24" s="473"/>
      <c r="J24" s="473"/>
      <c r="K24" s="474"/>
      <c r="L24" s="494">
        <v>1</v>
      </c>
      <c r="M24" s="495"/>
      <c r="N24" s="495"/>
      <c r="O24" s="495"/>
      <c r="P24" s="537"/>
      <c r="Q24" s="494">
        <v>6469</v>
      </c>
      <c r="R24" s="495"/>
      <c r="S24" s="495"/>
      <c r="T24" s="495"/>
      <c r="U24" s="495"/>
      <c r="V24" s="537"/>
      <c r="W24" s="589"/>
      <c r="X24" s="590"/>
      <c r="Y24" s="591"/>
      <c r="Z24" s="493" t="s">
        <v>162</v>
      </c>
      <c r="AA24" s="473"/>
      <c r="AB24" s="473"/>
      <c r="AC24" s="473"/>
      <c r="AD24" s="473"/>
      <c r="AE24" s="473"/>
      <c r="AF24" s="473"/>
      <c r="AG24" s="474"/>
      <c r="AH24" s="494">
        <v>123</v>
      </c>
      <c r="AI24" s="495"/>
      <c r="AJ24" s="495"/>
      <c r="AK24" s="495"/>
      <c r="AL24" s="537"/>
      <c r="AM24" s="494">
        <v>356208</v>
      </c>
      <c r="AN24" s="495"/>
      <c r="AO24" s="495"/>
      <c r="AP24" s="495"/>
      <c r="AQ24" s="495"/>
      <c r="AR24" s="537"/>
      <c r="AS24" s="494">
        <v>2896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6092906</v>
      </c>
      <c r="BO24" s="444"/>
      <c r="BP24" s="444"/>
      <c r="BQ24" s="444"/>
      <c r="BR24" s="444"/>
      <c r="BS24" s="444"/>
      <c r="BT24" s="444"/>
      <c r="BU24" s="445"/>
      <c r="BV24" s="443">
        <v>6784793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164</v>
      </c>
      <c r="F25" s="473"/>
      <c r="G25" s="473"/>
      <c r="H25" s="473"/>
      <c r="I25" s="473"/>
      <c r="J25" s="473"/>
      <c r="K25" s="474"/>
      <c r="L25" s="494">
        <v>1</v>
      </c>
      <c r="M25" s="495"/>
      <c r="N25" s="495"/>
      <c r="O25" s="495"/>
      <c r="P25" s="537"/>
      <c r="Q25" s="494">
        <v>5280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1203413</v>
      </c>
      <c r="BO25" s="407"/>
      <c r="BP25" s="407"/>
      <c r="BQ25" s="407"/>
      <c r="BR25" s="407"/>
      <c r="BS25" s="407"/>
      <c r="BT25" s="407"/>
      <c r="BU25" s="408"/>
      <c r="BV25" s="406">
        <v>1376160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167</v>
      </c>
      <c r="F26" s="473"/>
      <c r="G26" s="473"/>
      <c r="H26" s="473"/>
      <c r="I26" s="473"/>
      <c r="J26" s="473"/>
      <c r="K26" s="474"/>
      <c r="L26" s="494">
        <v>1</v>
      </c>
      <c r="M26" s="495"/>
      <c r="N26" s="495"/>
      <c r="O26" s="495"/>
      <c r="P26" s="537"/>
      <c r="Q26" s="494">
        <v>4990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170</v>
      </c>
      <c r="F27" s="473"/>
      <c r="G27" s="473"/>
      <c r="H27" s="473"/>
      <c r="I27" s="473"/>
      <c r="J27" s="473"/>
      <c r="K27" s="474"/>
      <c r="L27" s="494">
        <v>1</v>
      </c>
      <c r="M27" s="495"/>
      <c r="N27" s="495"/>
      <c r="O27" s="495"/>
      <c r="P27" s="537"/>
      <c r="Q27" s="494">
        <v>3050</v>
      </c>
      <c r="R27" s="495"/>
      <c r="S27" s="495"/>
      <c r="T27" s="495"/>
      <c r="U27" s="495"/>
      <c r="V27" s="537"/>
      <c r="W27" s="589"/>
      <c r="X27" s="590"/>
      <c r="Y27" s="591"/>
      <c r="Z27" s="493" t="s">
        <v>171</v>
      </c>
      <c r="AA27" s="473"/>
      <c r="AB27" s="473"/>
      <c r="AC27" s="473"/>
      <c r="AD27" s="473"/>
      <c r="AE27" s="473"/>
      <c r="AF27" s="473"/>
      <c r="AG27" s="474"/>
      <c r="AH27" s="494">
        <v>4</v>
      </c>
      <c r="AI27" s="495"/>
      <c r="AJ27" s="495"/>
      <c r="AK27" s="495"/>
      <c r="AL27" s="537"/>
      <c r="AM27" s="494">
        <v>12955</v>
      </c>
      <c r="AN27" s="495"/>
      <c r="AO27" s="495"/>
      <c r="AP27" s="495"/>
      <c r="AQ27" s="495"/>
      <c r="AR27" s="537"/>
      <c r="AS27" s="494">
        <v>3239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173</v>
      </c>
      <c r="F28" s="473"/>
      <c r="G28" s="473"/>
      <c r="H28" s="473"/>
      <c r="I28" s="473"/>
      <c r="J28" s="473"/>
      <c r="K28" s="474"/>
      <c r="L28" s="494">
        <v>1</v>
      </c>
      <c r="M28" s="495"/>
      <c r="N28" s="495"/>
      <c r="O28" s="495"/>
      <c r="P28" s="537"/>
      <c r="Q28" s="494">
        <v>2520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985249</v>
      </c>
      <c r="BO28" s="407"/>
      <c r="BP28" s="407"/>
      <c r="BQ28" s="407"/>
      <c r="BR28" s="407"/>
      <c r="BS28" s="407"/>
      <c r="BT28" s="407"/>
      <c r="BU28" s="408"/>
      <c r="BV28" s="406">
        <v>974249</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176</v>
      </c>
      <c r="F29" s="473"/>
      <c r="G29" s="473"/>
      <c r="H29" s="473"/>
      <c r="I29" s="473"/>
      <c r="J29" s="473"/>
      <c r="K29" s="474"/>
      <c r="L29" s="494">
        <v>10</v>
      </c>
      <c r="M29" s="495"/>
      <c r="N29" s="495"/>
      <c r="O29" s="495"/>
      <c r="P29" s="537"/>
      <c r="Q29" s="494">
        <v>2304</v>
      </c>
      <c r="R29" s="495"/>
      <c r="S29" s="495"/>
      <c r="T29" s="495"/>
      <c r="U29" s="495"/>
      <c r="V29" s="537"/>
      <c r="W29" s="592"/>
      <c r="X29" s="593"/>
      <c r="Y29" s="594"/>
      <c r="Z29" s="493" t="s">
        <v>177</v>
      </c>
      <c r="AA29" s="473"/>
      <c r="AB29" s="473"/>
      <c r="AC29" s="473"/>
      <c r="AD29" s="473"/>
      <c r="AE29" s="473"/>
      <c r="AF29" s="473"/>
      <c r="AG29" s="474"/>
      <c r="AH29" s="494">
        <v>127</v>
      </c>
      <c r="AI29" s="495"/>
      <c r="AJ29" s="495"/>
      <c r="AK29" s="495"/>
      <c r="AL29" s="537"/>
      <c r="AM29" s="494">
        <v>369163</v>
      </c>
      <c r="AN29" s="495"/>
      <c r="AO29" s="495"/>
      <c r="AP29" s="495"/>
      <c r="AQ29" s="495"/>
      <c r="AR29" s="537"/>
      <c r="AS29" s="494">
        <v>2907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205200</v>
      </c>
      <c r="BO29" s="444"/>
      <c r="BP29" s="444"/>
      <c r="BQ29" s="444"/>
      <c r="BR29" s="444"/>
      <c r="BS29" s="444"/>
      <c r="BT29" s="444"/>
      <c r="BU29" s="445"/>
      <c r="BV29" s="443">
        <v>175200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2480705</v>
      </c>
      <c r="BO30" s="563"/>
      <c r="BP30" s="563"/>
      <c r="BQ30" s="563"/>
      <c r="BR30" s="563"/>
      <c r="BS30" s="563"/>
      <c r="BT30" s="563"/>
      <c r="BU30" s="564"/>
      <c r="BV30" s="562">
        <v>2500379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和泊町国民健康保険特別会計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和泊町水道事業会計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沖永良部農業開発組合</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和泊町奨学資金特別会計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和泊町介護保険特別会計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和泊町下水道事業会計（公共下水道事業）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沖永良部衛生管理組合（一般）</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えらぶ海洋企画</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和泊町後期高齢者医療特別会計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和泊町下水道事業会計（農業集落排水事業）</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沖永良部衛生管理組合（と畜）</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沖永良部与論地区広域事務組合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奄美群島広域事務組合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鹿児島県後期高齢者医療広域連合（一般）</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鹿児島県後期高齢者医療広域連合（特別）</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沖永良部バス企業団</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GOxv47fUjhKIzWSUekikAhsbhoazD0ZYAfQnLHJGll/DJhbgdq//6BzAXY+M8opdQi9HWRgmFX2/3s2yc41jhQ==" saltValue="oKkWXRXfPojNiA2cWPIE/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7" t="s">
        <v>532</v>
      </c>
      <c r="D34" s="1187"/>
      <c r="E34" s="1188"/>
      <c r="F34" s="32" t="s">
        <v>488</v>
      </c>
      <c r="G34" s="33" t="s">
        <v>488</v>
      </c>
      <c r="H34" s="33" t="s">
        <v>488</v>
      </c>
      <c r="I34" s="33" t="s">
        <v>488</v>
      </c>
      <c r="J34" s="34">
        <v>3.74</v>
      </c>
      <c r="K34" s="22"/>
      <c r="L34" s="22"/>
      <c r="M34" s="22"/>
      <c r="N34" s="22"/>
      <c r="O34" s="22"/>
      <c r="P34" s="22"/>
    </row>
    <row r="35" spans="1:16" ht="39" customHeight="1">
      <c r="A35" s="22"/>
      <c r="B35" s="35"/>
      <c r="C35" s="1181" t="s">
        <v>533</v>
      </c>
      <c r="D35" s="1182"/>
      <c r="E35" s="1183"/>
      <c r="F35" s="36">
        <v>3.22</v>
      </c>
      <c r="G35" s="37">
        <v>1.34</v>
      </c>
      <c r="H35" s="37">
        <v>1.1299999999999999</v>
      </c>
      <c r="I35" s="37">
        <v>3.01</v>
      </c>
      <c r="J35" s="38">
        <v>3.39</v>
      </c>
      <c r="K35" s="22"/>
      <c r="L35" s="22"/>
      <c r="M35" s="22"/>
      <c r="N35" s="22"/>
      <c r="O35" s="22"/>
      <c r="P35" s="22"/>
    </row>
    <row r="36" spans="1:16" ht="39" customHeight="1">
      <c r="A36" s="22"/>
      <c r="B36" s="35"/>
      <c r="C36" s="1181" t="s">
        <v>534</v>
      </c>
      <c r="D36" s="1182"/>
      <c r="E36" s="1183"/>
      <c r="F36" s="36" t="s">
        <v>488</v>
      </c>
      <c r="G36" s="37" t="s">
        <v>488</v>
      </c>
      <c r="H36" s="37" t="s">
        <v>488</v>
      </c>
      <c r="I36" s="37" t="s">
        <v>488</v>
      </c>
      <c r="J36" s="38">
        <v>1.85</v>
      </c>
      <c r="K36" s="22"/>
      <c r="L36" s="22"/>
      <c r="M36" s="22"/>
      <c r="N36" s="22"/>
      <c r="O36" s="22"/>
      <c r="P36" s="22"/>
    </row>
    <row r="37" spans="1:16" ht="39" customHeight="1">
      <c r="A37" s="22"/>
      <c r="B37" s="35"/>
      <c r="C37" s="1181" t="s">
        <v>535</v>
      </c>
      <c r="D37" s="1182"/>
      <c r="E37" s="1183"/>
      <c r="F37" s="36">
        <v>0.8</v>
      </c>
      <c r="G37" s="37">
        <v>0.02</v>
      </c>
      <c r="H37" s="37">
        <v>0.93</v>
      </c>
      <c r="I37" s="37">
        <v>1.19</v>
      </c>
      <c r="J37" s="38">
        <v>1.27</v>
      </c>
      <c r="K37" s="22"/>
      <c r="L37" s="22"/>
      <c r="M37" s="22"/>
      <c r="N37" s="22"/>
      <c r="O37" s="22"/>
      <c r="P37" s="22"/>
    </row>
    <row r="38" spans="1:16" ht="39" customHeight="1">
      <c r="A38" s="22"/>
      <c r="B38" s="35"/>
      <c r="C38" s="1181" t="s">
        <v>536</v>
      </c>
      <c r="D38" s="1182"/>
      <c r="E38" s="1183"/>
      <c r="F38" s="36">
        <v>2.38</v>
      </c>
      <c r="G38" s="37">
        <v>2.21</v>
      </c>
      <c r="H38" s="37">
        <v>1.61</v>
      </c>
      <c r="I38" s="37">
        <v>1.47</v>
      </c>
      <c r="J38" s="38">
        <v>1.1299999999999999</v>
      </c>
      <c r="K38" s="22"/>
      <c r="L38" s="22"/>
      <c r="M38" s="22"/>
      <c r="N38" s="22"/>
      <c r="O38" s="22"/>
      <c r="P38" s="22"/>
    </row>
    <row r="39" spans="1:16" ht="39" customHeight="1">
      <c r="A39" s="22"/>
      <c r="B39" s="35"/>
      <c r="C39" s="1181" t="s">
        <v>537</v>
      </c>
      <c r="D39" s="1182"/>
      <c r="E39" s="1183"/>
      <c r="F39" s="36">
        <v>0.16</v>
      </c>
      <c r="G39" s="37">
        <v>0.16</v>
      </c>
      <c r="H39" s="37">
        <v>0.17</v>
      </c>
      <c r="I39" s="37">
        <v>0.15</v>
      </c>
      <c r="J39" s="38">
        <v>0.17</v>
      </c>
      <c r="K39" s="22"/>
      <c r="L39" s="22"/>
      <c r="M39" s="22"/>
      <c r="N39" s="22"/>
      <c r="O39" s="22"/>
      <c r="P39" s="22"/>
    </row>
    <row r="40" spans="1:16" ht="39" customHeight="1">
      <c r="A40" s="22"/>
      <c r="B40" s="35"/>
      <c r="C40" s="1181" t="s">
        <v>538</v>
      </c>
      <c r="D40" s="1182"/>
      <c r="E40" s="1183"/>
      <c r="F40" s="36">
        <v>0.08</v>
      </c>
      <c r="G40" s="37">
        <v>0.13</v>
      </c>
      <c r="H40" s="37">
        <v>0.13</v>
      </c>
      <c r="I40" s="37">
        <v>0.12</v>
      </c>
      <c r="J40" s="38">
        <v>0.13</v>
      </c>
      <c r="K40" s="22"/>
      <c r="L40" s="22"/>
      <c r="M40" s="22"/>
      <c r="N40" s="22"/>
      <c r="O40" s="22"/>
      <c r="P40" s="22"/>
    </row>
    <row r="41" spans="1:16" ht="39" customHeight="1">
      <c r="A41" s="22"/>
      <c r="B41" s="35"/>
      <c r="C41" s="1181" t="s">
        <v>539</v>
      </c>
      <c r="D41" s="1182"/>
      <c r="E41" s="1183"/>
      <c r="F41" s="36">
        <v>2.04</v>
      </c>
      <c r="G41" s="37">
        <v>1.84</v>
      </c>
      <c r="H41" s="37">
        <v>1.39</v>
      </c>
      <c r="I41" s="37">
        <v>2.5299999999999998</v>
      </c>
      <c r="J41" s="38">
        <v>0</v>
      </c>
      <c r="K41" s="22"/>
      <c r="L41" s="22"/>
      <c r="M41" s="22"/>
      <c r="N41" s="22"/>
      <c r="O41" s="22"/>
      <c r="P41" s="22"/>
    </row>
    <row r="42" spans="1:16" ht="39" customHeight="1">
      <c r="A42" s="22"/>
      <c r="B42" s="39"/>
      <c r="C42" s="1181" t="s">
        <v>540</v>
      </c>
      <c r="D42" s="1182"/>
      <c r="E42" s="1183"/>
      <c r="F42" s="36" t="s">
        <v>488</v>
      </c>
      <c r="G42" s="37" t="s">
        <v>488</v>
      </c>
      <c r="H42" s="37" t="s">
        <v>488</v>
      </c>
      <c r="I42" s="37" t="s">
        <v>488</v>
      </c>
      <c r="J42" s="38" t="s">
        <v>488</v>
      </c>
      <c r="K42" s="22"/>
      <c r="L42" s="22"/>
      <c r="M42" s="22"/>
      <c r="N42" s="22"/>
      <c r="O42" s="22"/>
      <c r="P42" s="22"/>
    </row>
    <row r="43" spans="1:16" ht="39" customHeight="1" thickBot="1">
      <c r="A43" s="22"/>
      <c r="B43" s="40"/>
      <c r="C43" s="1184" t="s">
        <v>541</v>
      </c>
      <c r="D43" s="1185"/>
      <c r="E43" s="1186"/>
      <c r="F43" s="41">
        <v>0</v>
      </c>
      <c r="G43" s="42">
        <v>0</v>
      </c>
      <c r="H43" s="42">
        <v>0</v>
      </c>
      <c r="I43" s="42">
        <v>0</v>
      </c>
      <c r="J43" s="43" t="s">
        <v>488</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aITiT59uUKOPf39AAEwTz+KUtGDz/Gt9VqZBX8VDJiR9p61Nb4CSiE+VOYbSu0Avx9B6k3hso6KqImpLGC6IDw==" saltValue="zJvseKSDmeOHRzicMOrp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89" t="s">
        <v>9</v>
      </c>
      <c r="C45" s="1190"/>
      <c r="D45" s="58"/>
      <c r="E45" s="1195" t="s">
        <v>10</v>
      </c>
      <c r="F45" s="1195"/>
      <c r="G45" s="1195"/>
      <c r="H45" s="1195"/>
      <c r="I45" s="1195"/>
      <c r="J45" s="1196"/>
      <c r="K45" s="59">
        <v>1174</v>
      </c>
      <c r="L45" s="60">
        <v>1151</v>
      </c>
      <c r="M45" s="60">
        <v>1172</v>
      </c>
      <c r="N45" s="60">
        <v>1058</v>
      </c>
      <c r="O45" s="61">
        <v>1020</v>
      </c>
      <c r="P45" s="48"/>
      <c r="Q45" s="48"/>
      <c r="R45" s="48"/>
      <c r="S45" s="48"/>
      <c r="T45" s="48"/>
      <c r="U45" s="48"/>
    </row>
    <row r="46" spans="1:21" ht="30.75" customHeight="1">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c r="A48" s="48"/>
      <c r="B48" s="1191"/>
      <c r="C48" s="1192"/>
      <c r="D48" s="62"/>
      <c r="E48" s="1197" t="s">
        <v>13</v>
      </c>
      <c r="F48" s="1197"/>
      <c r="G48" s="1197"/>
      <c r="H48" s="1197"/>
      <c r="I48" s="1197"/>
      <c r="J48" s="1198"/>
      <c r="K48" s="63">
        <v>242</v>
      </c>
      <c r="L48" s="64">
        <v>240</v>
      </c>
      <c r="M48" s="64">
        <v>244</v>
      </c>
      <c r="N48" s="64">
        <v>254</v>
      </c>
      <c r="O48" s="65">
        <v>271</v>
      </c>
      <c r="P48" s="48"/>
      <c r="Q48" s="48"/>
      <c r="R48" s="48"/>
      <c r="S48" s="48"/>
      <c r="T48" s="48"/>
      <c r="U48" s="48"/>
    </row>
    <row r="49" spans="1:21" ht="30.75" customHeight="1">
      <c r="A49" s="48"/>
      <c r="B49" s="1191"/>
      <c r="C49" s="1192"/>
      <c r="D49" s="62"/>
      <c r="E49" s="1197" t="s">
        <v>14</v>
      </c>
      <c r="F49" s="1197"/>
      <c r="G49" s="1197"/>
      <c r="H49" s="1197"/>
      <c r="I49" s="1197"/>
      <c r="J49" s="1198"/>
      <c r="K49" s="63">
        <v>10</v>
      </c>
      <c r="L49" s="64">
        <v>8</v>
      </c>
      <c r="M49" s="64">
        <v>9</v>
      </c>
      <c r="N49" s="64">
        <v>9</v>
      </c>
      <c r="O49" s="65">
        <v>6</v>
      </c>
      <c r="P49" s="48"/>
      <c r="Q49" s="48"/>
      <c r="R49" s="48"/>
      <c r="S49" s="48"/>
      <c r="T49" s="48"/>
      <c r="U49" s="48"/>
    </row>
    <row r="50" spans="1:21" ht="30.75" customHeight="1">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c r="A51" s="48"/>
      <c r="B51" s="1193"/>
      <c r="C51" s="1194"/>
      <c r="D51" s="66"/>
      <c r="E51" s="1197" t="s">
        <v>16</v>
      </c>
      <c r="F51" s="1197"/>
      <c r="G51" s="1197"/>
      <c r="H51" s="1197"/>
      <c r="I51" s="1197"/>
      <c r="J51" s="1198"/>
      <c r="K51" s="63">
        <v>0</v>
      </c>
      <c r="L51" s="64">
        <v>0</v>
      </c>
      <c r="M51" s="64" t="s">
        <v>488</v>
      </c>
      <c r="N51" s="64" t="s">
        <v>488</v>
      </c>
      <c r="O51" s="65" t="s">
        <v>488</v>
      </c>
      <c r="P51" s="48"/>
      <c r="Q51" s="48"/>
      <c r="R51" s="48"/>
      <c r="S51" s="48"/>
      <c r="T51" s="48"/>
      <c r="U51" s="48"/>
    </row>
    <row r="52" spans="1:21" ht="30.75" customHeight="1">
      <c r="A52" s="48"/>
      <c r="B52" s="1199" t="s">
        <v>17</v>
      </c>
      <c r="C52" s="1200"/>
      <c r="D52" s="66"/>
      <c r="E52" s="1197" t="s">
        <v>18</v>
      </c>
      <c r="F52" s="1197"/>
      <c r="G52" s="1197"/>
      <c r="H52" s="1197"/>
      <c r="I52" s="1197"/>
      <c r="J52" s="1198"/>
      <c r="K52" s="63">
        <v>930</v>
      </c>
      <c r="L52" s="64">
        <v>884</v>
      </c>
      <c r="M52" s="64">
        <v>867</v>
      </c>
      <c r="N52" s="64">
        <v>757</v>
      </c>
      <c r="O52" s="65">
        <v>714</v>
      </c>
      <c r="P52" s="48"/>
      <c r="Q52" s="48"/>
      <c r="R52" s="48"/>
      <c r="S52" s="48"/>
      <c r="T52" s="48"/>
      <c r="U52" s="48"/>
    </row>
    <row r="53" spans="1:21" ht="30.75" customHeight="1" thickBot="1">
      <c r="A53" s="48"/>
      <c r="B53" s="1201" t="s">
        <v>19</v>
      </c>
      <c r="C53" s="1202"/>
      <c r="D53" s="67"/>
      <c r="E53" s="1203" t="s">
        <v>20</v>
      </c>
      <c r="F53" s="1203"/>
      <c r="G53" s="1203"/>
      <c r="H53" s="1203"/>
      <c r="I53" s="1203"/>
      <c r="J53" s="1204"/>
      <c r="K53" s="68">
        <v>496</v>
      </c>
      <c r="L53" s="69">
        <v>515</v>
      </c>
      <c r="M53" s="69">
        <v>558</v>
      </c>
      <c r="N53" s="69">
        <v>564</v>
      </c>
      <c r="O53" s="70">
        <v>583</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c r="B58" s="1205" t="s">
        <v>24</v>
      </c>
      <c r="C58" s="1206"/>
      <c r="D58" s="1211" t="s">
        <v>25</v>
      </c>
      <c r="E58" s="1212"/>
      <c r="F58" s="1212"/>
      <c r="G58" s="1212"/>
      <c r="H58" s="1212"/>
      <c r="I58" s="1212"/>
      <c r="J58" s="1213"/>
      <c r="K58" s="83"/>
      <c r="L58" s="84"/>
      <c r="M58" s="84"/>
      <c r="N58" s="84"/>
      <c r="O58" s="85"/>
    </row>
    <row r="59" spans="1:21" ht="31.5" customHeight="1">
      <c r="B59" s="1207"/>
      <c r="C59" s="1208"/>
      <c r="D59" s="1214" t="s">
        <v>26</v>
      </c>
      <c r="E59" s="1215"/>
      <c r="F59" s="1215"/>
      <c r="G59" s="1215"/>
      <c r="H59" s="1215"/>
      <c r="I59" s="1215"/>
      <c r="J59" s="1216"/>
      <c r="K59" s="86"/>
      <c r="L59" s="87"/>
      <c r="M59" s="87"/>
      <c r="N59" s="87"/>
      <c r="O59" s="88"/>
    </row>
    <row r="60" spans="1:21" ht="31.5" customHeight="1" thickBot="1">
      <c r="B60" s="1209"/>
      <c r="C60" s="1210"/>
      <c r="D60" s="1217" t="s">
        <v>27</v>
      </c>
      <c r="E60" s="1218"/>
      <c r="F60" s="1218"/>
      <c r="G60" s="1218"/>
      <c r="H60" s="1218"/>
      <c r="I60" s="1218"/>
      <c r="J60" s="1219"/>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o5Vj/l5Q9NC2p2pISqRgxjD7ucgQsIxDSKCDKCTVuMoNghuSkOSWD3aOJHJGjvaVL8rq1TlWHODh6XmFeED4Q==" saltValue="OL8u78QiYaLes3J5nrqJ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220" t="s">
        <v>30</v>
      </c>
      <c r="C41" s="1221"/>
      <c r="D41" s="105"/>
      <c r="E41" s="1226" t="s">
        <v>31</v>
      </c>
      <c r="F41" s="1226"/>
      <c r="G41" s="1226"/>
      <c r="H41" s="1227"/>
      <c r="I41" s="355">
        <v>9965</v>
      </c>
      <c r="J41" s="356">
        <v>9584</v>
      </c>
      <c r="K41" s="356">
        <v>9041</v>
      </c>
      <c r="L41" s="356">
        <v>8555</v>
      </c>
      <c r="M41" s="357">
        <v>7686</v>
      </c>
    </row>
    <row r="42" spans="2:13" ht="27.75" customHeight="1">
      <c r="B42" s="1222"/>
      <c r="C42" s="1223"/>
      <c r="D42" s="106"/>
      <c r="E42" s="1228" t="s">
        <v>32</v>
      </c>
      <c r="F42" s="1228"/>
      <c r="G42" s="1228"/>
      <c r="H42" s="1229"/>
      <c r="I42" s="358" t="s">
        <v>488</v>
      </c>
      <c r="J42" s="359" t="s">
        <v>488</v>
      </c>
      <c r="K42" s="359" t="s">
        <v>488</v>
      </c>
      <c r="L42" s="359" t="s">
        <v>488</v>
      </c>
      <c r="M42" s="360" t="s">
        <v>488</v>
      </c>
    </row>
    <row r="43" spans="2:13" ht="27.75" customHeight="1">
      <c r="B43" s="1222"/>
      <c r="C43" s="1223"/>
      <c r="D43" s="106"/>
      <c r="E43" s="1228" t="s">
        <v>33</v>
      </c>
      <c r="F43" s="1228"/>
      <c r="G43" s="1228"/>
      <c r="H43" s="1229"/>
      <c r="I43" s="358">
        <v>2585</v>
      </c>
      <c r="J43" s="359">
        <v>2404</v>
      </c>
      <c r="K43" s="359">
        <v>2236</v>
      </c>
      <c r="L43" s="359">
        <v>2095</v>
      </c>
      <c r="M43" s="360">
        <v>1915</v>
      </c>
    </row>
    <row r="44" spans="2:13" ht="27.75" customHeight="1">
      <c r="B44" s="1222"/>
      <c r="C44" s="1223"/>
      <c r="D44" s="106"/>
      <c r="E44" s="1228" t="s">
        <v>34</v>
      </c>
      <c r="F44" s="1228"/>
      <c r="G44" s="1228"/>
      <c r="H44" s="1229"/>
      <c r="I44" s="358">
        <v>88</v>
      </c>
      <c r="J44" s="359">
        <v>78</v>
      </c>
      <c r="K44" s="359">
        <v>68</v>
      </c>
      <c r="L44" s="359">
        <v>58</v>
      </c>
      <c r="M44" s="360">
        <v>53</v>
      </c>
    </row>
    <row r="45" spans="2:13" ht="27.75" customHeight="1">
      <c r="B45" s="1222"/>
      <c r="C45" s="1223"/>
      <c r="D45" s="106"/>
      <c r="E45" s="1228" t="s">
        <v>35</v>
      </c>
      <c r="F45" s="1228"/>
      <c r="G45" s="1228"/>
      <c r="H45" s="1229"/>
      <c r="I45" s="358">
        <v>770</v>
      </c>
      <c r="J45" s="359">
        <v>685</v>
      </c>
      <c r="K45" s="359">
        <v>693</v>
      </c>
      <c r="L45" s="359">
        <v>648</v>
      </c>
      <c r="M45" s="360">
        <v>625</v>
      </c>
    </row>
    <row r="46" spans="2:13" ht="27.75" customHeight="1">
      <c r="B46" s="1222"/>
      <c r="C46" s="1223"/>
      <c r="D46" s="107"/>
      <c r="E46" s="1228" t="s">
        <v>36</v>
      </c>
      <c r="F46" s="1228"/>
      <c r="G46" s="1228"/>
      <c r="H46" s="1229"/>
      <c r="I46" s="358" t="s">
        <v>488</v>
      </c>
      <c r="J46" s="359" t="s">
        <v>488</v>
      </c>
      <c r="K46" s="359" t="s">
        <v>488</v>
      </c>
      <c r="L46" s="359" t="s">
        <v>488</v>
      </c>
      <c r="M46" s="360" t="s">
        <v>488</v>
      </c>
    </row>
    <row r="47" spans="2:13" ht="27.75" customHeight="1">
      <c r="B47" s="1222"/>
      <c r="C47" s="1223"/>
      <c r="D47" s="108"/>
      <c r="E47" s="1230" t="s">
        <v>37</v>
      </c>
      <c r="F47" s="1231"/>
      <c r="G47" s="1231"/>
      <c r="H47" s="1232"/>
      <c r="I47" s="358" t="s">
        <v>488</v>
      </c>
      <c r="J47" s="359" t="s">
        <v>488</v>
      </c>
      <c r="K47" s="359" t="s">
        <v>488</v>
      </c>
      <c r="L47" s="359" t="s">
        <v>488</v>
      </c>
      <c r="M47" s="360" t="s">
        <v>488</v>
      </c>
    </row>
    <row r="48" spans="2:13" ht="27.75" customHeight="1">
      <c r="B48" s="1222"/>
      <c r="C48" s="1223"/>
      <c r="D48" s="106"/>
      <c r="E48" s="1228" t="s">
        <v>38</v>
      </c>
      <c r="F48" s="1228"/>
      <c r="G48" s="1228"/>
      <c r="H48" s="1229"/>
      <c r="I48" s="358" t="s">
        <v>488</v>
      </c>
      <c r="J48" s="359" t="s">
        <v>488</v>
      </c>
      <c r="K48" s="359" t="s">
        <v>488</v>
      </c>
      <c r="L48" s="359" t="s">
        <v>488</v>
      </c>
      <c r="M48" s="360" t="s">
        <v>488</v>
      </c>
    </row>
    <row r="49" spans="2:13" ht="27.75" customHeight="1">
      <c r="B49" s="1224"/>
      <c r="C49" s="1225"/>
      <c r="D49" s="106"/>
      <c r="E49" s="1228" t="s">
        <v>39</v>
      </c>
      <c r="F49" s="1228"/>
      <c r="G49" s="1228"/>
      <c r="H49" s="1229"/>
      <c r="I49" s="358" t="s">
        <v>488</v>
      </c>
      <c r="J49" s="359" t="s">
        <v>488</v>
      </c>
      <c r="K49" s="359" t="s">
        <v>488</v>
      </c>
      <c r="L49" s="359" t="s">
        <v>488</v>
      </c>
      <c r="M49" s="360" t="s">
        <v>488</v>
      </c>
    </row>
    <row r="50" spans="2:13" ht="27.75" customHeight="1">
      <c r="B50" s="1233" t="s">
        <v>40</v>
      </c>
      <c r="C50" s="1234"/>
      <c r="D50" s="109"/>
      <c r="E50" s="1228" t="s">
        <v>41</v>
      </c>
      <c r="F50" s="1228"/>
      <c r="G50" s="1228"/>
      <c r="H50" s="1229"/>
      <c r="I50" s="358">
        <v>2542</v>
      </c>
      <c r="J50" s="359">
        <v>2820</v>
      </c>
      <c r="K50" s="359">
        <v>3177</v>
      </c>
      <c r="L50" s="359">
        <v>3865</v>
      </c>
      <c r="M50" s="360">
        <v>4101</v>
      </c>
    </row>
    <row r="51" spans="2:13" ht="27.75" customHeight="1">
      <c r="B51" s="1222"/>
      <c r="C51" s="1223"/>
      <c r="D51" s="106"/>
      <c r="E51" s="1228" t="s">
        <v>42</v>
      </c>
      <c r="F51" s="1228"/>
      <c r="G51" s="1228"/>
      <c r="H51" s="1229"/>
      <c r="I51" s="358">
        <v>954</v>
      </c>
      <c r="J51" s="359">
        <v>853</v>
      </c>
      <c r="K51" s="359">
        <v>839</v>
      </c>
      <c r="L51" s="359">
        <v>814</v>
      </c>
      <c r="M51" s="360">
        <v>588</v>
      </c>
    </row>
    <row r="52" spans="2:13" ht="27.75" customHeight="1">
      <c r="B52" s="1224"/>
      <c r="C52" s="1225"/>
      <c r="D52" s="106"/>
      <c r="E52" s="1228" t="s">
        <v>43</v>
      </c>
      <c r="F52" s="1228"/>
      <c r="G52" s="1228"/>
      <c r="H52" s="1229"/>
      <c r="I52" s="358">
        <v>6773</v>
      </c>
      <c r="J52" s="359">
        <v>6393</v>
      </c>
      <c r="K52" s="359">
        <v>5898</v>
      </c>
      <c r="L52" s="359">
        <v>5476</v>
      </c>
      <c r="M52" s="360">
        <v>5337</v>
      </c>
    </row>
    <row r="53" spans="2:13" ht="27.75" customHeight="1" thickBot="1">
      <c r="B53" s="1235" t="s">
        <v>19</v>
      </c>
      <c r="C53" s="1236"/>
      <c r="D53" s="110"/>
      <c r="E53" s="1237" t="s">
        <v>44</v>
      </c>
      <c r="F53" s="1237"/>
      <c r="G53" s="1237"/>
      <c r="H53" s="1238"/>
      <c r="I53" s="361">
        <v>3139</v>
      </c>
      <c r="J53" s="362">
        <v>2686</v>
      </c>
      <c r="K53" s="362">
        <v>2123</v>
      </c>
      <c r="L53" s="362">
        <v>1201</v>
      </c>
      <c r="M53" s="363">
        <v>253</v>
      </c>
    </row>
    <row r="54" spans="2:13" ht="27.75" customHeight="1">
      <c r="B54" s="111"/>
      <c r="C54" s="112"/>
      <c r="D54" s="112"/>
      <c r="E54" s="113"/>
      <c r="F54" s="113"/>
      <c r="G54" s="113"/>
      <c r="H54" s="113"/>
      <c r="I54" s="114"/>
      <c r="J54" s="114"/>
      <c r="K54" s="114"/>
      <c r="L54" s="114"/>
      <c r="M54" s="114"/>
    </row>
    <row r="55" spans="2:13" ht="13"/>
  </sheetData>
  <sheetProtection algorithmName="SHA-512" hashValue="aWGZM3nQlpn4TBbvAOHXJK/r+ZsOjNZAlq+LMfE7F98w3B9GeOPPa4wrG25YRLc9/2fznQrYcI/D8IoxmBSmSw==" saltValue="TkI+13NiSmf2Gwybpvri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47" t="s">
        <v>46</v>
      </c>
      <c r="D55" s="1247"/>
      <c r="E55" s="1248"/>
      <c r="F55" s="122">
        <v>1364</v>
      </c>
      <c r="G55" s="122">
        <v>974</v>
      </c>
      <c r="H55" s="123">
        <v>985</v>
      </c>
    </row>
    <row r="56" spans="2:8" ht="52.5" customHeight="1">
      <c r="B56" s="124"/>
      <c r="C56" s="1249" t="s">
        <v>47</v>
      </c>
      <c r="D56" s="1249"/>
      <c r="E56" s="1250"/>
      <c r="F56" s="125">
        <v>165</v>
      </c>
      <c r="G56" s="125">
        <v>175</v>
      </c>
      <c r="H56" s="126">
        <v>205</v>
      </c>
    </row>
    <row r="57" spans="2:8" ht="53.25" customHeight="1">
      <c r="B57" s="124"/>
      <c r="C57" s="1251" t="s">
        <v>48</v>
      </c>
      <c r="D57" s="1251"/>
      <c r="E57" s="1252"/>
      <c r="F57" s="127">
        <v>1488</v>
      </c>
      <c r="G57" s="127">
        <v>2500</v>
      </c>
      <c r="H57" s="128">
        <v>2481</v>
      </c>
    </row>
    <row r="58" spans="2:8" ht="45.75" customHeight="1">
      <c r="B58" s="129"/>
      <c r="C58" s="1239" t="s">
        <v>559</v>
      </c>
      <c r="D58" s="1240"/>
      <c r="E58" s="1241"/>
      <c r="F58" s="130">
        <v>585</v>
      </c>
      <c r="G58" s="130">
        <v>1104</v>
      </c>
      <c r="H58" s="131">
        <v>1076</v>
      </c>
    </row>
    <row r="59" spans="2:8" ht="45.75" customHeight="1">
      <c r="B59" s="129"/>
      <c r="C59" s="1239" t="s">
        <v>560</v>
      </c>
      <c r="D59" s="1240"/>
      <c r="E59" s="1241"/>
      <c r="F59" s="130">
        <v>310</v>
      </c>
      <c r="G59" s="130">
        <v>360</v>
      </c>
      <c r="H59" s="131">
        <v>360</v>
      </c>
    </row>
    <row r="60" spans="2:8" ht="45.75" customHeight="1">
      <c r="B60" s="129"/>
      <c r="C60" s="1239" t="s">
        <v>561</v>
      </c>
      <c r="D60" s="1240"/>
      <c r="E60" s="1241"/>
      <c r="F60" s="130">
        <v>50</v>
      </c>
      <c r="G60" s="130">
        <v>150</v>
      </c>
      <c r="H60" s="131">
        <v>150</v>
      </c>
    </row>
    <row r="61" spans="2:8" ht="45.75" customHeight="1">
      <c r="B61" s="129"/>
      <c r="C61" s="1239" t="s">
        <v>562</v>
      </c>
      <c r="D61" s="1240"/>
      <c r="E61" s="1241"/>
      <c r="F61" s="130" t="s">
        <v>564</v>
      </c>
      <c r="G61" s="130">
        <v>115</v>
      </c>
      <c r="H61" s="131">
        <v>149</v>
      </c>
    </row>
    <row r="62" spans="2:8" ht="45.75" customHeight="1" thickBot="1">
      <c r="B62" s="132"/>
      <c r="C62" s="1242" t="s">
        <v>563</v>
      </c>
      <c r="D62" s="1243"/>
      <c r="E62" s="1244"/>
      <c r="F62" s="133">
        <v>100</v>
      </c>
      <c r="G62" s="133">
        <v>150</v>
      </c>
      <c r="H62" s="134">
        <v>145</v>
      </c>
    </row>
    <row r="63" spans="2:8" ht="52.5" customHeight="1" thickBot="1">
      <c r="B63" s="135"/>
      <c r="C63" s="1245" t="s">
        <v>49</v>
      </c>
      <c r="D63" s="1245"/>
      <c r="E63" s="1246"/>
      <c r="F63" s="136">
        <v>3017</v>
      </c>
      <c r="G63" s="136">
        <v>3650</v>
      </c>
      <c r="H63" s="137">
        <v>3671</v>
      </c>
    </row>
    <row r="64" spans="2:8" ht="13"/>
  </sheetData>
  <sheetProtection algorithmName="SHA-512" hashValue="ovegOkwZUJ1HWZzJurkz4eIgXrXcqF+U/5h1o1CjNk6bV43PvIPhkkED4cfi8DkFUVCE/pppdNl9I8TJ5TWtyg==" saltValue="hxiTK3BeL2teH8TVKv/e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5">
      <c r="DD19" s="366"/>
      <c r="DE19" s="366"/>
    </row>
    <row r="20" spans="1:109" ht="13.25">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25">
      <c r="B23" s="372"/>
    </row>
    <row r="24" spans="1:109" ht="13.25">
      <c r="B24" s="372"/>
    </row>
    <row r="25" spans="1:109" ht="13.25">
      <c r="B25" s="372"/>
    </row>
    <row r="26" spans="1:109" ht="13.25">
      <c r="B26" s="372"/>
    </row>
    <row r="27" spans="1:109" ht="13.25">
      <c r="B27" s="372"/>
    </row>
    <row r="28" spans="1:109" ht="13.25">
      <c r="B28" s="372"/>
    </row>
    <row r="29" spans="1:109" ht="13.25">
      <c r="B29" s="372"/>
    </row>
    <row r="30" spans="1:109" ht="13.25">
      <c r="B30" s="372"/>
    </row>
    <row r="31" spans="1:109" ht="13.25">
      <c r="B31" s="372"/>
    </row>
    <row r="32" spans="1:109" ht="13.25">
      <c r="B32" s="372"/>
    </row>
    <row r="33" spans="2:109" ht="13.25">
      <c r="B33" s="372"/>
    </row>
    <row r="34" spans="2:109" ht="13.25">
      <c r="B34" s="372"/>
    </row>
    <row r="35" spans="2:109" ht="13.25">
      <c r="B35" s="372"/>
    </row>
    <row r="36" spans="2:109" ht="13.25">
      <c r="B36" s="372"/>
    </row>
    <row r="37" spans="2:109" ht="13.25">
      <c r="B37" s="372"/>
    </row>
    <row r="38" spans="2:109" ht="13.25">
      <c r="B38" s="372"/>
    </row>
    <row r="39" spans="2:109" ht="13.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4" t="s">
        <v>576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569</v>
      </c>
    </row>
    <row r="50" spans="1:109" ht="13">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c r="B51" s="372"/>
      <c r="G51" s="1268"/>
      <c r="H51" s="1268"/>
      <c r="I51" s="1271"/>
      <c r="J51" s="1271"/>
      <c r="K51" s="1269"/>
      <c r="L51" s="1269"/>
      <c r="M51" s="1269"/>
      <c r="N51" s="1269"/>
      <c r="AM51" s="381"/>
      <c r="AN51" s="1270" t="s">
        <v>570</v>
      </c>
      <c r="AO51" s="1270"/>
      <c r="AP51" s="1270"/>
      <c r="AQ51" s="1270"/>
      <c r="AR51" s="1270"/>
      <c r="AS51" s="1270"/>
      <c r="AT51" s="1270"/>
      <c r="AU51" s="1270"/>
      <c r="AV51" s="1270"/>
      <c r="AW51" s="1270"/>
      <c r="AX51" s="1270"/>
      <c r="AY51" s="1270"/>
      <c r="AZ51" s="1270"/>
      <c r="BA51" s="1270"/>
      <c r="BB51" s="1270" t="s">
        <v>571</v>
      </c>
      <c r="BC51" s="1270"/>
      <c r="BD51" s="1270"/>
      <c r="BE51" s="1270"/>
      <c r="BF51" s="1270"/>
      <c r="BG51" s="1270"/>
      <c r="BH51" s="1270"/>
      <c r="BI51" s="1270"/>
      <c r="BJ51" s="1270"/>
      <c r="BK51" s="1270"/>
      <c r="BL51" s="1270"/>
      <c r="BM51" s="1270"/>
      <c r="BN51" s="1270"/>
      <c r="BO51" s="1270"/>
      <c r="BP51" s="1253">
        <v>106.2</v>
      </c>
      <c r="BQ51" s="1253"/>
      <c r="BR51" s="1253"/>
      <c r="BS51" s="1253"/>
      <c r="BT51" s="1253"/>
      <c r="BU51" s="1253"/>
      <c r="BV51" s="1253"/>
      <c r="BW51" s="1253"/>
      <c r="BX51" s="1253">
        <v>85.2</v>
      </c>
      <c r="BY51" s="1253"/>
      <c r="BZ51" s="1253"/>
      <c r="CA51" s="1253"/>
      <c r="CB51" s="1253"/>
      <c r="CC51" s="1253"/>
      <c r="CD51" s="1253"/>
      <c r="CE51" s="1253"/>
      <c r="CF51" s="1253">
        <v>61.5</v>
      </c>
      <c r="CG51" s="1253"/>
      <c r="CH51" s="1253"/>
      <c r="CI51" s="1253"/>
      <c r="CJ51" s="1253"/>
      <c r="CK51" s="1253"/>
      <c r="CL51" s="1253"/>
      <c r="CM51" s="1253"/>
      <c r="CN51" s="1253">
        <v>35.5</v>
      </c>
      <c r="CO51" s="1253"/>
      <c r="CP51" s="1253"/>
      <c r="CQ51" s="1253"/>
      <c r="CR51" s="1253"/>
      <c r="CS51" s="1253"/>
      <c r="CT51" s="1253"/>
      <c r="CU51" s="1253"/>
      <c r="CV51" s="1253">
        <v>7.3</v>
      </c>
      <c r="CW51" s="1253"/>
      <c r="CX51" s="1253"/>
      <c r="CY51" s="1253"/>
      <c r="CZ51" s="1253"/>
      <c r="DA51" s="1253"/>
      <c r="DB51" s="1253"/>
      <c r="DC51" s="1253"/>
    </row>
    <row r="52" spans="1:109" ht="13">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572</v>
      </c>
      <c r="BC53" s="1270"/>
      <c r="BD53" s="1270"/>
      <c r="BE53" s="1270"/>
      <c r="BF53" s="1270"/>
      <c r="BG53" s="1270"/>
      <c r="BH53" s="1270"/>
      <c r="BI53" s="1270"/>
      <c r="BJ53" s="1270"/>
      <c r="BK53" s="1270"/>
      <c r="BL53" s="1270"/>
      <c r="BM53" s="1270"/>
      <c r="BN53" s="1270"/>
      <c r="BO53" s="1270"/>
      <c r="BP53" s="1253">
        <v>61.3</v>
      </c>
      <c r="BQ53" s="1253"/>
      <c r="BR53" s="1253"/>
      <c r="BS53" s="1253"/>
      <c r="BT53" s="1253"/>
      <c r="BU53" s="1253"/>
      <c r="BV53" s="1253"/>
      <c r="BW53" s="1253"/>
      <c r="BX53" s="1253">
        <v>62.8</v>
      </c>
      <c r="BY53" s="1253"/>
      <c r="BZ53" s="1253"/>
      <c r="CA53" s="1253"/>
      <c r="CB53" s="1253"/>
      <c r="CC53" s="1253"/>
      <c r="CD53" s="1253"/>
      <c r="CE53" s="1253"/>
      <c r="CF53" s="1253">
        <v>64.5</v>
      </c>
      <c r="CG53" s="1253"/>
      <c r="CH53" s="1253"/>
      <c r="CI53" s="1253"/>
      <c r="CJ53" s="1253"/>
      <c r="CK53" s="1253"/>
      <c r="CL53" s="1253"/>
      <c r="CM53" s="1253"/>
      <c r="CN53" s="1253">
        <v>66.5</v>
      </c>
      <c r="CO53" s="1253"/>
      <c r="CP53" s="1253"/>
      <c r="CQ53" s="1253"/>
      <c r="CR53" s="1253"/>
      <c r="CS53" s="1253"/>
      <c r="CT53" s="1253"/>
      <c r="CU53" s="1253"/>
      <c r="CV53" s="1253">
        <v>68.400000000000006</v>
      </c>
      <c r="CW53" s="1253"/>
      <c r="CX53" s="1253"/>
      <c r="CY53" s="1253"/>
      <c r="CZ53" s="1253"/>
      <c r="DA53" s="1253"/>
      <c r="DB53" s="1253"/>
      <c r="DC53" s="1253"/>
    </row>
    <row r="54" spans="1:109" ht="13">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c r="A55" s="380"/>
      <c r="B55" s="372"/>
      <c r="G55" s="1263"/>
      <c r="H55" s="1263"/>
      <c r="I55" s="1263"/>
      <c r="J55" s="1263"/>
      <c r="K55" s="1269"/>
      <c r="L55" s="1269"/>
      <c r="M55" s="1269"/>
      <c r="N55" s="1269"/>
      <c r="AN55" s="1267" t="s">
        <v>573</v>
      </c>
      <c r="AO55" s="1267"/>
      <c r="AP55" s="1267"/>
      <c r="AQ55" s="1267"/>
      <c r="AR55" s="1267"/>
      <c r="AS55" s="1267"/>
      <c r="AT55" s="1267"/>
      <c r="AU55" s="1267"/>
      <c r="AV55" s="1267"/>
      <c r="AW55" s="1267"/>
      <c r="AX55" s="1267"/>
      <c r="AY55" s="1267"/>
      <c r="AZ55" s="1267"/>
      <c r="BA55" s="1267"/>
      <c r="BB55" s="1270" t="s">
        <v>571</v>
      </c>
      <c r="BC55" s="1270"/>
      <c r="BD55" s="1270"/>
      <c r="BE55" s="1270"/>
      <c r="BF55" s="1270"/>
      <c r="BG55" s="1270"/>
      <c r="BH55" s="1270"/>
      <c r="BI55" s="1270"/>
      <c r="BJ55" s="1270"/>
      <c r="BK55" s="1270"/>
      <c r="BL55" s="1270"/>
      <c r="BM55" s="1270"/>
      <c r="BN55" s="1270"/>
      <c r="BO55" s="1270"/>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572</v>
      </c>
      <c r="BC57" s="1270"/>
      <c r="BD57" s="1270"/>
      <c r="BE57" s="1270"/>
      <c r="BF57" s="1270"/>
      <c r="BG57" s="1270"/>
      <c r="BH57" s="1270"/>
      <c r="BI57" s="1270"/>
      <c r="BJ57" s="1270"/>
      <c r="BK57" s="1270"/>
      <c r="BL57" s="1270"/>
      <c r="BM57" s="1270"/>
      <c r="BN57" s="1270"/>
      <c r="BO57" s="1270"/>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85"/>
      <c r="DE57" s="384"/>
    </row>
    <row r="58" spans="1:109" s="380" customFormat="1" ht="13">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574</v>
      </c>
    </row>
    <row r="64" spans="1:109" ht="13">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54" t="s">
        <v>577</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c r="B66" s="372"/>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c r="B67" s="372"/>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c r="B68" s="372"/>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c r="B69" s="372"/>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569</v>
      </c>
    </row>
    <row r="72" spans="2:107" ht="13">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
      <c r="B73" s="372"/>
      <c r="G73" s="1268"/>
      <c r="H73" s="1268"/>
      <c r="I73" s="1268"/>
      <c r="J73" s="1268"/>
      <c r="K73" s="1273"/>
      <c r="L73" s="1273"/>
      <c r="M73" s="1273"/>
      <c r="N73" s="1273"/>
      <c r="AM73" s="381"/>
      <c r="AN73" s="1270" t="s">
        <v>570</v>
      </c>
      <c r="AO73" s="1270"/>
      <c r="AP73" s="1270"/>
      <c r="AQ73" s="1270"/>
      <c r="AR73" s="1270"/>
      <c r="AS73" s="1270"/>
      <c r="AT73" s="1270"/>
      <c r="AU73" s="1270"/>
      <c r="AV73" s="1270"/>
      <c r="AW73" s="1270"/>
      <c r="AX73" s="1270"/>
      <c r="AY73" s="1270"/>
      <c r="AZ73" s="1270"/>
      <c r="BA73" s="1270"/>
      <c r="BB73" s="1270" t="s">
        <v>571</v>
      </c>
      <c r="BC73" s="1270"/>
      <c r="BD73" s="1270"/>
      <c r="BE73" s="1270"/>
      <c r="BF73" s="1270"/>
      <c r="BG73" s="1270"/>
      <c r="BH73" s="1270"/>
      <c r="BI73" s="1270"/>
      <c r="BJ73" s="1270"/>
      <c r="BK73" s="1270"/>
      <c r="BL73" s="1270"/>
      <c r="BM73" s="1270"/>
      <c r="BN73" s="1270"/>
      <c r="BO73" s="1270"/>
      <c r="BP73" s="1253">
        <v>106.2</v>
      </c>
      <c r="BQ73" s="1253"/>
      <c r="BR73" s="1253"/>
      <c r="BS73" s="1253"/>
      <c r="BT73" s="1253"/>
      <c r="BU73" s="1253"/>
      <c r="BV73" s="1253"/>
      <c r="BW73" s="1253"/>
      <c r="BX73" s="1253">
        <v>85.2</v>
      </c>
      <c r="BY73" s="1253"/>
      <c r="BZ73" s="1253"/>
      <c r="CA73" s="1253"/>
      <c r="CB73" s="1253"/>
      <c r="CC73" s="1253"/>
      <c r="CD73" s="1253"/>
      <c r="CE73" s="1253"/>
      <c r="CF73" s="1253">
        <v>61.5</v>
      </c>
      <c r="CG73" s="1253"/>
      <c r="CH73" s="1253"/>
      <c r="CI73" s="1253"/>
      <c r="CJ73" s="1253"/>
      <c r="CK73" s="1253"/>
      <c r="CL73" s="1253"/>
      <c r="CM73" s="1253"/>
      <c r="CN73" s="1253">
        <v>35.5</v>
      </c>
      <c r="CO73" s="1253"/>
      <c r="CP73" s="1253"/>
      <c r="CQ73" s="1253"/>
      <c r="CR73" s="1253"/>
      <c r="CS73" s="1253"/>
      <c r="CT73" s="1253"/>
      <c r="CU73" s="1253"/>
      <c r="CV73" s="1253">
        <v>7.3</v>
      </c>
      <c r="CW73" s="1253"/>
      <c r="CX73" s="1253"/>
      <c r="CY73" s="1253"/>
      <c r="CZ73" s="1253"/>
      <c r="DA73" s="1253"/>
      <c r="DB73" s="1253"/>
      <c r="DC73" s="1253"/>
    </row>
    <row r="74" spans="2:107" ht="13">
      <c r="B74" s="372"/>
      <c r="G74" s="1268"/>
      <c r="H74" s="1268"/>
      <c r="I74" s="1268"/>
      <c r="J74" s="1268"/>
      <c r="K74" s="1273"/>
      <c r="L74" s="1273"/>
      <c r="M74" s="1273"/>
      <c r="N74" s="1273"/>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575</v>
      </c>
      <c r="BC75" s="1270"/>
      <c r="BD75" s="1270"/>
      <c r="BE75" s="1270"/>
      <c r="BF75" s="1270"/>
      <c r="BG75" s="1270"/>
      <c r="BH75" s="1270"/>
      <c r="BI75" s="1270"/>
      <c r="BJ75" s="1270"/>
      <c r="BK75" s="1270"/>
      <c r="BL75" s="1270"/>
      <c r="BM75" s="1270"/>
      <c r="BN75" s="1270"/>
      <c r="BO75" s="1270"/>
      <c r="BP75" s="1253">
        <v>15.9</v>
      </c>
      <c r="BQ75" s="1253"/>
      <c r="BR75" s="1253"/>
      <c r="BS75" s="1253"/>
      <c r="BT75" s="1253"/>
      <c r="BU75" s="1253"/>
      <c r="BV75" s="1253"/>
      <c r="BW75" s="1253"/>
      <c r="BX75" s="1253">
        <v>16.3</v>
      </c>
      <c r="BY75" s="1253"/>
      <c r="BZ75" s="1253"/>
      <c r="CA75" s="1253"/>
      <c r="CB75" s="1253"/>
      <c r="CC75" s="1253"/>
      <c r="CD75" s="1253"/>
      <c r="CE75" s="1253"/>
      <c r="CF75" s="1253">
        <v>16.399999999999999</v>
      </c>
      <c r="CG75" s="1253"/>
      <c r="CH75" s="1253"/>
      <c r="CI75" s="1253"/>
      <c r="CJ75" s="1253"/>
      <c r="CK75" s="1253"/>
      <c r="CL75" s="1253"/>
      <c r="CM75" s="1253"/>
      <c r="CN75" s="1253">
        <v>16.399999999999999</v>
      </c>
      <c r="CO75" s="1253"/>
      <c r="CP75" s="1253"/>
      <c r="CQ75" s="1253"/>
      <c r="CR75" s="1253"/>
      <c r="CS75" s="1253"/>
      <c r="CT75" s="1253"/>
      <c r="CU75" s="1253"/>
      <c r="CV75" s="1253">
        <v>16.600000000000001</v>
      </c>
      <c r="CW75" s="1253"/>
      <c r="CX75" s="1253"/>
      <c r="CY75" s="1253"/>
      <c r="CZ75" s="1253"/>
      <c r="DA75" s="1253"/>
      <c r="DB75" s="1253"/>
      <c r="DC75" s="1253"/>
    </row>
    <row r="76" spans="2:107" ht="13">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c r="B77" s="372"/>
      <c r="G77" s="1263"/>
      <c r="H77" s="1263"/>
      <c r="I77" s="1263"/>
      <c r="J77" s="1263"/>
      <c r="K77" s="1273"/>
      <c r="L77" s="1273"/>
      <c r="M77" s="1273"/>
      <c r="N77" s="1273"/>
      <c r="AN77" s="1267" t="s">
        <v>573</v>
      </c>
      <c r="AO77" s="1267"/>
      <c r="AP77" s="1267"/>
      <c r="AQ77" s="1267"/>
      <c r="AR77" s="1267"/>
      <c r="AS77" s="1267"/>
      <c r="AT77" s="1267"/>
      <c r="AU77" s="1267"/>
      <c r="AV77" s="1267"/>
      <c r="AW77" s="1267"/>
      <c r="AX77" s="1267"/>
      <c r="AY77" s="1267"/>
      <c r="AZ77" s="1267"/>
      <c r="BA77" s="1267"/>
      <c r="BB77" s="1270" t="s">
        <v>571</v>
      </c>
      <c r="BC77" s="1270"/>
      <c r="BD77" s="1270"/>
      <c r="BE77" s="1270"/>
      <c r="BF77" s="1270"/>
      <c r="BG77" s="1270"/>
      <c r="BH77" s="1270"/>
      <c r="BI77" s="1270"/>
      <c r="BJ77" s="1270"/>
      <c r="BK77" s="1270"/>
      <c r="BL77" s="1270"/>
      <c r="BM77" s="1270"/>
      <c r="BN77" s="1270"/>
      <c r="BO77" s="1270"/>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c r="B78" s="372"/>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c r="B79" s="372"/>
      <c r="G79" s="1263"/>
      <c r="H79" s="1263"/>
      <c r="I79" s="1272"/>
      <c r="J79" s="1272"/>
      <c r="K79" s="1274"/>
      <c r="L79" s="1274"/>
      <c r="M79" s="1274"/>
      <c r="N79" s="1274"/>
      <c r="AN79" s="1267"/>
      <c r="AO79" s="1267"/>
      <c r="AP79" s="1267"/>
      <c r="AQ79" s="1267"/>
      <c r="AR79" s="1267"/>
      <c r="AS79" s="1267"/>
      <c r="AT79" s="1267"/>
      <c r="AU79" s="1267"/>
      <c r="AV79" s="1267"/>
      <c r="AW79" s="1267"/>
      <c r="AX79" s="1267"/>
      <c r="AY79" s="1267"/>
      <c r="AZ79" s="1267"/>
      <c r="BA79" s="1267"/>
      <c r="BB79" s="1270" t="s">
        <v>575</v>
      </c>
      <c r="BC79" s="1270"/>
      <c r="BD79" s="1270"/>
      <c r="BE79" s="1270"/>
      <c r="BF79" s="1270"/>
      <c r="BG79" s="1270"/>
      <c r="BH79" s="1270"/>
      <c r="BI79" s="1270"/>
      <c r="BJ79" s="1270"/>
      <c r="BK79" s="1270"/>
      <c r="BL79" s="1270"/>
      <c r="BM79" s="1270"/>
      <c r="BN79" s="1270"/>
      <c r="BO79" s="1270"/>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
      <c r="B80" s="372"/>
      <c r="G80" s="1263"/>
      <c r="H80" s="1263"/>
      <c r="I80" s="1272"/>
      <c r="J80" s="1272"/>
      <c r="K80" s="1274"/>
      <c r="L80" s="1274"/>
      <c r="M80" s="1274"/>
      <c r="N80" s="1274"/>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FakmK3dh3a/xQYhFmTiGa5MO80ex6X66FGvkTkgy5tyIth42lRMnQVIwpAmHjouhgFvRXCGV1RvypBXNXNJFhA==" saltValue="ukKodE6xo+pnEs5LvdHjs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5">
      <c r="S2" s="259"/>
      <c r="AH2" s="259"/>
    </row>
    <row r="3" spans="1: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5"/>
    <row r="5" spans="1:34" ht="13.25"/>
    <row r="6" spans="1:34" ht="13.25"/>
    <row r="7" spans="1:34" ht="13.25"/>
    <row r="8" spans="1:34" ht="13.25"/>
    <row r="9" spans="1:34" ht="13.25">
      <c r="AH9" s="259"/>
    </row>
    <row r="10" spans="1:34" ht="13.25"/>
    <row r="11" spans="1:34" ht="13.25"/>
    <row r="12" spans="1:34" ht="13.25"/>
    <row r="13" spans="1:34" ht="13.25"/>
    <row r="14" spans="1:34" ht="13.25"/>
    <row r="15" spans="1:34" ht="13.25"/>
    <row r="16" spans="1: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476</v>
      </c>
    </row>
  </sheetData>
  <sheetProtection algorithmName="SHA-512" hashValue="aUqeXXlY4XWe2MAlV2VeNNv1OS7IGzvPTQdlrLiN355XDgSV2sg63kFSZhOKQCV+9jPu21n285QYeeXf1m9ycw==" saltValue="ijYNH7LZeY/3BjwudHFAh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5">
      <c r="S2" s="259"/>
      <c r="AH2" s="259"/>
    </row>
    <row r="3" spans="2:34"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5"/>
    <row r="5" spans="2:34" ht="13.25"/>
    <row r="6" spans="2:34" ht="13.25"/>
    <row r="7" spans="2:34" ht="13.25"/>
    <row r="8" spans="2:34" ht="13.25"/>
    <row r="9" spans="2:34" ht="13.25">
      <c r="AH9" s="259"/>
    </row>
    <row r="10" spans="2:34" ht="13.25"/>
    <row r="11" spans="2:34" ht="13.25"/>
    <row r="12" spans="2:34" ht="13.25"/>
    <row r="13" spans="2:34" ht="13.25"/>
    <row r="14" spans="2:34" ht="13.25"/>
    <row r="15" spans="2:34" ht="13.25"/>
    <row r="16" spans="2:34" ht="13.25"/>
    <row r="17" spans="12:34" ht="13.25">
      <c r="AH17" s="259"/>
    </row>
    <row r="18" spans="12:34" ht="13.25"/>
    <row r="19" spans="12:34" ht="13.25"/>
    <row r="20" spans="12:34" ht="13.25">
      <c r="AH20" s="259"/>
    </row>
    <row r="21" spans="12:34" ht="13.25">
      <c r="AH21" s="259"/>
    </row>
    <row r="22" spans="12:34" ht="13.25"/>
    <row r="23" spans="12:34" ht="13.25"/>
    <row r="24" spans="12:34" ht="13.25">
      <c r="Q24" s="259"/>
    </row>
    <row r="25" spans="12:34" ht="13.25"/>
    <row r="26" spans="12:34" ht="13.25"/>
    <row r="27" spans="12:34" ht="13.25"/>
    <row r="28" spans="12:34" ht="13.25">
      <c r="O28" s="259"/>
      <c r="T28" s="259"/>
      <c r="AH28" s="259"/>
    </row>
    <row r="29" spans="12:34" ht="13.25"/>
    <row r="30" spans="12:34" ht="13.25"/>
    <row r="31" spans="12:34" ht="13.25">
      <c r="Q31" s="259"/>
    </row>
    <row r="32" spans="12:34" ht="13.25">
      <c r="L32" s="259"/>
    </row>
    <row r="33" spans="2:34" ht="13.25">
      <c r="C33" s="259"/>
      <c r="E33" s="259"/>
      <c r="G33" s="259"/>
      <c r="I33" s="259"/>
      <c r="X33" s="259"/>
    </row>
    <row r="34" spans="2:34" ht="13.25">
      <c r="B34" s="259"/>
      <c r="P34" s="259"/>
      <c r="R34" s="259"/>
      <c r="T34" s="259"/>
    </row>
    <row r="35" spans="2:34" ht="13.25">
      <c r="D35" s="259"/>
      <c r="W35" s="259"/>
      <c r="AC35" s="259"/>
      <c r="AD35" s="259"/>
      <c r="AE35" s="259"/>
      <c r="AF35" s="259"/>
      <c r="AG35" s="259"/>
      <c r="AH35" s="259"/>
    </row>
    <row r="36" spans="2:34" ht="13.25">
      <c r="H36" s="259"/>
      <c r="J36" s="259"/>
      <c r="K36" s="259"/>
      <c r="M36" s="259"/>
      <c r="Y36" s="259"/>
      <c r="Z36" s="259"/>
      <c r="AA36" s="259"/>
      <c r="AB36" s="259"/>
      <c r="AC36" s="259"/>
      <c r="AD36" s="259"/>
      <c r="AE36" s="259"/>
      <c r="AF36" s="259"/>
      <c r="AG36" s="259"/>
      <c r="AH36" s="259"/>
    </row>
    <row r="37" spans="2:34" ht="13.25">
      <c r="AH37" s="259"/>
    </row>
    <row r="38" spans="2:34" ht="13.25">
      <c r="AG38" s="259"/>
      <c r="AH38" s="259"/>
    </row>
    <row r="39" spans="2:34" ht="13.25"/>
    <row r="40" spans="2:34" ht="13.25">
      <c r="X40" s="259"/>
    </row>
    <row r="41" spans="2:34" ht="13.25">
      <c r="R41" s="259"/>
    </row>
    <row r="42" spans="2:34" ht="13.25">
      <c r="W42" s="259"/>
    </row>
    <row r="43" spans="2:34" ht="13.25">
      <c r="Y43" s="259"/>
      <c r="Z43" s="259"/>
      <c r="AA43" s="259"/>
      <c r="AB43" s="259"/>
      <c r="AC43" s="259"/>
      <c r="AD43" s="259"/>
      <c r="AE43" s="259"/>
      <c r="AF43" s="259"/>
      <c r="AG43" s="259"/>
      <c r="AH43" s="259"/>
    </row>
    <row r="44" spans="2:34" ht="13.25">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476</v>
      </c>
    </row>
  </sheetData>
  <sheetProtection algorithmName="SHA-512" hashValue="YgJ1r+KD1L/OjANTIxN8V/+VIUF/RBuprrkPgv6jK+DQvpa2q5FM5YoiEcYWXtKZOvoLacTTKIohuiJcpCgJnw==" saltValue="0kcw5AcDgzVZCtvD2AI0L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525</v>
      </c>
      <c r="G2" s="151"/>
      <c r="H2" s="152"/>
    </row>
    <row r="3" spans="1:8">
      <c r="A3" s="148" t="s">
        <v>518</v>
      </c>
      <c r="B3" s="153"/>
      <c r="C3" s="154"/>
      <c r="D3" s="155">
        <v>163311</v>
      </c>
      <c r="E3" s="156"/>
      <c r="F3" s="157">
        <v>190274</v>
      </c>
      <c r="G3" s="158"/>
      <c r="H3" s="159"/>
    </row>
    <row r="4" spans="1:8">
      <c r="A4" s="160"/>
      <c r="B4" s="161"/>
      <c r="C4" s="162"/>
      <c r="D4" s="163">
        <v>34093</v>
      </c>
      <c r="E4" s="164"/>
      <c r="F4" s="165">
        <v>88584</v>
      </c>
      <c r="G4" s="166"/>
      <c r="H4" s="167"/>
    </row>
    <row r="5" spans="1:8">
      <c r="A5" s="148" t="s">
        <v>520</v>
      </c>
      <c r="B5" s="153"/>
      <c r="C5" s="154"/>
      <c r="D5" s="155">
        <v>212471</v>
      </c>
      <c r="E5" s="156"/>
      <c r="F5" s="157">
        <v>200194</v>
      </c>
      <c r="G5" s="158"/>
      <c r="H5" s="159"/>
    </row>
    <row r="6" spans="1:8">
      <c r="A6" s="160"/>
      <c r="B6" s="161"/>
      <c r="C6" s="162"/>
      <c r="D6" s="163">
        <v>70708</v>
      </c>
      <c r="E6" s="164"/>
      <c r="F6" s="165">
        <v>106422</v>
      </c>
      <c r="G6" s="166"/>
      <c r="H6" s="167"/>
    </row>
    <row r="7" spans="1:8">
      <c r="A7" s="148" t="s">
        <v>521</v>
      </c>
      <c r="B7" s="153"/>
      <c r="C7" s="154"/>
      <c r="D7" s="155">
        <v>208711</v>
      </c>
      <c r="E7" s="156"/>
      <c r="F7" s="157">
        <v>196914</v>
      </c>
      <c r="G7" s="158"/>
      <c r="H7" s="159"/>
    </row>
    <row r="8" spans="1:8">
      <c r="A8" s="160"/>
      <c r="B8" s="161"/>
      <c r="C8" s="162"/>
      <c r="D8" s="163">
        <v>30689</v>
      </c>
      <c r="E8" s="164"/>
      <c r="F8" s="165">
        <v>98966</v>
      </c>
      <c r="G8" s="166"/>
      <c r="H8" s="167"/>
    </row>
    <row r="9" spans="1:8">
      <c r="A9" s="148" t="s">
        <v>522</v>
      </c>
      <c r="B9" s="153"/>
      <c r="C9" s="154"/>
      <c r="D9" s="155">
        <v>107798</v>
      </c>
      <c r="E9" s="156"/>
      <c r="F9" s="157">
        <v>204757</v>
      </c>
      <c r="G9" s="158"/>
      <c r="H9" s="159"/>
    </row>
    <row r="10" spans="1:8">
      <c r="A10" s="160"/>
      <c r="B10" s="161"/>
      <c r="C10" s="162"/>
      <c r="D10" s="163">
        <v>23617</v>
      </c>
      <c r="E10" s="164"/>
      <c r="F10" s="165">
        <v>106071</v>
      </c>
      <c r="G10" s="166"/>
      <c r="H10" s="167"/>
    </row>
    <row r="11" spans="1:8">
      <c r="A11" s="148" t="s">
        <v>523</v>
      </c>
      <c r="B11" s="153"/>
      <c r="C11" s="154"/>
      <c r="D11" s="155">
        <v>104507</v>
      </c>
      <c r="E11" s="156"/>
      <c r="F11" s="157">
        <v>194971</v>
      </c>
      <c r="G11" s="158"/>
      <c r="H11" s="159"/>
    </row>
    <row r="12" spans="1:8">
      <c r="A12" s="160"/>
      <c r="B12" s="161"/>
      <c r="C12" s="168"/>
      <c r="D12" s="163">
        <v>30178</v>
      </c>
      <c r="E12" s="164"/>
      <c r="F12" s="165">
        <v>105966</v>
      </c>
      <c r="G12" s="166"/>
      <c r="H12" s="167"/>
    </row>
    <row r="13" spans="1:8">
      <c r="A13" s="148"/>
      <c r="B13" s="153"/>
      <c r="C13" s="169"/>
      <c r="D13" s="170">
        <v>159360</v>
      </c>
      <c r="E13" s="171"/>
      <c r="F13" s="172">
        <v>197422</v>
      </c>
      <c r="G13" s="173"/>
      <c r="H13" s="159"/>
    </row>
    <row r="14" spans="1:8">
      <c r="A14" s="160"/>
      <c r="B14" s="161"/>
      <c r="C14" s="162"/>
      <c r="D14" s="163">
        <v>37857</v>
      </c>
      <c r="E14" s="164"/>
      <c r="F14" s="165">
        <v>101202</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3.31</v>
      </c>
      <c r="C19" s="174">
        <f>ROUND(VALUE(SUBSTITUTE(実質収支比率等に係る経年分析!G$48,"▲","-")),2)</f>
        <v>1.48</v>
      </c>
      <c r="D19" s="174">
        <f>ROUND(VALUE(SUBSTITUTE(実質収支比率等に係る経年分析!H$48,"▲","-")),2)</f>
        <v>1.27</v>
      </c>
      <c r="E19" s="174">
        <f>ROUND(VALUE(SUBSTITUTE(実質収支比率等に係る経年分析!I$48,"▲","-")),2)</f>
        <v>3.14</v>
      </c>
      <c r="F19" s="174">
        <f>ROUND(VALUE(SUBSTITUTE(実質収支比率等に係る経年分析!J$48,"▲","-")),2)</f>
        <v>3.53</v>
      </c>
    </row>
    <row r="20" spans="1:11">
      <c r="A20" s="174" t="s">
        <v>53</v>
      </c>
      <c r="B20" s="174">
        <f>ROUND(VALUE(SUBSTITUTE(実質収支比率等に係る経年分析!F$47,"▲","-")),2)</f>
        <v>26.38</v>
      </c>
      <c r="C20" s="174">
        <f>ROUND(VALUE(SUBSTITUTE(実質収支比率等に係る経年分析!G$47,"▲","-")),2)</f>
        <v>30.1</v>
      </c>
      <c r="D20" s="174">
        <f>ROUND(VALUE(SUBSTITUTE(実質収支比率等に係る経年分析!H$47,"▲","-")),2)</f>
        <v>32.04</v>
      </c>
      <c r="E20" s="174">
        <f>ROUND(VALUE(SUBSTITUTE(実質収支比率等に係る経年分析!I$47,"▲","-")),2)</f>
        <v>23.93</v>
      </c>
      <c r="F20" s="174">
        <f>ROUND(VALUE(SUBSTITUTE(実質収支比率等に係る経年分析!J$47,"▲","-")),2)</f>
        <v>24.11</v>
      </c>
    </row>
    <row r="21" spans="1:11">
      <c r="A21" s="174" t="s">
        <v>54</v>
      </c>
      <c r="B21" s="174">
        <f>IF(ISNUMBER(VALUE(SUBSTITUTE(実質収支比率等に係る経年分析!F$49,"▲","-"))),ROUND(VALUE(SUBSTITUTE(実質収支比率等に係る経年分析!F$49,"▲","-")),2),NA())</f>
        <v>-1.53</v>
      </c>
      <c r="C21" s="174">
        <f>IF(ISNUMBER(VALUE(SUBSTITUTE(実質収支比率等に係る経年分析!G$49,"▲","-"))),ROUND(VALUE(SUBSTITUTE(実質収支比率等に係る経年分析!G$49,"▲","-")),2),NA())</f>
        <v>3.06</v>
      </c>
      <c r="D21" s="174">
        <f>IF(ISNUMBER(VALUE(SUBSTITUTE(実質収支比率等に係る経年分析!H$49,"▲","-"))),ROUND(VALUE(SUBSTITUTE(実質収支比率等に係る経年分析!H$49,"▲","-")),2),NA())</f>
        <v>3.74</v>
      </c>
      <c r="E21" s="174">
        <f>IF(ISNUMBER(VALUE(SUBSTITUTE(実質収支比率等に係る経年分析!I$49,"▲","-"))),ROUND(VALUE(SUBSTITUTE(実質収支比率等に係る経年分析!I$49,"▲","-")),2),NA())</f>
        <v>4.5199999999999996</v>
      </c>
      <c r="F21" s="174">
        <f>IF(ISNUMBER(VALUE(SUBSTITUTE(実質収支比率等に係る経年分析!J$49,"▲","-"))),ROUND(VALUE(SUBSTITUTE(実質収支比率等に係る経年分析!J$49,"▲","-")),2),NA())</f>
        <v>3.02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和泊町介護保険特別会計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2.04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1.84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1.39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2.5299999999999998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和泊町奨学資金特別会計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c r="A31" s="175" t="str">
        <f>IF(連結実質赤字比率に係る赤字・黒字の構成分析!C$39="",NA(),連結実質赤字比率に係る赤字・黒字の構成分析!C$39)</f>
        <v>和泊町後期高齢者医療特別会計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c r="A32" s="175" t="str">
        <f>IF(連結実質赤字比率に係る赤字・黒字の構成分析!C$38="",NA(),連結実質赤字比率に係る赤字・黒字の構成分析!C$38)</f>
        <v>和泊町水道事業会計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1.1299999999999999</v>
      </c>
    </row>
    <row r="33" spans="1:16">
      <c r="A33" s="175" t="str">
        <f>IF(連結実質赤字比率に係る赤字・黒字の構成分析!C$37="",NA(),連結実質赤字比率に係る赤字・黒字の構成分析!C$37)</f>
        <v>和泊町国民健康保険特別会計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1.27</v>
      </c>
    </row>
    <row r="34" spans="1:16">
      <c r="A34" s="175" t="str">
        <f>IF(連結実質赤字比率に係る赤字・黒字の構成分析!C$36="",NA(),連結実質赤字比率に係る赤字・黒字の構成分析!C$36)</f>
        <v>和泊町農業集落排水事業会計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1.85</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3.39</v>
      </c>
    </row>
    <row r="36" spans="1:16">
      <c r="A36" s="175" t="str">
        <f>IF(連結実質赤字比率に係る赤字・黒字の構成分析!C$34="",NA(),連結実質赤字比率に係る赤字・黒字の構成分析!C$34)</f>
        <v>和泊町下水道事業会計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#VALUE!</v>
      </c>
      <c r="I36" s="175" t="e">
        <f>IF(ROUND(VALUE(SUBSTITUTE(連結実質赤字比率に係る赤字・黒字の構成分析!I$34,"▲", "-")), 2) &gt;= 0, ABS(ROUND(VALUE(SUBSTITUTE(連結実質赤字比率に係る赤字・黒字の構成分析!I$34,"▲", "-")), 2)), NA())</f>
        <v>#VALUE!</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3.74</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930</v>
      </c>
      <c r="E42" s="176"/>
      <c r="F42" s="176"/>
      <c r="G42" s="176">
        <f>'実質公債費比率（分子）の構造'!L$52</f>
        <v>884</v>
      </c>
      <c r="H42" s="176"/>
      <c r="I42" s="176"/>
      <c r="J42" s="176">
        <f>'実質公債費比率（分子）の構造'!M$52</f>
        <v>867</v>
      </c>
      <c r="K42" s="176"/>
      <c r="L42" s="176"/>
      <c r="M42" s="176">
        <f>'実質公債費比率（分子）の構造'!N$52</f>
        <v>757</v>
      </c>
      <c r="N42" s="176"/>
      <c r="O42" s="176"/>
      <c r="P42" s="176">
        <f>'実質公債費比率（分子）の構造'!O$52</f>
        <v>714</v>
      </c>
    </row>
    <row r="43" spans="1:16">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10</v>
      </c>
      <c r="C45" s="176"/>
      <c r="D45" s="176"/>
      <c r="E45" s="176">
        <f>'実質公債費比率（分子）の構造'!L$49</f>
        <v>8</v>
      </c>
      <c r="F45" s="176"/>
      <c r="G45" s="176"/>
      <c r="H45" s="176">
        <f>'実質公債費比率（分子）の構造'!M$49</f>
        <v>9</v>
      </c>
      <c r="I45" s="176"/>
      <c r="J45" s="176"/>
      <c r="K45" s="176">
        <f>'実質公債費比率（分子）の構造'!N$49</f>
        <v>9</v>
      </c>
      <c r="L45" s="176"/>
      <c r="M45" s="176"/>
      <c r="N45" s="176">
        <f>'実質公債費比率（分子）の構造'!O$49</f>
        <v>6</v>
      </c>
      <c r="O45" s="176"/>
      <c r="P45" s="176"/>
    </row>
    <row r="46" spans="1:16">
      <c r="A46" s="176" t="s">
        <v>64</v>
      </c>
      <c r="B46" s="176">
        <f>'実質公債費比率（分子）の構造'!K$48</f>
        <v>242</v>
      </c>
      <c r="C46" s="176"/>
      <c r="D46" s="176"/>
      <c r="E46" s="176">
        <f>'実質公債費比率（分子）の構造'!L$48</f>
        <v>240</v>
      </c>
      <c r="F46" s="176"/>
      <c r="G46" s="176"/>
      <c r="H46" s="176">
        <f>'実質公債費比率（分子）の構造'!M$48</f>
        <v>244</v>
      </c>
      <c r="I46" s="176"/>
      <c r="J46" s="176"/>
      <c r="K46" s="176">
        <f>'実質公債費比率（分子）の構造'!N$48</f>
        <v>254</v>
      </c>
      <c r="L46" s="176"/>
      <c r="M46" s="176"/>
      <c r="N46" s="176">
        <f>'実質公債費比率（分子）の構造'!O$48</f>
        <v>271</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1174</v>
      </c>
      <c r="C49" s="176"/>
      <c r="D49" s="176"/>
      <c r="E49" s="176">
        <f>'実質公債費比率（分子）の構造'!L$45</f>
        <v>1151</v>
      </c>
      <c r="F49" s="176"/>
      <c r="G49" s="176"/>
      <c r="H49" s="176">
        <f>'実質公債費比率（分子）の構造'!M$45</f>
        <v>1172</v>
      </c>
      <c r="I49" s="176"/>
      <c r="J49" s="176"/>
      <c r="K49" s="176">
        <f>'実質公債費比率（分子）の構造'!N$45</f>
        <v>1058</v>
      </c>
      <c r="L49" s="176"/>
      <c r="M49" s="176"/>
      <c r="N49" s="176">
        <f>'実質公債費比率（分子）の構造'!O$45</f>
        <v>1020</v>
      </c>
      <c r="O49" s="176"/>
      <c r="P49" s="176"/>
    </row>
    <row r="50" spans="1:16">
      <c r="A50" s="176" t="s">
        <v>67</v>
      </c>
      <c r="B50" s="176" t="e">
        <f>NA()</f>
        <v>#N/A</v>
      </c>
      <c r="C50" s="176">
        <f>IF(ISNUMBER('実質公債費比率（分子）の構造'!K$53),'実質公債費比率（分子）の構造'!K$53,NA())</f>
        <v>496</v>
      </c>
      <c r="D50" s="176" t="e">
        <f>NA()</f>
        <v>#N/A</v>
      </c>
      <c r="E50" s="176" t="e">
        <f>NA()</f>
        <v>#N/A</v>
      </c>
      <c r="F50" s="176">
        <f>IF(ISNUMBER('実質公債費比率（分子）の構造'!L$53),'実質公債費比率（分子）の構造'!L$53,NA())</f>
        <v>515</v>
      </c>
      <c r="G50" s="176" t="e">
        <f>NA()</f>
        <v>#N/A</v>
      </c>
      <c r="H50" s="176" t="e">
        <f>NA()</f>
        <v>#N/A</v>
      </c>
      <c r="I50" s="176">
        <f>IF(ISNUMBER('実質公債費比率（分子）の構造'!M$53),'実質公債費比率（分子）の構造'!M$53,NA())</f>
        <v>558</v>
      </c>
      <c r="J50" s="176" t="e">
        <f>NA()</f>
        <v>#N/A</v>
      </c>
      <c r="K50" s="176" t="e">
        <f>NA()</f>
        <v>#N/A</v>
      </c>
      <c r="L50" s="176">
        <f>IF(ISNUMBER('実質公債費比率（分子）の構造'!N$53),'実質公債費比率（分子）の構造'!N$53,NA())</f>
        <v>564</v>
      </c>
      <c r="M50" s="176" t="e">
        <f>NA()</f>
        <v>#N/A</v>
      </c>
      <c r="N50" s="176" t="e">
        <f>NA()</f>
        <v>#N/A</v>
      </c>
      <c r="O50" s="176">
        <f>IF(ISNUMBER('実質公債費比率（分子）の構造'!O$53),'実質公債費比率（分子）の構造'!O$53,NA())</f>
        <v>583</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6773</v>
      </c>
      <c r="E56" s="175"/>
      <c r="F56" s="175"/>
      <c r="G56" s="175">
        <f>'将来負担比率（分子）の構造'!J$52</f>
        <v>6393</v>
      </c>
      <c r="H56" s="175"/>
      <c r="I56" s="175"/>
      <c r="J56" s="175">
        <f>'将来負担比率（分子）の構造'!K$52</f>
        <v>5898</v>
      </c>
      <c r="K56" s="175"/>
      <c r="L56" s="175"/>
      <c r="M56" s="175">
        <f>'将来負担比率（分子）の構造'!L$52</f>
        <v>5476</v>
      </c>
      <c r="N56" s="175"/>
      <c r="O56" s="175"/>
      <c r="P56" s="175">
        <f>'将来負担比率（分子）の構造'!M$52</f>
        <v>5337</v>
      </c>
    </row>
    <row r="57" spans="1:16">
      <c r="A57" s="175" t="s">
        <v>42</v>
      </c>
      <c r="B57" s="175"/>
      <c r="C57" s="175"/>
      <c r="D57" s="175">
        <f>'将来負担比率（分子）の構造'!I$51</f>
        <v>954</v>
      </c>
      <c r="E57" s="175"/>
      <c r="F57" s="175"/>
      <c r="G57" s="175">
        <f>'将来負担比率（分子）の構造'!J$51</f>
        <v>853</v>
      </c>
      <c r="H57" s="175"/>
      <c r="I57" s="175"/>
      <c r="J57" s="175">
        <f>'将来負担比率（分子）の構造'!K$51</f>
        <v>839</v>
      </c>
      <c r="K57" s="175"/>
      <c r="L57" s="175"/>
      <c r="M57" s="175">
        <f>'将来負担比率（分子）の構造'!L$51</f>
        <v>814</v>
      </c>
      <c r="N57" s="175"/>
      <c r="O57" s="175"/>
      <c r="P57" s="175">
        <f>'将来負担比率（分子）の構造'!M$51</f>
        <v>588</v>
      </c>
    </row>
    <row r="58" spans="1:16">
      <c r="A58" s="175" t="s">
        <v>41</v>
      </c>
      <c r="B58" s="175"/>
      <c r="C58" s="175"/>
      <c r="D58" s="175">
        <f>'将来負担比率（分子）の構造'!I$50</f>
        <v>2542</v>
      </c>
      <c r="E58" s="175"/>
      <c r="F58" s="175"/>
      <c r="G58" s="175">
        <f>'将来負担比率（分子）の構造'!J$50</f>
        <v>2820</v>
      </c>
      <c r="H58" s="175"/>
      <c r="I58" s="175"/>
      <c r="J58" s="175">
        <f>'将来負担比率（分子）の構造'!K$50</f>
        <v>3177</v>
      </c>
      <c r="K58" s="175"/>
      <c r="L58" s="175"/>
      <c r="M58" s="175">
        <f>'将来負担比率（分子）の構造'!L$50</f>
        <v>3865</v>
      </c>
      <c r="N58" s="175"/>
      <c r="O58" s="175"/>
      <c r="P58" s="175">
        <f>'将来負担比率（分子）の構造'!M$50</f>
        <v>4101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770</v>
      </c>
      <c r="C62" s="175"/>
      <c r="D62" s="175"/>
      <c r="E62" s="175">
        <f>'将来負担比率（分子）の構造'!J$45</f>
        <v>685</v>
      </c>
      <c r="F62" s="175"/>
      <c r="G62" s="175"/>
      <c r="H62" s="175">
        <f>'将来負担比率（分子）の構造'!K$45</f>
        <v>693</v>
      </c>
      <c r="I62" s="175"/>
      <c r="J62" s="175"/>
      <c r="K62" s="175">
        <f>'将来負担比率（分子）の構造'!L$45</f>
        <v>648</v>
      </c>
      <c r="L62" s="175"/>
      <c r="M62" s="175"/>
      <c r="N62" s="175">
        <f>'将来負担比率（分子）の構造'!M$45</f>
        <v>625</v>
      </c>
      <c r="O62" s="175"/>
      <c r="P62" s="175"/>
    </row>
    <row r="63" spans="1:16">
      <c r="A63" s="175" t="s">
        <v>34</v>
      </c>
      <c r="B63" s="175">
        <f>'将来負担比率（分子）の構造'!I$44</f>
        <v>88</v>
      </c>
      <c r="C63" s="175"/>
      <c r="D63" s="175"/>
      <c r="E63" s="175">
        <f>'将来負担比率（分子）の構造'!J$44</f>
        <v>78</v>
      </c>
      <c r="F63" s="175"/>
      <c r="G63" s="175"/>
      <c r="H63" s="175">
        <f>'将来負担比率（分子）の構造'!K$44</f>
        <v>68</v>
      </c>
      <c r="I63" s="175"/>
      <c r="J63" s="175"/>
      <c r="K63" s="175">
        <f>'将来負担比率（分子）の構造'!L$44</f>
        <v>58</v>
      </c>
      <c r="L63" s="175"/>
      <c r="M63" s="175"/>
      <c r="N63" s="175">
        <f>'将来負担比率（分子）の構造'!M$44</f>
        <v>53</v>
      </c>
      <c r="O63" s="175"/>
      <c r="P63" s="175"/>
    </row>
    <row r="64" spans="1:16">
      <c r="A64" s="175" t="s">
        <v>33</v>
      </c>
      <c r="B64" s="175">
        <f>'将来負担比率（分子）の構造'!I$43</f>
        <v>2585</v>
      </c>
      <c r="C64" s="175"/>
      <c r="D64" s="175"/>
      <c r="E64" s="175">
        <f>'将来負担比率（分子）の構造'!J$43</f>
        <v>2404</v>
      </c>
      <c r="F64" s="175"/>
      <c r="G64" s="175"/>
      <c r="H64" s="175">
        <f>'将来負担比率（分子）の構造'!K$43</f>
        <v>2236</v>
      </c>
      <c r="I64" s="175"/>
      <c r="J64" s="175"/>
      <c r="K64" s="175">
        <f>'将来負担比率（分子）の構造'!L$43</f>
        <v>2095</v>
      </c>
      <c r="L64" s="175"/>
      <c r="M64" s="175"/>
      <c r="N64" s="175">
        <f>'将来負担比率（分子）の構造'!M$43</f>
        <v>1915</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9965</v>
      </c>
      <c r="C66" s="175"/>
      <c r="D66" s="175"/>
      <c r="E66" s="175">
        <f>'将来負担比率（分子）の構造'!J$41</f>
        <v>9584</v>
      </c>
      <c r="F66" s="175"/>
      <c r="G66" s="175"/>
      <c r="H66" s="175">
        <f>'将来負担比率（分子）の構造'!K$41</f>
        <v>9041</v>
      </c>
      <c r="I66" s="175"/>
      <c r="J66" s="175"/>
      <c r="K66" s="175">
        <f>'将来負担比率（分子）の構造'!L$41</f>
        <v>8555</v>
      </c>
      <c r="L66" s="175"/>
      <c r="M66" s="175"/>
      <c r="N66" s="175">
        <f>'将来負担比率（分子）の構造'!M$41</f>
        <v>7686</v>
      </c>
      <c r="O66" s="175"/>
      <c r="P66" s="175"/>
    </row>
    <row r="67" spans="1:16">
      <c r="A67" s="175" t="s">
        <v>71</v>
      </c>
      <c r="B67" s="175" t="e">
        <f>NA()</f>
        <v>#N/A</v>
      </c>
      <c r="C67" s="175">
        <f>IF(ISNUMBER('将来負担比率（分子）の構造'!I$53), IF('将来負担比率（分子）の構造'!I$53 &lt; 0, 0, '将来負担比率（分子）の構造'!I$53), NA())</f>
        <v>3139</v>
      </c>
      <c r="D67" s="175" t="e">
        <f>NA()</f>
        <v>#N/A</v>
      </c>
      <c r="E67" s="175" t="e">
        <f>NA()</f>
        <v>#N/A</v>
      </c>
      <c r="F67" s="175">
        <f>IF(ISNUMBER('将来負担比率（分子）の構造'!J$53), IF('将来負担比率（分子）の構造'!J$53 &lt; 0, 0, '将来負担比率（分子）の構造'!J$53), NA())</f>
        <v>2686</v>
      </c>
      <c r="G67" s="175" t="e">
        <f>NA()</f>
        <v>#N/A</v>
      </c>
      <c r="H67" s="175" t="e">
        <f>NA()</f>
        <v>#N/A</v>
      </c>
      <c r="I67" s="175">
        <f>IF(ISNUMBER('将来負担比率（分子）の構造'!K$53), IF('将来負担比率（分子）の構造'!K$53 &lt; 0, 0, '将来負担比率（分子）の構造'!K$53), NA())</f>
        <v>2123</v>
      </c>
      <c r="J67" s="175" t="e">
        <f>NA()</f>
        <v>#N/A</v>
      </c>
      <c r="K67" s="175" t="e">
        <f>NA()</f>
        <v>#N/A</v>
      </c>
      <c r="L67" s="175">
        <f>IF(ISNUMBER('将来負担比率（分子）の構造'!L$53), IF('将来負担比率（分子）の構造'!L$53 &lt; 0, 0, '将来負担比率（分子）の構造'!L$53), NA())</f>
        <v>1201</v>
      </c>
      <c r="M67" s="175" t="e">
        <f>NA()</f>
        <v>#N/A</v>
      </c>
      <c r="N67" s="175" t="e">
        <f>NA()</f>
        <v>#N/A</v>
      </c>
      <c r="O67" s="175">
        <f>IF(ISNUMBER('将来負担比率（分子）の構造'!M$53), IF('将来負担比率（分子）の構造'!M$53 &lt; 0, 0, '将来負担比率（分子）の構造'!M$53), NA())</f>
        <v>253</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1364</v>
      </c>
      <c r="C72" s="179">
        <f>基金残高に係る経年分析!G55</f>
        <v>974</v>
      </c>
      <c r="D72" s="179">
        <f>基金残高に係る経年分析!H55</f>
        <v>985</v>
      </c>
    </row>
    <row r="73" spans="1:16">
      <c r="A73" s="178" t="s">
        <v>74</v>
      </c>
      <c r="B73" s="179">
        <f>基金残高に係る経年分析!F56</f>
        <v>165</v>
      </c>
      <c r="C73" s="179">
        <f>基金残高に係る経年分析!G56</f>
        <v>175</v>
      </c>
      <c r="D73" s="179">
        <f>基金残高に係る経年分析!H56</f>
        <v>205</v>
      </c>
    </row>
    <row r="74" spans="1:16">
      <c r="A74" s="178" t="s">
        <v>75</v>
      </c>
      <c r="B74" s="179">
        <f>基金残高に係る経年分析!F57</f>
        <v>1488</v>
      </c>
      <c r="C74" s="179">
        <f>基金残高に係る経年分析!G57</f>
        <v>2500</v>
      </c>
      <c r="D74" s="179">
        <f>基金残高に係る経年分析!H57</f>
        <v>2481</v>
      </c>
    </row>
  </sheetData>
  <sheetProtection algorithmName="SHA-512" hashValue="uIZUyLLFO4XJgaZws5a3nq+wI5Q7BIHYwxK1dIaXJbvWd46o7vmK1LpENXCb9t0wy39/b+pHvsxUMKmB7gxvcQ==" saltValue="lN7Pq25H96k5b5YNr9qO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215</v>
      </c>
      <c r="C5" s="646"/>
      <c r="D5" s="646"/>
      <c r="E5" s="646"/>
      <c r="F5" s="646"/>
      <c r="G5" s="646"/>
      <c r="H5" s="646"/>
      <c r="I5" s="646"/>
      <c r="J5" s="646"/>
      <c r="K5" s="646"/>
      <c r="L5" s="646"/>
      <c r="M5" s="646"/>
      <c r="N5" s="646"/>
      <c r="O5" s="646"/>
      <c r="P5" s="646"/>
      <c r="Q5" s="647"/>
      <c r="R5" s="648">
        <v>604637</v>
      </c>
      <c r="S5" s="649"/>
      <c r="T5" s="649"/>
      <c r="U5" s="649"/>
      <c r="V5" s="649"/>
      <c r="W5" s="649"/>
      <c r="X5" s="649"/>
      <c r="Y5" s="650"/>
      <c r="Z5" s="651">
        <v>9</v>
      </c>
      <c r="AA5" s="651"/>
      <c r="AB5" s="651"/>
      <c r="AC5" s="651"/>
      <c r="AD5" s="652">
        <v>604637</v>
      </c>
      <c r="AE5" s="652"/>
      <c r="AF5" s="652"/>
      <c r="AG5" s="652"/>
      <c r="AH5" s="652"/>
      <c r="AI5" s="652"/>
      <c r="AJ5" s="652"/>
      <c r="AK5" s="652"/>
      <c r="AL5" s="653">
        <v>15</v>
      </c>
      <c r="AM5" s="654"/>
      <c r="AN5" s="654"/>
      <c r="AO5" s="655"/>
      <c r="AP5" s="645" t="s">
        <v>216</v>
      </c>
      <c r="AQ5" s="646"/>
      <c r="AR5" s="646"/>
      <c r="AS5" s="646"/>
      <c r="AT5" s="646"/>
      <c r="AU5" s="646"/>
      <c r="AV5" s="646"/>
      <c r="AW5" s="646"/>
      <c r="AX5" s="646"/>
      <c r="AY5" s="646"/>
      <c r="AZ5" s="646"/>
      <c r="BA5" s="646"/>
      <c r="BB5" s="646"/>
      <c r="BC5" s="646"/>
      <c r="BD5" s="646"/>
      <c r="BE5" s="646"/>
      <c r="BF5" s="647"/>
      <c r="BG5" s="659">
        <v>604637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c r="B6" s="656" t="s">
        <v>220</v>
      </c>
      <c r="C6" s="657"/>
      <c r="D6" s="657"/>
      <c r="E6" s="657"/>
      <c r="F6" s="657"/>
      <c r="G6" s="657"/>
      <c r="H6" s="657"/>
      <c r="I6" s="657"/>
      <c r="J6" s="657"/>
      <c r="K6" s="657"/>
      <c r="L6" s="657"/>
      <c r="M6" s="657"/>
      <c r="N6" s="657"/>
      <c r="O6" s="657"/>
      <c r="P6" s="657"/>
      <c r="Q6" s="658"/>
      <c r="R6" s="659">
        <v>79191</v>
      </c>
      <c r="S6" s="660"/>
      <c r="T6" s="660"/>
      <c r="U6" s="660"/>
      <c r="V6" s="660"/>
      <c r="W6" s="660"/>
      <c r="X6" s="660"/>
      <c r="Y6" s="661"/>
      <c r="Z6" s="662">
        <v>1.2</v>
      </c>
      <c r="AA6" s="662"/>
      <c r="AB6" s="662"/>
      <c r="AC6" s="662"/>
      <c r="AD6" s="663">
        <v>79191</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604637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77742</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77742</v>
      </c>
      <c r="DR6" s="660"/>
      <c r="DS6" s="660"/>
      <c r="DT6" s="660"/>
      <c r="DU6" s="660"/>
      <c r="DV6" s="660"/>
      <c r="DW6" s="660"/>
      <c r="DX6" s="660"/>
      <c r="DY6" s="660"/>
      <c r="DZ6" s="660"/>
      <c r="EA6" s="660"/>
      <c r="EB6" s="660"/>
      <c r="EC6" s="669"/>
    </row>
    <row r="7" spans="2:143" ht="11.25" customHeight="1">
      <c r="B7" s="656" t="s">
        <v>223</v>
      </c>
      <c r="C7" s="657"/>
      <c r="D7" s="657"/>
      <c r="E7" s="657"/>
      <c r="F7" s="657"/>
      <c r="G7" s="657"/>
      <c r="H7" s="657"/>
      <c r="I7" s="657"/>
      <c r="J7" s="657"/>
      <c r="K7" s="657"/>
      <c r="L7" s="657"/>
      <c r="M7" s="657"/>
      <c r="N7" s="657"/>
      <c r="O7" s="657"/>
      <c r="P7" s="657"/>
      <c r="Q7" s="658"/>
      <c r="R7" s="659">
        <v>160</v>
      </c>
      <c r="S7" s="660"/>
      <c r="T7" s="660"/>
      <c r="U7" s="660"/>
      <c r="V7" s="660"/>
      <c r="W7" s="660"/>
      <c r="X7" s="660"/>
      <c r="Y7" s="661"/>
      <c r="Z7" s="662">
        <v>0</v>
      </c>
      <c r="AA7" s="662"/>
      <c r="AB7" s="662"/>
      <c r="AC7" s="662"/>
      <c r="AD7" s="663">
        <v>160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232038</v>
      </c>
      <c r="BH7" s="660"/>
      <c r="BI7" s="660"/>
      <c r="BJ7" s="660"/>
      <c r="BK7" s="660"/>
      <c r="BL7" s="660"/>
      <c r="BM7" s="660"/>
      <c r="BN7" s="661"/>
      <c r="BO7" s="662">
        <v>38.4</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918094</v>
      </c>
      <c r="CS7" s="660"/>
      <c r="CT7" s="660"/>
      <c r="CU7" s="660"/>
      <c r="CV7" s="660"/>
      <c r="CW7" s="660"/>
      <c r="CX7" s="660"/>
      <c r="CY7" s="661"/>
      <c r="CZ7" s="662">
        <v>14.1</v>
      </c>
      <c r="DA7" s="662"/>
      <c r="DB7" s="662"/>
      <c r="DC7" s="662"/>
      <c r="DD7" s="668">
        <v>22664</v>
      </c>
      <c r="DE7" s="660"/>
      <c r="DF7" s="660"/>
      <c r="DG7" s="660"/>
      <c r="DH7" s="660"/>
      <c r="DI7" s="660"/>
      <c r="DJ7" s="660"/>
      <c r="DK7" s="660"/>
      <c r="DL7" s="660"/>
      <c r="DM7" s="660"/>
      <c r="DN7" s="660"/>
      <c r="DO7" s="660"/>
      <c r="DP7" s="661"/>
      <c r="DQ7" s="668">
        <v>569847</v>
      </c>
      <c r="DR7" s="660"/>
      <c r="DS7" s="660"/>
      <c r="DT7" s="660"/>
      <c r="DU7" s="660"/>
      <c r="DV7" s="660"/>
      <c r="DW7" s="660"/>
      <c r="DX7" s="660"/>
      <c r="DY7" s="660"/>
      <c r="DZ7" s="660"/>
      <c r="EA7" s="660"/>
      <c r="EB7" s="660"/>
      <c r="EC7" s="669"/>
    </row>
    <row r="8" spans="2:143" ht="11.25" customHeight="1">
      <c r="B8" s="656" t="s">
        <v>226</v>
      </c>
      <c r="C8" s="657"/>
      <c r="D8" s="657"/>
      <c r="E8" s="657"/>
      <c r="F8" s="657"/>
      <c r="G8" s="657"/>
      <c r="H8" s="657"/>
      <c r="I8" s="657"/>
      <c r="J8" s="657"/>
      <c r="K8" s="657"/>
      <c r="L8" s="657"/>
      <c r="M8" s="657"/>
      <c r="N8" s="657"/>
      <c r="O8" s="657"/>
      <c r="P8" s="657"/>
      <c r="Q8" s="658"/>
      <c r="R8" s="659">
        <v>1891</v>
      </c>
      <c r="S8" s="660"/>
      <c r="T8" s="660"/>
      <c r="U8" s="660"/>
      <c r="V8" s="660"/>
      <c r="W8" s="660"/>
      <c r="X8" s="660"/>
      <c r="Y8" s="661"/>
      <c r="Z8" s="662">
        <v>0</v>
      </c>
      <c r="AA8" s="662"/>
      <c r="AB8" s="662"/>
      <c r="AC8" s="662"/>
      <c r="AD8" s="663">
        <v>1891</v>
      </c>
      <c r="AE8" s="663"/>
      <c r="AF8" s="663"/>
      <c r="AG8" s="663"/>
      <c r="AH8" s="663"/>
      <c r="AI8" s="663"/>
      <c r="AJ8" s="663"/>
      <c r="AK8" s="663"/>
      <c r="AL8" s="664">
        <v>0</v>
      </c>
      <c r="AM8" s="665"/>
      <c r="AN8" s="665"/>
      <c r="AO8" s="666"/>
      <c r="AP8" s="656" t="s">
        <v>227</v>
      </c>
      <c r="AQ8" s="657"/>
      <c r="AR8" s="657"/>
      <c r="AS8" s="657"/>
      <c r="AT8" s="657"/>
      <c r="AU8" s="657"/>
      <c r="AV8" s="657"/>
      <c r="AW8" s="657"/>
      <c r="AX8" s="657"/>
      <c r="AY8" s="657"/>
      <c r="AZ8" s="657"/>
      <c r="BA8" s="657"/>
      <c r="BB8" s="657"/>
      <c r="BC8" s="657"/>
      <c r="BD8" s="657"/>
      <c r="BE8" s="657"/>
      <c r="BF8" s="658"/>
      <c r="BG8" s="659">
        <v>9761</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1544462</v>
      </c>
      <c r="CS8" s="660"/>
      <c r="CT8" s="660"/>
      <c r="CU8" s="660"/>
      <c r="CV8" s="660"/>
      <c r="CW8" s="660"/>
      <c r="CX8" s="660"/>
      <c r="CY8" s="661"/>
      <c r="CZ8" s="662">
        <v>23.7</v>
      </c>
      <c r="DA8" s="662"/>
      <c r="DB8" s="662"/>
      <c r="DC8" s="662"/>
      <c r="DD8" s="668" t="s">
        <v>122</v>
      </c>
      <c r="DE8" s="660"/>
      <c r="DF8" s="660"/>
      <c r="DG8" s="660"/>
      <c r="DH8" s="660"/>
      <c r="DI8" s="660"/>
      <c r="DJ8" s="660"/>
      <c r="DK8" s="660"/>
      <c r="DL8" s="660"/>
      <c r="DM8" s="660"/>
      <c r="DN8" s="660"/>
      <c r="DO8" s="660"/>
      <c r="DP8" s="661"/>
      <c r="DQ8" s="668">
        <v>972155</v>
      </c>
      <c r="DR8" s="660"/>
      <c r="DS8" s="660"/>
      <c r="DT8" s="660"/>
      <c r="DU8" s="660"/>
      <c r="DV8" s="660"/>
      <c r="DW8" s="660"/>
      <c r="DX8" s="660"/>
      <c r="DY8" s="660"/>
      <c r="DZ8" s="660"/>
      <c r="EA8" s="660"/>
      <c r="EB8" s="660"/>
      <c r="EC8" s="669"/>
    </row>
    <row r="9" spans="2:143" ht="11.25" customHeight="1">
      <c r="B9" s="656" t="s">
        <v>229</v>
      </c>
      <c r="C9" s="657"/>
      <c r="D9" s="657"/>
      <c r="E9" s="657"/>
      <c r="F9" s="657"/>
      <c r="G9" s="657"/>
      <c r="H9" s="657"/>
      <c r="I9" s="657"/>
      <c r="J9" s="657"/>
      <c r="K9" s="657"/>
      <c r="L9" s="657"/>
      <c r="M9" s="657"/>
      <c r="N9" s="657"/>
      <c r="O9" s="657"/>
      <c r="P9" s="657"/>
      <c r="Q9" s="658"/>
      <c r="R9" s="659">
        <v>2326</v>
      </c>
      <c r="S9" s="660"/>
      <c r="T9" s="660"/>
      <c r="U9" s="660"/>
      <c r="V9" s="660"/>
      <c r="W9" s="660"/>
      <c r="X9" s="660"/>
      <c r="Y9" s="661"/>
      <c r="Z9" s="662">
        <v>0</v>
      </c>
      <c r="AA9" s="662"/>
      <c r="AB9" s="662"/>
      <c r="AC9" s="662"/>
      <c r="AD9" s="663">
        <v>2326</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201617</v>
      </c>
      <c r="BH9" s="660"/>
      <c r="BI9" s="660"/>
      <c r="BJ9" s="660"/>
      <c r="BK9" s="660"/>
      <c r="BL9" s="660"/>
      <c r="BM9" s="660"/>
      <c r="BN9" s="661"/>
      <c r="BO9" s="662">
        <v>33.299999999999997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317138</v>
      </c>
      <c r="CS9" s="660"/>
      <c r="CT9" s="660"/>
      <c r="CU9" s="660"/>
      <c r="CV9" s="660"/>
      <c r="CW9" s="660"/>
      <c r="CX9" s="660"/>
      <c r="CY9" s="661"/>
      <c r="CZ9" s="662">
        <v>4.9000000000000004</v>
      </c>
      <c r="DA9" s="662"/>
      <c r="DB9" s="662"/>
      <c r="DC9" s="662"/>
      <c r="DD9" s="668">
        <v>19360</v>
      </c>
      <c r="DE9" s="660"/>
      <c r="DF9" s="660"/>
      <c r="DG9" s="660"/>
      <c r="DH9" s="660"/>
      <c r="DI9" s="660"/>
      <c r="DJ9" s="660"/>
      <c r="DK9" s="660"/>
      <c r="DL9" s="660"/>
      <c r="DM9" s="660"/>
      <c r="DN9" s="660"/>
      <c r="DO9" s="660"/>
      <c r="DP9" s="661"/>
      <c r="DQ9" s="668">
        <v>231027</v>
      </c>
      <c r="DR9" s="660"/>
      <c r="DS9" s="660"/>
      <c r="DT9" s="660"/>
      <c r="DU9" s="660"/>
      <c r="DV9" s="660"/>
      <c r="DW9" s="660"/>
      <c r="DX9" s="660"/>
      <c r="DY9" s="660"/>
      <c r="DZ9" s="660"/>
      <c r="EA9" s="660"/>
      <c r="EB9" s="660"/>
      <c r="EC9" s="669"/>
    </row>
    <row r="10" spans="2:143" ht="11.25" customHeight="1">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14145</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17039</v>
      </c>
      <c r="CS10" s="660"/>
      <c r="CT10" s="660"/>
      <c r="CU10" s="660"/>
      <c r="CV10" s="660"/>
      <c r="CW10" s="660"/>
      <c r="CX10" s="660"/>
      <c r="CY10" s="661"/>
      <c r="CZ10" s="662">
        <v>0.3</v>
      </c>
      <c r="DA10" s="662"/>
      <c r="DB10" s="662"/>
      <c r="DC10" s="662"/>
      <c r="DD10" s="668" t="s">
        <v>122</v>
      </c>
      <c r="DE10" s="660"/>
      <c r="DF10" s="660"/>
      <c r="DG10" s="660"/>
      <c r="DH10" s="660"/>
      <c r="DI10" s="660"/>
      <c r="DJ10" s="660"/>
      <c r="DK10" s="660"/>
      <c r="DL10" s="660"/>
      <c r="DM10" s="660"/>
      <c r="DN10" s="660"/>
      <c r="DO10" s="660"/>
      <c r="DP10" s="661"/>
      <c r="DQ10" s="668">
        <v>17039</v>
      </c>
      <c r="DR10" s="660"/>
      <c r="DS10" s="660"/>
      <c r="DT10" s="660"/>
      <c r="DU10" s="660"/>
      <c r="DV10" s="660"/>
      <c r="DW10" s="660"/>
      <c r="DX10" s="660"/>
      <c r="DY10" s="660"/>
      <c r="DZ10" s="660"/>
      <c r="EA10" s="660"/>
      <c r="EB10" s="660"/>
      <c r="EC10" s="669"/>
    </row>
    <row r="11" spans="2:143" ht="11.25" customHeight="1">
      <c r="B11" s="656" t="s">
        <v>235</v>
      </c>
      <c r="C11" s="657"/>
      <c r="D11" s="657"/>
      <c r="E11" s="657"/>
      <c r="F11" s="657"/>
      <c r="G11" s="657"/>
      <c r="H11" s="657"/>
      <c r="I11" s="657"/>
      <c r="J11" s="657"/>
      <c r="K11" s="657"/>
      <c r="L11" s="657"/>
      <c r="M11" s="657"/>
      <c r="N11" s="657"/>
      <c r="O11" s="657"/>
      <c r="P11" s="657"/>
      <c r="Q11" s="658"/>
      <c r="R11" s="659">
        <v>153643</v>
      </c>
      <c r="S11" s="660"/>
      <c r="T11" s="660"/>
      <c r="U11" s="660"/>
      <c r="V11" s="660"/>
      <c r="W11" s="660"/>
      <c r="X11" s="660"/>
      <c r="Y11" s="661"/>
      <c r="Z11" s="664">
        <v>2.2999999999999998</v>
      </c>
      <c r="AA11" s="665"/>
      <c r="AB11" s="665"/>
      <c r="AC11" s="671"/>
      <c r="AD11" s="668">
        <v>153643</v>
      </c>
      <c r="AE11" s="660"/>
      <c r="AF11" s="660"/>
      <c r="AG11" s="660"/>
      <c r="AH11" s="660"/>
      <c r="AI11" s="660"/>
      <c r="AJ11" s="660"/>
      <c r="AK11" s="661"/>
      <c r="AL11" s="664">
        <v>3.8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6515</v>
      </c>
      <c r="BH11" s="660"/>
      <c r="BI11" s="660"/>
      <c r="BJ11" s="660"/>
      <c r="BK11" s="660"/>
      <c r="BL11" s="660"/>
      <c r="BM11" s="660"/>
      <c r="BN11" s="661"/>
      <c r="BO11" s="662">
        <v>1.1000000000000001</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751798</v>
      </c>
      <c r="CS11" s="660"/>
      <c r="CT11" s="660"/>
      <c r="CU11" s="660"/>
      <c r="CV11" s="660"/>
      <c r="CW11" s="660"/>
      <c r="CX11" s="660"/>
      <c r="CY11" s="661"/>
      <c r="CZ11" s="662">
        <v>11.5</v>
      </c>
      <c r="DA11" s="662"/>
      <c r="DB11" s="662"/>
      <c r="DC11" s="662"/>
      <c r="DD11" s="668">
        <v>118476</v>
      </c>
      <c r="DE11" s="660"/>
      <c r="DF11" s="660"/>
      <c r="DG11" s="660"/>
      <c r="DH11" s="660"/>
      <c r="DI11" s="660"/>
      <c r="DJ11" s="660"/>
      <c r="DK11" s="660"/>
      <c r="DL11" s="660"/>
      <c r="DM11" s="660"/>
      <c r="DN11" s="660"/>
      <c r="DO11" s="660"/>
      <c r="DP11" s="661"/>
      <c r="DQ11" s="668">
        <v>296348</v>
      </c>
      <c r="DR11" s="660"/>
      <c r="DS11" s="660"/>
      <c r="DT11" s="660"/>
      <c r="DU11" s="660"/>
      <c r="DV11" s="660"/>
      <c r="DW11" s="660"/>
      <c r="DX11" s="660"/>
      <c r="DY11" s="660"/>
      <c r="DZ11" s="660"/>
      <c r="EA11" s="660"/>
      <c r="EB11" s="660"/>
      <c r="EC11" s="669"/>
    </row>
    <row r="12" spans="2:143" ht="11.25" customHeight="1">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268554</v>
      </c>
      <c r="BH12" s="660"/>
      <c r="BI12" s="660"/>
      <c r="BJ12" s="660"/>
      <c r="BK12" s="660"/>
      <c r="BL12" s="660"/>
      <c r="BM12" s="660"/>
      <c r="BN12" s="661"/>
      <c r="BO12" s="662">
        <v>44.4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171505</v>
      </c>
      <c r="CS12" s="660"/>
      <c r="CT12" s="660"/>
      <c r="CU12" s="660"/>
      <c r="CV12" s="660"/>
      <c r="CW12" s="660"/>
      <c r="CX12" s="660"/>
      <c r="CY12" s="661"/>
      <c r="CZ12" s="662">
        <v>2.6</v>
      </c>
      <c r="DA12" s="662"/>
      <c r="DB12" s="662"/>
      <c r="DC12" s="662"/>
      <c r="DD12" s="668">
        <v>20163</v>
      </c>
      <c r="DE12" s="660"/>
      <c r="DF12" s="660"/>
      <c r="DG12" s="660"/>
      <c r="DH12" s="660"/>
      <c r="DI12" s="660"/>
      <c r="DJ12" s="660"/>
      <c r="DK12" s="660"/>
      <c r="DL12" s="660"/>
      <c r="DM12" s="660"/>
      <c r="DN12" s="660"/>
      <c r="DO12" s="660"/>
      <c r="DP12" s="661"/>
      <c r="DQ12" s="668">
        <v>102435</v>
      </c>
      <c r="DR12" s="660"/>
      <c r="DS12" s="660"/>
      <c r="DT12" s="660"/>
      <c r="DU12" s="660"/>
      <c r="DV12" s="660"/>
      <c r="DW12" s="660"/>
      <c r="DX12" s="660"/>
      <c r="DY12" s="660"/>
      <c r="DZ12" s="660"/>
      <c r="EA12" s="660"/>
      <c r="EB12" s="660"/>
      <c r="EC12" s="669"/>
    </row>
    <row r="13" spans="2:143" ht="11.25" customHeight="1">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258962</v>
      </c>
      <c r="BH13" s="660"/>
      <c r="BI13" s="660"/>
      <c r="BJ13" s="660"/>
      <c r="BK13" s="660"/>
      <c r="BL13" s="660"/>
      <c r="BM13" s="660"/>
      <c r="BN13" s="661"/>
      <c r="BO13" s="662">
        <v>42.8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807504</v>
      </c>
      <c r="CS13" s="660"/>
      <c r="CT13" s="660"/>
      <c r="CU13" s="660"/>
      <c r="CV13" s="660"/>
      <c r="CW13" s="660"/>
      <c r="CX13" s="660"/>
      <c r="CY13" s="661"/>
      <c r="CZ13" s="662">
        <v>12.4</v>
      </c>
      <c r="DA13" s="662"/>
      <c r="DB13" s="662"/>
      <c r="DC13" s="662"/>
      <c r="DD13" s="668">
        <v>395130</v>
      </c>
      <c r="DE13" s="660"/>
      <c r="DF13" s="660"/>
      <c r="DG13" s="660"/>
      <c r="DH13" s="660"/>
      <c r="DI13" s="660"/>
      <c r="DJ13" s="660"/>
      <c r="DK13" s="660"/>
      <c r="DL13" s="660"/>
      <c r="DM13" s="660"/>
      <c r="DN13" s="660"/>
      <c r="DO13" s="660"/>
      <c r="DP13" s="661"/>
      <c r="DQ13" s="668">
        <v>388485</v>
      </c>
      <c r="DR13" s="660"/>
      <c r="DS13" s="660"/>
      <c r="DT13" s="660"/>
      <c r="DU13" s="660"/>
      <c r="DV13" s="660"/>
      <c r="DW13" s="660"/>
      <c r="DX13" s="660"/>
      <c r="DY13" s="660"/>
      <c r="DZ13" s="660"/>
      <c r="EA13" s="660"/>
      <c r="EB13" s="660"/>
      <c r="EC13" s="669"/>
    </row>
    <row r="14" spans="2:143" ht="11.25" customHeight="1">
      <c r="B14" s="656" t="s">
        <v>244</v>
      </c>
      <c r="C14" s="657"/>
      <c r="D14" s="657"/>
      <c r="E14" s="657"/>
      <c r="F14" s="657"/>
      <c r="G14" s="657"/>
      <c r="H14" s="657"/>
      <c r="I14" s="657"/>
      <c r="J14" s="657"/>
      <c r="K14" s="657"/>
      <c r="L14" s="657"/>
      <c r="M14" s="657"/>
      <c r="N14" s="657"/>
      <c r="O14" s="657"/>
      <c r="P14" s="657"/>
      <c r="Q14" s="658"/>
      <c r="R14" s="659">
        <v>471</v>
      </c>
      <c r="S14" s="660"/>
      <c r="T14" s="660"/>
      <c r="U14" s="660"/>
      <c r="V14" s="660"/>
      <c r="W14" s="660"/>
      <c r="X14" s="660"/>
      <c r="Y14" s="661"/>
      <c r="Z14" s="662">
        <v>0</v>
      </c>
      <c r="AA14" s="662"/>
      <c r="AB14" s="662"/>
      <c r="AC14" s="662"/>
      <c r="AD14" s="663">
        <v>471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36439</v>
      </c>
      <c r="BH14" s="660"/>
      <c r="BI14" s="660"/>
      <c r="BJ14" s="660"/>
      <c r="BK14" s="660"/>
      <c r="BL14" s="660"/>
      <c r="BM14" s="660"/>
      <c r="BN14" s="661"/>
      <c r="BO14" s="662">
        <v>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182348</v>
      </c>
      <c r="CS14" s="660"/>
      <c r="CT14" s="660"/>
      <c r="CU14" s="660"/>
      <c r="CV14" s="660"/>
      <c r="CW14" s="660"/>
      <c r="CX14" s="660"/>
      <c r="CY14" s="661"/>
      <c r="CZ14" s="662">
        <v>2.8</v>
      </c>
      <c r="DA14" s="662"/>
      <c r="DB14" s="662"/>
      <c r="DC14" s="662"/>
      <c r="DD14" s="668">
        <v>43120</v>
      </c>
      <c r="DE14" s="660"/>
      <c r="DF14" s="660"/>
      <c r="DG14" s="660"/>
      <c r="DH14" s="660"/>
      <c r="DI14" s="660"/>
      <c r="DJ14" s="660"/>
      <c r="DK14" s="660"/>
      <c r="DL14" s="660"/>
      <c r="DM14" s="660"/>
      <c r="DN14" s="660"/>
      <c r="DO14" s="660"/>
      <c r="DP14" s="661"/>
      <c r="DQ14" s="668">
        <v>137349</v>
      </c>
      <c r="DR14" s="660"/>
      <c r="DS14" s="660"/>
      <c r="DT14" s="660"/>
      <c r="DU14" s="660"/>
      <c r="DV14" s="660"/>
      <c r="DW14" s="660"/>
      <c r="DX14" s="660"/>
      <c r="DY14" s="660"/>
      <c r="DZ14" s="660"/>
      <c r="EA14" s="660"/>
      <c r="EB14" s="660"/>
      <c r="EC14" s="669"/>
    </row>
    <row r="15" spans="2:143" ht="11.25" customHeight="1">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67606</v>
      </c>
      <c r="BH15" s="660"/>
      <c r="BI15" s="660"/>
      <c r="BJ15" s="660"/>
      <c r="BK15" s="660"/>
      <c r="BL15" s="660"/>
      <c r="BM15" s="660"/>
      <c r="BN15" s="661"/>
      <c r="BO15" s="662">
        <v>11.2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568706</v>
      </c>
      <c r="CS15" s="660"/>
      <c r="CT15" s="660"/>
      <c r="CU15" s="660"/>
      <c r="CV15" s="660"/>
      <c r="CW15" s="660"/>
      <c r="CX15" s="660"/>
      <c r="CY15" s="661"/>
      <c r="CZ15" s="662">
        <v>8.6999999999999993</v>
      </c>
      <c r="DA15" s="662"/>
      <c r="DB15" s="662"/>
      <c r="DC15" s="662"/>
      <c r="DD15" s="668">
        <v>23807</v>
      </c>
      <c r="DE15" s="660"/>
      <c r="DF15" s="660"/>
      <c r="DG15" s="660"/>
      <c r="DH15" s="660"/>
      <c r="DI15" s="660"/>
      <c r="DJ15" s="660"/>
      <c r="DK15" s="660"/>
      <c r="DL15" s="660"/>
      <c r="DM15" s="660"/>
      <c r="DN15" s="660"/>
      <c r="DO15" s="660"/>
      <c r="DP15" s="661"/>
      <c r="DQ15" s="668">
        <v>514657</v>
      </c>
      <c r="DR15" s="660"/>
      <c r="DS15" s="660"/>
      <c r="DT15" s="660"/>
      <c r="DU15" s="660"/>
      <c r="DV15" s="660"/>
      <c r="DW15" s="660"/>
      <c r="DX15" s="660"/>
      <c r="DY15" s="660"/>
      <c r="DZ15" s="660"/>
      <c r="EA15" s="660"/>
      <c r="EB15" s="660"/>
      <c r="EC15" s="669"/>
    </row>
    <row r="16" spans="2:143" ht="11.25" customHeight="1">
      <c r="B16" s="656" t="s">
        <v>250</v>
      </c>
      <c r="C16" s="657"/>
      <c r="D16" s="657"/>
      <c r="E16" s="657"/>
      <c r="F16" s="657"/>
      <c r="G16" s="657"/>
      <c r="H16" s="657"/>
      <c r="I16" s="657"/>
      <c r="J16" s="657"/>
      <c r="K16" s="657"/>
      <c r="L16" s="657"/>
      <c r="M16" s="657"/>
      <c r="N16" s="657"/>
      <c r="O16" s="657"/>
      <c r="P16" s="657"/>
      <c r="Q16" s="658"/>
      <c r="R16" s="659">
        <v>5256</v>
      </c>
      <c r="S16" s="660"/>
      <c r="T16" s="660"/>
      <c r="U16" s="660"/>
      <c r="V16" s="660"/>
      <c r="W16" s="660"/>
      <c r="X16" s="660"/>
      <c r="Y16" s="661"/>
      <c r="Z16" s="662">
        <v>0.1</v>
      </c>
      <c r="AA16" s="662"/>
      <c r="AB16" s="662"/>
      <c r="AC16" s="662"/>
      <c r="AD16" s="663">
        <v>5256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4416</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2207</v>
      </c>
      <c r="DR16" s="660"/>
      <c r="DS16" s="660"/>
      <c r="DT16" s="660"/>
      <c r="DU16" s="660"/>
      <c r="DV16" s="660"/>
      <c r="DW16" s="660"/>
      <c r="DX16" s="660"/>
      <c r="DY16" s="660"/>
      <c r="DZ16" s="660"/>
      <c r="EA16" s="660"/>
      <c r="EB16" s="660"/>
      <c r="EC16" s="669"/>
    </row>
    <row r="17" spans="2:133" ht="11.25" customHeight="1">
      <c r="B17" s="656" t="s">
        <v>253</v>
      </c>
      <c r="C17" s="657"/>
      <c r="D17" s="657"/>
      <c r="E17" s="657"/>
      <c r="F17" s="657"/>
      <c r="G17" s="657"/>
      <c r="H17" s="657"/>
      <c r="I17" s="657"/>
      <c r="J17" s="657"/>
      <c r="K17" s="657"/>
      <c r="L17" s="657"/>
      <c r="M17" s="657"/>
      <c r="N17" s="657"/>
      <c r="O17" s="657"/>
      <c r="P17" s="657"/>
      <c r="Q17" s="658"/>
      <c r="R17" s="659">
        <v>9368</v>
      </c>
      <c r="S17" s="660"/>
      <c r="T17" s="660"/>
      <c r="U17" s="660"/>
      <c r="V17" s="660"/>
      <c r="W17" s="660"/>
      <c r="X17" s="660"/>
      <c r="Y17" s="661"/>
      <c r="Z17" s="662">
        <v>0.1</v>
      </c>
      <c r="AA17" s="662"/>
      <c r="AB17" s="662"/>
      <c r="AC17" s="662"/>
      <c r="AD17" s="663">
        <v>9368</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1116629</v>
      </c>
      <c r="CS17" s="660"/>
      <c r="CT17" s="660"/>
      <c r="CU17" s="660"/>
      <c r="CV17" s="660"/>
      <c r="CW17" s="660"/>
      <c r="CX17" s="660"/>
      <c r="CY17" s="661"/>
      <c r="CZ17" s="662">
        <v>17.100000000000001</v>
      </c>
      <c r="DA17" s="662"/>
      <c r="DB17" s="662"/>
      <c r="DC17" s="662"/>
      <c r="DD17" s="668" t="s">
        <v>122</v>
      </c>
      <c r="DE17" s="660"/>
      <c r="DF17" s="660"/>
      <c r="DG17" s="660"/>
      <c r="DH17" s="660"/>
      <c r="DI17" s="660"/>
      <c r="DJ17" s="660"/>
      <c r="DK17" s="660"/>
      <c r="DL17" s="660"/>
      <c r="DM17" s="660"/>
      <c r="DN17" s="660"/>
      <c r="DO17" s="660"/>
      <c r="DP17" s="661"/>
      <c r="DQ17" s="668">
        <v>1066364</v>
      </c>
      <c r="DR17" s="660"/>
      <c r="DS17" s="660"/>
      <c r="DT17" s="660"/>
      <c r="DU17" s="660"/>
      <c r="DV17" s="660"/>
      <c r="DW17" s="660"/>
      <c r="DX17" s="660"/>
      <c r="DY17" s="660"/>
      <c r="DZ17" s="660"/>
      <c r="EA17" s="660"/>
      <c r="EB17" s="660"/>
      <c r="EC17" s="669"/>
    </row>
    <row r="18" spans="2:133" ht="11.25" customHeight="1">
      <c r="B18" s="656" t="s">
        <v>256</v>
      </c>
      <c r="C18" s="657"/>
      <c r="D18" s="657"/>
      <c r="E18" s="657"/>
      <c r="F18" s="657"/>
      <c r="G18" s="657"/>
      <c r="H18" s="657"/>
      <c r="I18" s="657"/>
      <c r="J18" s="657"/>
      <c r="K18" s="657"/>
      <c r="L18" s="657"/>
      <c r="M18" s="657"/>
      <c r="N18" s="657"/>
      <c r="O18" s="657"/>
      <c r="P18" s="657"/>
      <c r="Q18" s="658"/>
      <c r="R18" s="659">
        <v>1609</v>
      </c>
      <c r="S18" s="660"/>
      <c r="T18" s="660"/>
      <c r="U18" s="660"/>
      <c r="V18" s="660"/>
      <c r="W18" s="660"/>
      <c r="X18" s="660"/>
      <c r="Y18" s="661"/>
      <c r="Z18" s="662">
        <v>0</v>
      </c>
      <c r="AA18" s="662"/>
      <c r="AB18" s="662"/>
      <c r="AC18" s="662"/>
      <c r="AD18" s="663">
        <v>1609</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42626</v>
      </c>
      <c r="CS18" s="660"/>
      <c r="CT18" s="660"/>
      <c r="CU18" s="660"/>
      <c r="CV18" s="660"/>
      <c r="CW18" s="660"/>
      <c r="CX18" s="660"/>
      <c r="CY18" s="661"/>
      <c r="CZ18" s="662">
        <v>0.7</v>
      </c>
      <c r="DA18" s="662"/>
      <c r="DB18" s="662"/>
      <c r="DC18" s="662"/>
      <c r="DD18" s="668" t="s">
        <v>122</v>
      </c>
      <c r="DE18" s="660"/>
      <c r="DF18" s="660"/>
      <c r="DG18" s="660"/>
      <c r="DH18" s="660"/>
      <c r="DI18" s="660"/>
      <c r="DJ18" s="660"/>
      <c r="DK18" s="660"/>
      <c r="DL18" s="660"/>
      <c r="DM18" s="660"/>
      <c r="DN18" s="660"/>
      <c r="DO18" s="660"/>
      <c r="DP18" s="661"/>
      <c r="DQ18" s="668">
        <v>72</v>
      </c>
      <c r="DR18" s="660"/>
      <c r="DS18" s="660"/>
      <c r="DT18" s="660"/>
      <c r="DU18" s="660"/>
      <c r="DV18" s="660"/>
      <c r="DW18" s="660"/>
      <c r="DX18" s="660"/>
      <c r="DY18" s="660"/>
      <c r="DZ18" s="660"/>
      <c r="EA18" s="660"/>
      <c r="EB18" s="660"/>
      <c r="EC18" s="669"/>
    </row>
    <row r="19" spans="2:133" ht="11.25" customHeight="1">
      <c r="B19" s="656" t="s">
        <v>259</v>
      </c>
      <c r="C19" s="657"/>
      <c r="D19" s="657"/>
      <c r="E19" s="657"/>
      <c r="F19" s="657"/>
      <c r="G19" s="657"/>
      <c r="H19" s="657"/>
      <c r="I19" s="657"/>
      <c r="J19" s="657"/>
      <c r="K19" s="657"/>
      <c r="L19" s="657"/>
      <c r="M19" s="657"/>
      <c r="N19" s="657"/>
      <c r="O19" s="657"/>
      <c r="P19" s="657"/>
      <c r="Q19" s="658"/>
      <c r="R19" s="659">
        <v>1609</v>
      </c>
      <c r="S19" s="660"/>
      <c r="T19" s="660"/>
      <c r="U19" s="660"/>
      <c r="V19" s="660"/>
      <c r="W19" s="660"/>
      <c r="X19" s="660"/>
      <c r="Y19" s="661"/>
      <c r="Z19" s="662">
        <v>0</v>
      </c>
      <c r="AA19" s="662"/>
      <c r="AB19" s="662"/>
      <c r="AC19" s="662"/>
      <c r="AD19" s="663">
        <v>1609</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6520007</v>
      </c>
      <c r="CS20" s="660"/>
      <c r="CT20" s="660"/>
      <c r="CU20" s="660"/>
      <c r="CV20" s="660"/>
      <c r="CW20" s="660"/>
      <c r="CX20" s="660"/>
      <c r="CY20" s="661"/>
      <c r="CZ20" s="662">
        <v>100</v>
      </c>
      <c r="DA20" s="662"/>
      <c r="DB20" s="662"/>
      <c r="DC20" s="662"/>
      <c r="DD20" s="668">
        <v>642720</v>
      </c>
      <c r="DE20" s="660"/>
      <c r="DF20" s="660"/>
      <c r="DG20" s="660"/>
      <c r="DH20" s="660"/>
      <c r="DI20" s="660"/>
      <c r="DJ20" s="660"/>
      <c r="DK20" s="660"/>
      <c r="DL20" s="660"/>
      <c r="DM20" s="660"/>
      <c r="DN20" s="660"/>
      <c r="DO20" s="660"/>
      <c r="DP20" s="661"/>
      <c r="DQ20" s="668">
        <v>4375727</v>
      </c>
      <c r="DR20" s="660"/>
      <c r="DS20" s="660"/>
      <c r="DT20" s="660"/>
      <c r="DU20" s="660"/>
      <c r="DV20" s="660"/>
      <c r="DW20" s="660"/>
      <c r="DX20" s="660"/>
      <c r="DY20" s="660"/>
      <c r="DZ20" s="660"/>
      <c r="EA20" s="660"/>
      <c r="EB20" s="660"/>
      <c r="EC20" s="669"/>
    </row>
    <row r="21" spans="2:133" ht="11.25" customHeight="1">
      <c r="B21" s="656" t="s">
        <v>265</v>
      </c>
      <c r="C21" s="657"/>
      <c r="D21" s="657"/>
      <c r="E21" s="657"/>
      <c r="F21" s="657"/>
      <c r="G21" s="657"/>
      <c r="H21" s="657"/>
      <c r="I21" s="657"/>
      <c r="J21" s="657"/>
      <c r="K21" s="657"/>
      <c r="L21" s="657"/>
      <c r="M21" s="657"/>
      <c r="N21" s="657"/>
      <c r="O21" s="657"/>
      <c r="P21" s="657"/>
      <c r="Q21" s="658"/>
      <c r="R21" s="659">
        <v>3392474</v>
      </c>
      <c r="S21" s="660"/>
      <c r="T21" s="660"/>
      <c r="U21" s="660"/>
      <c r="V21" s="660"/>
      <c r="W21" s="660"/>
      <c r="X21" s="660"/>
      <c r="Y21" s="661"/>
      <c r="Z21" s="662">
        <v>50.6</v>
      </c>
      <c r="AA21" s="662"/>
      <c r="AB21" s="662"/>
      <c r="AC21" s="662"/>
      <c r="AD21" s="663">
        <v>3181021</v>
      </c>
      <c r="AE21" s="663"/>
      <c r="AF21" s="663"/>
      <c r="AG21" s="663"/>
      <c r="AH21" s="663"/>
      <c r="AI21" s="663"/>
      <c r="AJ21" s="663"/>
      <c r="AK21" s="663"/>
      <c r="AL21" s="664">
        <v>78.7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267</v>
      </c>
      <c r="C22" s="657"/>
      <c r="D22" s="657"/>
      <c r="E22" s="657"/>
      <c r="F22" s="657"/>
      <c r="G22" s="657"/>
      <c r="H22" s="657"/>
      <c r="I22" s="657"/>
      <c r="J22" s="657"/>
      <c r="K22" s="657"/>
      <c r="L22" s="657"/>
      <c r="M22" s="657"/>
      <c r="N22" s="657"/>
      <c r="O22" s="657"/>
      <c r="P22" s="657"/>
      <c r="Q22" s="658"/>
      <c r="R22" s="659">
        <v>3181021</v>
      </c>
      <c r="S22" s="660"/>
      <c r="T22" s="660"/>
      <c r="U22" s="660"/>
      <c r="V22" s="660"/>
      <c r="W22" s="660"/>
      <c r="X22" s="660"/>
      <c r="Y22" s="661"/>
      <c r="Z22" s="662">
        <v>47.5</v>
      </c>
      <c r="AA22" s="662"/>
      <c r="AB22" s="662"/>
      <c r="AC22" s="662"/>
      <c r="AD22" s="663">
        <v>3181021</v>
      </c>
      <c r="AE22" s="663"/>
      <c r="AF22" s="663"/>
      <c r="AG22" s="663"/>
      <c r="AH22" s="663"/>
      <c r="AI22" s="663"/>
      <c r="AJ22" s="663"/>
      <c r="AK22" s="663"/>
      <c r="AL22" s="664">
        <v>78.7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270</v>
      </c>
      <c r="C23" s="657"/>
      <c r="D23" s="657"/>
      <c r="E23" s="657"/>
      <c r="F23" s="657"/>
      <c r="G23" s="657"/>
      <c r="H23" s="657"/>
      <c r="I23" s="657"/>
      <c r="J23" s="657"/>
      <c r="K23" s="657"/>
      <c r="L23" s="657"/>
      <c r="M23" s="657"/>
      <c r="N23" s="657"/>
      <c r="O23" s="657"/>
      <c r="P23" s="657"/>
      <c r="Q23" s="658"/>
      <c r="R23" s="659">
        <v>211453</v>
      </c>
      <c r="S23" s="660"/>
      <c r="T23" s="660"/>
      <c r="U23" s="660"/>
      <c r="V23" s="660"/>
      <c r="W23" s="660"/>
      <c r="X23" s="660"/>
      <c r="Y23" s="661"/>
      <c r="Z23" s="662">
        <v>3.2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3000149</v>
      </c>
      <c r="CS24" s="649"/>
      <c r="CT24" s="649"/>
      <c r="CU24" s="649"/>
      <c r="CV24" s="649"/>
      <c r="CW24" s="649"/>
      <c r="CX24" s="649"/>
      <c r="CY24" s="650"/>
      <c r="CZ24" s="653">
        <v>46</v>
      </c>
      <c r="DA24" s="654"/>
      <c r="DB24" s="654"/>
      <c r="DC24" s="670"/>
      <c r="DD24" s="694">
        <v>2429381</v>
      </c>
      <c r="DE24" s="649"/>
      <c r="DF24" s="649"/>
      <c r="DG24" s="649"/>
      <c r="DH24" s="649"/>
      <c r="DI24" s="649"/>
      <c r="DJ24" s="649"/>
      <c r="DK24" s="650"/>
      <c r="DL24" s="694">
        <v>2264677</v>
      </c>
      <c r="DM24" s="649"/>
      <c r="DN24" s="649"/>
      <c r="DO24" s="649"/>
      <c r="DP24" s="649"/>
      <c r="DQ24" s="649"/>
      <c r="DR24" s="649"/>
      <c r="DS24" s="649"/>
      <c r="DT24" s="649"/>
      <c r="DU24" s="649"/>
      <c r="DV24" s="650"/>
      <c r="DW24" s="653">
        <v>56</v>
      </c>
      <c r="DX24" s="654"/>
      <c r="DY24" s="654"/>
      <c r="DZ24" s="654"/>
      <c r="EA24" s="654"/>
      <c r="EB24" s="654"/>
      <c r="EC24" s="655"/>
    </row>
    <row r="25" spans="2:133" ht="11.25" customHeight="1">
      <c r="B25" s="656" t="s">
        <v>280</v>
      </c>
      <c r="C25" s="657"/>
      <c r="D25" s="657"/>
      <c r="E25" s="657"/>
      <c r="F25" s="657"/>
      <c r="G25" s="657"/>
      <c r="H25" s="657"/>
      <c r="I25" s="657"/>
      <c r="J25" s="657"/>
      <c r="K25" s="657"/>
      <c r="L25" s="657"/>
      <c r="M25" s="657"/>
      <c r="N25" s="657"/>
      <c r="O25" s="657"/>
      <c r="P25" s="657"/>
      <c r="Q25" s="658"/>
      <c r="R25" s="659">
        <v>4251026</v>
      </c>
      <c r="S25" s="660"/>
      <c r="T25" s="660"/>
      <c r="U25" s="660"/>
      <c r="V25" s="660"/>
      <c r="W25" s="660"/>
      <c r="X25" s="660"/>
      <c r="Y25" s="661"/>
      <c r="Z25" s="662">
        <v>63.4</v>
      </c>
      <c r="AA25" s="662"/>
      <c r="AB25" s="662"/>
      <c r="AC25" s="662"/>
      <c r="AD25" s="663">
        <v>4039573</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1232455</v>
      </c>
      <c r="CS25" s="691"/>
      <c r="CT25" s="691"/>
      <c r="CU25" s="691"/>
      <c r="CV25" s="691"/>
      <c r="CW25" s="691"/>
      <c r="CX25" s="691"/>
      <c r="CY25" s="692"/>
      <c r="CZ25" s="664">
        <v>18.899999999999999</v>
      </c>
      <c r="DA25" s="689"/>
      <c r="DB25" s="689"/>
      <c r="DC25" s="693"/>
      <c r="DD25" s="668">
        <v>1132503</v>
      </c>
      <c r="DE25" s="691"/>
      <c r="DF25" s="691"/>
      <c r="DG25" s="691"/>
      <c r="DH25" s="691"/>
      <c r="DI25" s="691"/>
      <c r="DJ25" s="691"/>
      <c r="DK25" s="692"/>
      <c r="DL25" s="668">
        <v>1115741</v>
      </c>
      <c r="DM25" s="691"/>
      <c r="DN25" s="691"/>
      <c r="DO25" s="691"/>
      <c r="DP25" s="691"/>
      <c r="DQ25" s="691"/>
      <c r="DR25" s="691"/>
      <c r="DS25" s="691"/>
      <c r="DT25" s="691"/>
      <c r="DU25" s="691"/>
      <c r="DV25" s="692"/>
      <c r="DW25" s="664">
        <v>27.6</v>
      </c>
      <c r="DX25" s="689"/>
      <c r="DY25" s="689"/>
      <c r="DZ25" s="689"/>
      <c r="EA25" s="689"/>
      <c r="EB25" s="689"/>
      <c r="EC25" s="690"/>
    </row>
    <row r="26" spans="2:133" ht="11.25" customHeight="1">
      <c r="B26" s="656" t="s">
        <v>283</v>
      </c>
      <c r="C26" s="657"/>
      <c r="D26" s="657"/>
      <c r="E26" s="657"/>
      <c r="F26" s="657"/>
      <c r="G26" s="657"/>
      <c r="H26" s="657"/>
      <c r="I26" s="657"/>
      <c r="J26" s="657"/>
      <c r="K26" s="657"/>
      <c r="L26" s="657"/>
      <c r="M26" s="657"/>
      <c r="N26" s="657"/>
      <c r="O26" s="657"/>
      <c r="P26" s="657"/>
      <c r="Q26" s="658"/>
      <c r="R26" s="659">
        <v>902</v>
      </c>
      <c r="S26" s="660"/>
      <c r="T26" s="660"/>
      <c r="U26" s="660"/>
      <c r="V26" s="660"/>
      <c r="W26" s="660"/>
      <c r="X26" s="660"/>
      <c r="Y26" s="661"/>
      <c r="Z26" s="662">
        <v>0</v>
      </c>
      <c r="AA26" s="662"/>
      <c r="AB26" s="662"/>
      <c r="AC26" s="662"/>
      <c r="AD26" s="663">
        <v>902</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631801</v>
      </c>
      <c r="CS26" s="660"/>
      <c r="CT26" s="660"/>
      <c r="CU26" s="660"/>
      <c r="CV26" s="660"/>
      <c r="CW26" s="660"/>
      <c r="CX26" s="660"/>
      <c r="CY26" s="661"/>
      <c r="CZ26" s="664">
        <v>9.6999999999999993</v>
      </c>
      <c r="DA26" s="689"/>
      <c r="DB26" s="689"/>
      <c r="DC26" s="693"/>
      <c r="DD26" s="668">
        <v>605630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c r="B27" s="656" t="s">
        <v>286</v>
      </c>
      <c r="C27" s="657"/>
      <c r="D27" s="657"/>
      <c r="E27" s="657"/>
      <c r="F27" s="657"/>
      <c r="G27" s="657"/>
      <c r="H27" s="657"/>
      <c r="I27" s="657"/>
      <c r="J27" s="657"/>
      <c r="K27" s="657"/>
      <c r="L27" s="657"/>
      <c r="M27" s="657"/>
      <c r="N27" s="657"/>
      <c r="O27" s="657"/>
      <c r="P27" s="657"/>
      <c r="Q27" s="658"/>
      <c r="R27" s="659">
        <v>15304</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604637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651197</v>
      </c>
      <c r="CS27" s="691"/>
      <c r="CT27" s="691"/>
      <c r="CU27" s="691"/>
      <c r="CV27" s="691"/>
      <c r="CW27" s="691"/>
      <c r="CX27" s="691"/>
      <c r="CY27" s="692"/>
      <c r="CZ27" s="664">
        <v>10</v>
      </c>
      <c r="DA27" s="689"/>
      <c r="DB27" s="689"/>
      <c r="DC27" s="693"/>
      <c r="DD27" s="668">
        <v>230646</v>
      </c>
      <c r="DE27" s="691"/>
      <c r="DF27" s="691"/>
      <c r="DG27" s="691"/>
      <c r="DH27" s="691"/>
      <c r="DI27" s="691"/>
      <c r="DJ27" s="691"/>
      <c r="DK27" s="692"/>
      <c r="DL27" s="668">
        <v>178940</v>
      </c>
      <c r="DM27" s="691"/>
      <c r="DN27" s="691"/>
      <c r="DO27" s="691"/>
      <c r="DP27" s="691"/>
      <c r="DQ27" s="691"/>
      <c r="DR27" s="691"/>
      <c r="DS27" s="691"/>
      <c r="DT27" s="691"/>
      <c r="DU27" s="691"/>
      <c r="DV27" s="692"/>
      <c r="DW27" s="664">
        <v>4.4000000000000004</v>
      </c>
      <c r="DX27" s="689"/>
      <c r="DY27" s="689"/>
      <c r="DZ27" s="689"/>
      <c r="EA27" s="689"/>
      <c r="EB27" s="689"/>
      <c r="EC27" s="690"/>
    </row>
    <row r="28" spans="2:133" ht="11.25" customHeight="1">
      <c r="B28" s="656" t="s">
        <v>289</v>
      </c>
      <c r="C28" s="657"/>
      <c r="D28" s="657"/>
      <c r="E28" s="657"/>
      <c r="F28" s="657"/>
      <c r="G28" s="657"/>
      <c r="H28" s="657"/>
      <c r="I28" s="657"/>
      <c r="J28" s="657"/>
      <c r="K28" s="657"/>
      <c r="L28" s="657"/>
      <c r="M28" s="657"/>
      <c r="N28" s="657"/>
      <c r="O28" s="657"/>
      <c r="P28" s="657"/>
      <c r="Q28" s="658"/>
      <c r="R28" s="659">
        <v>140251</v>
      </c>
      <c r="S28" s="660"/>
      <c r="T28" s="660"/>
      <c r="U28" s="660"/>
      <c r="V28" s="660"/>
      <c r="W28" s="660"/>
      <c r="X28" s="660"/>
      <c r="Y28" s="661"/>
      <c r="Z28" s="662">
        <v>2.1</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1116497</v>
      </c>
      <c r="CS28" s="660"/>
      <c r="CT28" s="660"/>
      <c r="CU28" s="660"/>
      <c r="CV28" s="660"/>
      <c r="CW28" s="660"/>
      <c r="CX28" s="660"/>
      <c r="CY28" s="661"/>
      <c r="CZ28" s="664">
        <v>17.100000000000001</v>
      </c>
      <c r="DA28" s="689"/>
      <c r="DB28" s="689"/>
      <c r="DC28" s="693"/>
      <c r="DD28" s="668">
        <v>1066232</v>
      </c>
      <c r="DE28" s="660"/>
      <c r="DF28" s="660"/>
      <c r="DG28" s="660"/>
      <c r="DH28" s="660"/>
      <c r="DI28" s="660"/>
      <c r="DJ28" s="660"/>
      <c r="DK28" s="661"/>
      <c r="DL28" s="668">
        <v>969996</v>
      </c>
      <c r="DM28" s="660"/>
      <c r="DN28" s="660"/>
      <c r="DO28" s="660"/>
      <c r="DP28" s="660"/>
      <c r="DQ28" s="660"/>
      <c r="DR28" s="660"/>
      <c r="DS28" s="660"/>
      <c r="DT28" s="660"/>
      <c r="DU28" s="660"/>
      <c r="DV28" s="661"/>
      <c r="DW28" s="664">
        <v>24</v>
      </c>
      <c r="DX28" s="689"/>
      <c r="DY28" s="689"/>
      <c r="DZ28" s="689"/>
      <c r="EA28" s="689"/>
      <c r="EB28" s="689"/>
      <c r="EC28" s="690"/>
    </row>
    <row r="29" spans="2:133" ht="11.25" customHeight="1">
      <c r="B29" s="656" t="s">
        <v>291</v>
      </c>
      <c r="C29" s="657"/>
      <c r="D29" s="657"/>
      <c r="E29" s="657"/>
      <c r="F29" s="657"/>
      <c r="G29" s="657"/>
      <c r="H29" s="657"/>
      <c r="I29" s="657"/>
      <c r="J29" s="657"/>
      <c r="K29" s="657"/>
      <c r="L29" s="657"/>
      <c r="M29" s="657"/>
      <c r="N29" s="657"/>
      <c r="O29" s="657"/>
      <c r="P29" s="657"/>
      <c r="Q29" s="658"/>
      <c r="R29" s="659">
        <v>5075</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1116497</v>
      </c>
      <c r="CS29" s="691"/>
      <c r="CT29" s="691"/>
      <c r="CU29" s="691"/>
      <c r="CV29" s="691"/>
      <c r="CW29" s="691"/>
      <c r="CX29" s="691"/>
      <c r="CY29" s="692"/>
      <c r="CZ29" s="664">
        <v>17.100000000000001</v>
      </c>
      <c r="DA29" s="689"/>
      <c r="DB29" s="689"/>
      <c r="DC29" s="693"/>
      <c r="DD29" s="668">
        <v>1066232</v>
      </c>
      <c r="DE29" s="691"/>
      <c r="DF29" s="691"/>
      <c r="DG29" s="691"/>
      <c r="DH29" s="691"/>
      <c r="DI29" s="691"/>
      <c r="DJ29" s="691"/>
      <c r="DK29" s="692"/>
      <c r="DL29" s="668">
        <v>969996</v>
      </c>
      <c r="DM29" s="691"/>
      <c r="DN29" s="691"/>
      <c r="DO29" s="691"/>
      <c r="DP29" s="691"/>
      <c r="DQ29" s="691"/>
      <c r="DR29" s="691"/>
      <c r="DS29" s="691"/>
      <c r="DT29" s="691"/>
      <c r="DU29" s="691"/>
      <c r="DV29" s="692"/>
      <c r="DW29" s="664">
        <v>24</v>
      </c>
      <c r="DX29" s="689"/>
      <c r="DY29" s="689"/>
      <c r="DZ29" s="689"/>
      <c r="EA29" s="689"/>
      <c r="EB29" s="689"/>
      <c r="EC29" s="690"/>
    </row>
    <row r="30" spans="2:133" ht="11.25" customHeight="1">
      <c r="B30" s="656" t="s">
        <v>293</v>
      </c>
      <c r="C30" s="657"/>
      <c r="D30" s="657"/>
      <c r="E30" s="657"/>
      <c r="F30" s="657"/>
      <c r="G30" s="657"/>
      <c r="H30" s="657"/>
      <c r="I30" s="657"/>
      <c r="J30" s="657"/>
      <c r="K30" s="657"/>
      <c r="L30" s="657"/>
      <c r="M30" s="657"/>
      <c r="N30" s="657"/>
      <c r="O30" s="657"/>
      <c r="P30" s="657"/>
      <c r="Q30" s="658"/>
      <c r="R30" s="659">
        <v>667541</v>
      </c>
      <c r="S30" s="660"/>
      <c r="T30" s="660"/>
      <c r="U30" s="660"/>
      <c r="V30" s="660"/>
      <c r="W30" s="660"/>
      <c r="X30" s="660"/>
      <c r="Y30" s="661"/>
      <c r="Z30" s="662">
        <v>10</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1080898</v>
      </c>
      <c r="CS30" s="660"/>
      <c r="CT30" s="660"/>
      <c r="CU30" s="660"/>
      <c r="CV30" s="660"/>
      <c r="CW30" s="660"/>
      <c r="CX30" s="660"/>
      <c r="CY30" s="661"/>
      <c r="CZ30" s="664">
        <v>16.600000000000001</v>
      </c>
      <c r="DA30" s="689"/>
      <c r="DB30" s="689"/>
      <c r="DC30" s="693"/>
      <c r="DD30" s="668">
        <v>1030633</v>
      </c>
      <c r="DE30" s="660"/>
      <c r="DF30" s="660"/>
      <c r="DG30" s="660"/>
      <c r="DH30" s="660"/>
      <c r="DI30" s="660"/>
      <c r="DJ30" s="660"/>
      <c r="DK30" s="661"/>
      <c r="DL30" s="668">
        <v>934397</v>
      </c>
      <c r="DM30" s="660"/>
      <c r="DN30" s="660"/>
      <c r="DO30" s="660"/>
      <c r="DP30" s="660"/>
      <c r="DQ30" s="660"/>
      <c r="DR30" s="660"/>
      <c r="DS30" s="660"/>
      <c r="DT30" s="660"/>
      <c r="DU30" s="660"/>
      <c r="DV30" s="661"/>
      <c r="DW30" s="664">
        <v>23.1</v>
      </c>
      <c r="DX30" s="689"/>
      <c r="DY30" s="689"/>
      <c r="DZ30" s="689"/>
      <c r="EA30" s="689"/>
      <c r="EB30" s="689"/>
      <c r="EC30" s="690"/>
    </row>
    <row r="31" spans="2:133" ht="11.25" customHeight="1">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95.5</v>
      </c>
      <c r="BN31" s="703"/>
      <c r="BO31" s="703"/>
      <c r="BP31" s="703"/>
      <c r="BQ31" s="704"/>
      <c r="BR31" s="715">
        <v>98.9</v>
      </c>
      <c r="BS31" s="703"/>
      <c r="BT31" s="703"/>
      <c r="BU31" s="703"/>
      <c r="BV31" s="703"/>
      <c r="BW31" s="703"/>
      <c r="BX31" s="654">
        <v>94.8</v>
      </c>
      <c r="BY31" s="703"/>
      <c r="BZ31" s="703"/>
      <c r="CA31" s="703"/>
      <c r="CB31" s="704"/>
      <c r="CD31" s="697"/>
      <c r="CE31" s="698"/>
      <c r="CF31" s="656" t="s">
        <v>300</v>
      </c>
      <c r="CG31" s="657"/>
      <c r="CH31" s="657"/>
      <c r="CI31" s="657"/>
      <c r="CJ31" s="657"/>
      <c r="CK31" s="657"/>
      <c r="CL31" s="657"/>
      <c r="CM31" s="657"/>
      <c r="CN31" s="657"/>
      <c r="CO31" s="657"/>
      <c r="CP31" s="657"/>
      <c r="CQ31" s="658"/>
      <c r="CR31" s="659">
        <v>35599</v>
      </c>
      <c r="CS31" s="691"/>
      <c r="CT31" s="691"/>
      <c r="CU31" s="691"/>
      <c r="CV31" s="691"/>
      <c r="CW31" s="691"/>
      <c r="CX31" s="691"/>
      <c r="CY31" s="692"/>
      <c r="CZ31" s="664">
        <v>0.5</v>
      </c>
      <c r="DA31" s="689"/>
      <c r="DB31" s="689"/>
      <c r="DC31" s="693"/>
      <c r="DD31" s="668">
        <v>35599</v>
      </c>
      <c r="DE31" s="691"/>
      <c r="DF31" s="691"/>
      <c r="DG31" s="691"/>
      <c r="DH31" s="691"/>
      <c r="DI31" s="691"/>
      <c r="DJ31" s="691"/>
      <c r="DK31" s="692"/>
      <c r="DL31" s="668">
        <v>35599</v>
      </c>
      <c r="DM31" s="691"/>
      <c r="DN31" s="691"/>
      <c r="DO31" s="691"/>
      <c r="DP31" s="691"/>
      <c r="DQ31" s="691"/>
      <c r="DR31" s="691"/>
      <c r="DS31" s="691"/>
      <c r="DT31" s="691"/>
      <c r="DU31" s="691"/>
      <c r="DV31" s="692"/>
      <c r="DW31" s="664">
        <v>0.9</v>
      </c>
      <c r="DX31" s="689"/>
      <c r="DY31" s="689"/>
      <c r="DZ31" s="689"/>
      <c r="EA31" s="689"/>
      <c r="EB31" s="689"/>
      <c r="EC31" s="690"/>
    </row>
    <row r="32" spans="2:133" ht="11.25" customHeight="1">
      <c r="B32" s="656" t="s">
        <v>301</v>
      </c>
      <c r="C32" s="657"/>
      <c r="D32" s="657"/>
      <c r="E32" s="657"/>
      <c r="F32" s="657"/>
      <c r="G32" s="657"/>
      <c r="H32" s="657"/>
      <c r="I32" s="657"/>
      <c r="J32" s="657"/>
      <c r="K32" s="657"/>
      <c r="L32" s="657"/>
      <c r="M32" s="657"/>
      <c r="N32" s="657"/>
      <c r="O32" s="657"/>
      <c r="P32" s="657"/>
      <c r="Q32" s="658"/>
      <c r="R32" s="659">
        <v>712179</v>
      </c>
      <c r="S32" s="660"/>
      <c r="T32" s="660"/>
      <c r="U32" s="660"/>
      <c r="V32" s="660"/>
      <c r="W32" s="660"/>
      <c r="X32" s="660"/>
      <c r="Y32" s="661"/>
      <c r="Z32" s="662">
        <v>10.6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1"/>
      <c r="BI32" s="691"/>
      <c r="BJ32" s="691"/>
      <c r="BK32" s="691"/>
      <c r="BL32" s="691"/>
      <c r="BM32" s="665">
        <v>98</v>
      </c>
      <c r="BN32" s="691"/>
      <c r="BO32" s="691"/>
      <c r="BP32" s="691"/>
      <c r="BQ32" s="714"/>
      <c r="BR32" s="716">
        <v>99.2</v>
      </c>
      <c r="BS32" s="691"/>
      <c r="BT32" s="691"/>
      <c r="BU32" s="691"/>
      <c r="BV32" s="691"/>
      <c r="BW32" s="691"/>
      <c r="BX32" s="665">
        <v>97.6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c r="B33" s="656" t="s">
        <v>305</v>
      </c>
      <c r="C33" s="657"/>
      <c r="D33" s="657"/>
      <c r="E33" s="657"/>
      <c r="F33" s="657"/>
      <c r="G33" s="657"/>
      <c r="H33" s="657"/>
      <c r="I33" s="657"/>
      <c r="J33" s="657"/>
      <c r="K33" s="657"/>
      <c r="L33" s="657"/>
      <c r="M33" s="657"/>
      <c r="N33" s="657"/>
      <c r="O33" s="657"/>
      <c r="P33" s="657"/>
      <c r="Q33" s="658"/>
      <c r="R33" s="659">
        <v>26638</v>
      </c>
      <c r="S33" s="660"/>
      <c r="T33" s="660"/>
      <c r="U33" s="660"/>
      <c r="V33" s="660"/>
      <c r="W33" s="660"/>
      <c r="X33" s="660"/>
      <c r="Y33" s="661"/>
      <c r="Z33" s="662">
        <v>0.4</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98.5</v>
      </c>
      <c r="BH33" s="718"/>
      <c r="BI33" s="718"/>
      <c r="BJ33" s="718"/>
      <c r="BK33" s="718"/>
      <c r="BL33" s="718"/>
      <c r="BM33" s="719">
        <v>91.8</v>
      </c>
      <c r="BN33" s="718"/>
      <c r="BO33" s="718"/>
      <c r="BP33" s="718"/>
      <c r="BQ33" s="720"/>
      <c r="BR33" s="717">
        <v>98.2</v>
      </c>
      <c r="BS33" s="718"/>
      <c r="BT33" s="718"/>
      <c r="BU33" s="718"/>
      <c r="BV33" s="718"/>
      <c r="BW33" s="718"/>
      <c r="BX33" s="719">
        <v>90.6</v>
      </c>
      <c r="BY33" s="718"/>
      <c r="BZ33" s="718"/>
      <c r="CA33" s="718"/>
      <c r="CB33" s="720"/>
      <c r="CD33" s="656" t="s">
        <v>307</v>
      </c>
      <c r="CE33" s="657"/>
      <c r="CF33" s="657"/>
      <c r="CG33" s="657"/>
      <c r="CH33" s="657"/>
      <c r="CI33" s="657"/>
      <c r="CJ33" s="657"/>
      <c r="CK33" s="657"/>
      <c r="CL33" s="657"/>
      <c r="CM33" s="657"/>
      <c r="CN33" s="657"/>
      <c r="CO33" s="657"/>
      <c r="CP33" s="657"/>
      <c r="CQ33" s="658"/>
      <c r="CR33" s="659">
        <v>2872722</v>
      </c>
      <c r="CS33" s="691"/>
      <c r="CT33" s="691"/>
      <c r="CU33" s="691"/>
      <c r="CV33" s="691"/>
      <c r="CW33" s="691"/>
      <c r="CX33" s="691"/>
      <c r="CY33" s="692"/>
      <c r="CZ33" s="664">
        <v>44.1</v>
      </c>
      <c r="DA33" s="689"/>
      <c r="DB33" s="689"/>
      <c r="DC33" s="693"/>
      <c r="DD33" s="668">
        <v>1825640</v>
      </c>
      <c r="DE33" s="691"/>
      <c r="DF33" s="691"/>
      <c r="DG33" s="691"/>
      <c r="DH33" s="691"/>
      <c r="DI33" s="691"/>
      <c r="DJ33" s="691"/>
      <c r="DK33" s="692"/>
      <c r="DL33" s="668">
        <v>1368349</v>
      </c>
      <c r="DM33" s="691"/>
      <c r="DN33" s="691"/>
      <c r="DO33" s="691"/>
      <c r="DP33" s="691"/>
      <c r="DQ33" s="691"/>
      <c r="DR33" s="691"/>
      <c r="DS33" s="691"/>
      <c r="DT33" s="691"/>
      <c r="DU33" s="691"/>
      <c r="DV33" s="692"/>
      <c r="DW33" s="664">
        <v>33.799999999999997</v>
      </c>
      <c r="DX33" s="689"/>
      <c r="DY33" s="689"/>
      <c r="DZ33" s="689"/>
      <c r="EA33" s="689"/>
      <c r="EB33" s="689"/>
      <c r="EC33" s="690"/>
    </row>
    <row r="34" spans="2:133" ht="11.25" customHeight="1">
      <c r="B34" s="656" t="s">
        <v>308</v>
      </c>
      <c r="C34" s="657"/>
      <c r="D34" s="657"/>
      <c r="E34" s="657"/>
      <c r="F34" s="657"/>
      <c r="G34" s="657"/>
      <c r="H34" s="657"/>
      <c r="I34" s="657"/>
      <c r="J34" s="657"/>
      <c r="K34" s="657"/>
      <c r="L34" s="657"/>
      <c r="M34" s="657"/>
      <c r="N34" s="657"/>
      <c r="O34" s="657"/>
      <c r="P34" s="657"/>
      <c r="Q34" s="658"/>
      <c r="R34" s="659">
        <v>120399</v>
      </c>
      <c r="S34" s="660"/>
      <c r="T34" s="660"/>
      <c r="U34" s="660"/>
      <c r="V34" s="660"/>
      <c r="W34" s="660"/>
      <c r="X34" s="660"/>
      <c r="Y34" s="661"/>
      <c r="Z34" s="662">
        <v>1.8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793494</v>
      </c>
      <c r="CS34" s="660"/>
      <c r="CT34" s="660"/>
      <c r="CU34" s="660"/>
      <c r="CV34" s="660"/>
      <c r="CW34" s="660"/>
      <c r="CX34" s="660"/>
      <c r="CY34" s="661"/>
      <c r="CZ34" s="664">
        <v>12.2</v>
      </c>
      <c r="DA34" s="689"/>
      <c r="DB34" s="689"/>
      <c r="DC34" s="693"/>
      <c r="DD34" s="668">
        <v>472923</v>
      </c>
      <c r="DE34" s="660"/>
      <c r="DF34" s="660"/>
      <c r="DG34" s="660"/>
      <c r="DH34" s="660"/>
      <c r="DI34" s="660"/>
      <c r="DJ34" s="660"/>
      <c r="DK34" s="661"/>
      <c r="DL34" s="668">
        <v>402560</v>
      </c>
      <c r="DM34" s="660"/>
      <c r="DN34" s="660"/>
      <c r="DO34" s="660"/>
      <c r="DP34" s="660"/>
      <c r="DQ34" s="660"/>
      <c r="DR34" s="660"/>
      <c r="DS34" s="660"/>
      <c r="DT34" s="660"/>
      <c r="DU34" s="660"/>
      <c r="DV34" s="661"/>
      <c r="DW34" s="664">
        <v>10</v>
      </c>
      <c r="DX34" s="689"/>
      <c r="DY34" s="689"/>
      <c r="DZ34" s="689"/>
      <c r="EA34" s="689"/>
      <c r="EB34" s="689"/>
      <c r="EC34" s="690"/>
    </row>
    <row r="35" spans="2:133" ht="11.25" customHeight="1">
      <c r="B35" s="656" t="s">
        <v>310</v>
      </c>
      <c r="C35" s="657"/>
      <c r="D35" s="657"/>
      <c r="E35" s="657"/>
      <c r="F35" s="657"/>
      <c r="G35" s="657"/>
      <c r="H35" s="657"/>
      <c r="I35" s="657"/>
      <c r="J35" s="657"/>
      <c r="K35" s="657"/>
      <c r="L35" s="657"/>
      <c r="M35" s="657"/>
      <c r="N35" s="657"/>
      <c r="O35" s="657"/>
      <c r="P35" s="657"/>
      <c r="Q35" s="658"/>
      <c r="R35" s="659">
        <v>125855</v>
      </c>
      <c r="S35" s="660"/>
      <c r="T35" s="660"/>
      <c r="U35" s="660"/>
      <c r="V35" s="660"/>
      <c r="W35" s="660"/>
      <c r="X35" s="660"/>
      <c r="Y35" s="661"/>
      <c r="Z35" s="662">
        <v>1.9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89989</v>
      </c>
      <c r="CS35" s="691"/>
      <c r="CT35" s="691"/>
      <c r="CU35" s="691"/>
      <c r="CV35" s="691"/>
      <c r="CW35" s="691"/>
      <c r="CX35" s="691"/>
      <c r="CY35" s="692"/>
      <c r="CZ35" s="664">
        <v>1.4</v>
      </c>
      <c r="DA35" s="689"/>
      <c r="DB35" s="689"/>
      <c r="DC35" s="693"/>
      <c r="DD35" s="668">
        <v>53264</v>
      </c>
      <c r="DE35" s="691"/>
      <c r="DF35" s="691"/>
      <c r="DG35" s="691"/>
      <c r="DH35" s="691"/>
      <c r="DI35" s="691"/>
      <c r="DJ35" s="691"/>
      <c r="DK35" s="692"/>
      <c r="DL35" s="668">
        <v>41959</v>
      </c>
      <c r="DM35" s="691"/>
      <c r="DN35" s="691"/>
      <c r="DO35" s="691"/>
      <c r="DP35" s="691"/>
      <c r="DQ35" s="691"/>
      <c r="DR35" s="691"/>
      <c r="DS35" s="691"/>
      <c r="DT35" s="691"/>
      <c r="DU35" s="691"/>
      <c r="DV35" s="692"/>
      <c r="DW35" s="664">
        <v>1</v>
      </c>
      <c r="DX35" s="689"/>
      <c r="DY35" s="689"/>
      <c r="DZ35" s="689"/>
      <c r="EA35" s="689"/>
      <c r="EB35" s="689"/>
      <c r="EC35" s="690"/>
    </row>
    <row r="36" spans="2:133" ht="11.25" customHeight="1">
      <c r="B36" s="656" t="s">
        <v>314</v>
      </c>
      <c r="C36" s="657"/>
      <c r="D36" s="657"/>
      <c r="E36" s="657"/>
      <c r="F36" s="657"/>
      <c r="G36" s="657"/>
      <c r="H36" s="657"/>
      <c r="I36" s="657"/>
      <c r="J36" s="657"/>
      <c r="K36" s="657"/>
      <c r="L36" s="657"/>
      <c r="M36" s="657"/>
      <c r="N36" s="657"/>
      <c r="O36" s="657"/>
      <c r="P36" s="657"/>
      <c r="Q36" s="658"/>
      <c r="R36" s="659">
        <v>143777</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725987</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51993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1177438</v>
      </c>
      <c r="CS36" s="660"/>
      <c r="CT36" s="660"/>
      <c r="CU36" s="660"/>
      <c r="CV36" s="660"/>
      <c r="CW36" s="660"/>
      <c r="CX36" s="660"/>
      <c r="CY36" s="661"/>
      <c r="CZ36" s="664">
        <v>18.100000000000001</v>
      </c>
      <c r="DA36" s="689"/>
      <c r="DB36" s="689"/>
      <c r="DC36" s="693"/>
      <c r="DD36" s="668">
        <v>662047</v>
      </c>
      <c r="DE36" s="660"/>
      <c r="DF36" s="660"/>
      <c r="DG36" s="660"/>
      <c r="DH36" s="660"/>
      <c r="DI36" s="660"/>
      <c r="DJ36" s="660"/>
      <c r="DK36" s="661"/>
      <c r="DL36" s="668">
        <v>382076</v>
      </c>
      <c r="DM36" s="660"/>
      <c r="DN36" s="660"/>
      <c r="DO36" s="660"/>
      <c r="DP36" s="660"/>
      <c r="DQ36" s="660"/>
      <c r="DR36" s="660"/>
      <c r="DS36" s="660"/>
      <c r="DT36" s="660"/>
      <c r="DU36" s="660"/>
      <c r="DV36" s="661"/>
      <c r="DW36" s="664">
        <v>9.4</v>
      </c>
      <c r="DX36" s="689"/>
      <c r="DY36" s="689"/>
      <c r="DZ36" s="689"/>
      <c r="EA36" s="689"/>
      <c r="EB36" s="689"/>
      <c r="EC36" s="690"/>
    </row>
    <row r="37" spans="2:133" ht="11.25" customHeight="1">
      <c r="B37" s="656" t="s">
        <v>318</v>
      </c>
      <c r="C37" s="657"/>
      <c r="D37" s="657"/>
      <c r="E37" s="657"/>
      <c r="F37" s="657"/>
      <c r="G37" s="657"/>
      <c r="H37" s="657"/>
      <c r="I37" s="657"/>
      <c r="J37" s="657"/>
      <c r="K37" s="657"/>
      <c r="L37" s="657"/>
      <c r="M37" s="657"/>
      <c r="N37" s="657"/>
      <c r="O37" s="657"/>
      <c r="P37" s="657"/>
      <c r="Q37" s="658"/>
      <c r="R37" s="659">
        <v>107171</v>
      </c>
      <c r="S37" s="660"/>
      <c r="T37" s="660"/>
      <c r="U37" s="660"/>
      <c r="V37" s="660"/>
      <c r="W37" s="660"/>
      <c r="X37" s="660"/>
      <c r="Y37" s="661"/>
      <c r="Z37" s="662">
        <v>1.6</v>
      </c>
      <c r="AA37" s="662"/>
      <c r="AB37" s="662"/>
      <c r="AC37" s="662"/>
      <c r="AD37" s="663">
        <v>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297348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12695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275217</v>
      </c>
      <c r="CS37" s="691"/>
      <c r="CT37" s="691"/>
      <c r="CU37" s="691"/>
      <c r="CV37" s="691"/>
      <c r="CW37" s="691"/>
      <c r="CX37" s="691"/>
      <c r="CY37" s="692"/>
      <c r="CZ37" s="664">
        <v>4.2</v>
      </c>
      <c r="DA37" s="689"/>
      <c r="DB37" s="689"/>
      <c r="DC37" s="693"/>
      <c r="DD37" s="668">
        <v>230415</v>
      </c>
      <c r="DE37" s="691"/>
      <c r="DF37" s="691"/>
      <c r="DG37" s="691"/>
      <c r="DH37" s="691"/>
      <c r="DI37" s="691"/>
      <c r="DJ37" s="691"/>
      <c r="DK37" s="692"/>
      <c r="DL37" s="668">
        <v>205306</v>
      </c>
      <c r="DM37" s="691"/>
      <c r="DN37" s="691"/>
      <c r="DO37" s="691"/>
      <c r="DP37" s="691"/>
      <c r="DQ37" s="691"/>
      <c r="DR37" s="691"/>
      <c r="DS37" s="691"/>
      <c r="DT37" s="691"/>
      <c r="DU37" s="691"/>
      <c r="DV37" s="692"/>
      <c r="DW37" s="664">
        <v>5.0999999999999996</v>
      </c>
      <c r="DX37" s="689"/>
      <c r="DY37" s="689"/>
      <c r="DZ37" s="689"/>
      <c r="EA37" s="689"/>
      <c r="EB37" s="689"/>
      <c r="EC37" s="690"/>
    </row>
    <row r="38" spans="2:133" ht="11.25" customHeight="1">
      <c r="B38" s="656" t="s">
        <v>322</v>
      </c>
      <c r="C38" s="657"/>
      <c r="D38" s="657"/>
      <c r="E38" s="657"/>
      <c r="F38" s="657"/>
      <c r="G38" s="657"/>
      <c r="H38" s="657"/>
      <c r="I38" s="657"/>
      <c r="J38" s="657"/>
      <c r="K38" s="657"/>
      <c r="L38" s="657"/>
      <c r="M38" s="657"/>
      <c r="N38" s="657"/>
      <c r="O38" s="657"/>
      <c r="P38" s="657"/>
      <c r="Q38" s="658"/>
      <c r="R38" s="659">
        <v>384660</v>
      </c>
      <c r="S38" s="660"/>
      <c r="T38" s="660"/>
      <c r="U38" s="660"/>
      <c r="V38" s="660"/>
      <c r="W38" s="660"/>
      <c r="X38" s="660"/>
      <c r="Y38" s="661"/>
      <c r="Z38" s="662">
        <v>5.7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42626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1326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375324</v>
      </c>
      <c r="CS38" s="660"/>
      <c r="CT38" s="660"/>
      <c r="CU38" s="660"/>
      <c r="CV38" s="660"/>
      <c r="CW38" s="660"/>
      <c r="CX38" s="660"/>
      <c r="CY38" s="661"/>
      <c r="CZ38" s="664">
        <v>5.8</v>
      </c>
      <c r="DA38" s="689"/>
      <c r="DB38" s="689"/>
      <c r="DC38" s="693"/>
      <c r="DD38" s="668">
        <v>287216</v>
      </c>
      <c r="DE38" s="660"/>
      <c r="DF38" s="660"/>
      <c r="DG38" s="660"/>
      <c r="DH38" s="660"/>
      <c r="DI38" s="660"/>
      <c r="DJ38" s="660"/>
      <c r="DK38" s="661"/>
      <c r="DL38" s="668">
        <v>269198</v>
      </c>
      <c r="DM38" s="660"/>
      <c r="DN38" s="660"/>
      <c r="DO38" s="660"/>
      <c r="DP38" s="660"/>
      <c r="DQ38" s="660"/>
      <c r="DR38" s="660"/>
      <c r="DS38" s="660"/>
      <c r="DT38" s="660"/>
      <c r="DU38" s="660"/>
      <c r="DV38" s="661"/>
      <c r="DW38" s="664">
        <v>6.7</v>
      </c>
      <c r="DX38" s="689"/>
      <c r="DY38" s="689"/>
      <c r="DZ38" s="689"/>
      <c r="EA38" s="689"/>
      <c r="EB38" s="689"/>
      <c r="EC38" s="690"/>
    </row>
    <row r="39" spans="2:133" ht="11.25" customHeight="1">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10689</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2161</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147181</v>
      </c>
      <c r="CS39" s="691"/>
      <c r="CT39" s="691"/>
      <c r="CU39" s="691"/>
      <c r="CV39" s="691"/>
      <c r="CW39" s="691"/>
      <c r="CX39" s="691"/>
      <c r="CY39" s="692"/>
      <c r="CZ39" s="664">
        <v>2.2999999999999998</v>
      </c>
      <c r="DA39" s="689"/>
      <c r="DB39" s="689"/>
      <c r="DC39" s="693"/>
      <c r="DD39" s="668">
        <v>65094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c r="B40" s="656" t="s">
        <v>330</v>
      </c>
      <c r="C40" s="657"/>
      <c r="D40" s="657"/>
      <c r="E40" s="657"/>
      <c r="F40" s="657"/>
      <c r="G40" s="657"/>
      <c r="H40" s="657"/>
      <c r="I40" s="657"/>
      <c r="J40" s="657"/>
      <c r="K40" s="657"/>
      <c r="L40" s="657"/>
      <c r="M40" s="657"/>
      <c r="N40" s="657"/>
      <c r="O40" s="657"/>
      <c r="P40" s="657"/>
      <c r="Q40" s="658"/>
      <c r="R40" s="659">
        <v>3060</v>
      </c>
      <c r="S40" s="660"/>
      <c r="T40" s="660"/>
      <c r="U40" s="660"/>
      <c r="V40" s="660"/>
      <c r="W40" s="660"/>
      <c r="X40" s="660"/>
      <c r="Y40" s="661"/>
      <c r="Z40" s="662">
        <v>0</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355</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289296</v>
      </c>
      <c r="CS40" s="660"/>
      <c r="CT40" s="660"/>
      <c r="CU40" s="660"/>
      <c r="CV40" s="660"/>
      <c r="CW40" s="660"/>
      <c r="CX40" s="660"/>
      <c r="CY40" s="661"/>
      <c r="CZ40" s="664">
        <v>4.4000000000000004</v>
      </c>
      <c r="DA40" s="689"/>
      <c r="DB40" s="689"/>
      <c r="DC40" s="693"/>
      <c r="DD40" s="668">
        <v>285096</v>
      </c>
      <c r="DE40" s="660"/>
      <c r="DF40" s="660"/>
      <c r="DG40" s="660"/>
      <c r="DH40" s="660"/>
      <c r="DI40" s="660"/>
      <c r="DJ40" s="660"/>
      <c r="DK40" s="661"/>
      <c r="DL40" s="668">
        <v>272556</v>
      </c>
      <c r="DM40" s="660"/>
      <c r="DN40" s="660"/>
      <c r="DO40" s="660"/>
      <c r="DP40" s="660"/>
      <c r="DQ40" s="660"/>
      <c r="DR40" s="660"/>
      <c r="DS40" s="660"/>
      <c r="DT40" s="660"/>
      <c r="DU40" s="660"/>
      <c r="DV40" s="661"/>
      <c r="DW40" s="664">
        <v>6.7</v>
      </c>
      <c r="DX40" s="689"/>
      <c r="DY40" s="689"/>
      <c r="DZ40" s="689"/>
      <c r="EA40" s="689"/>
      <c r="EB40" s="689"/>
      <c r="EC40" s="690"/>
    </row>
    <row r="41" spans="2:133" ht="11.25" customHeight="1">
      <c r="B41" s="680" t="s">
        <v>335</v>
      </c>
      <c r="C41" s="681"/>
      <c r="D41" s="681"/>
      <c r="E41" s="681"/>
      <c r="F41" s="681"/>
      <c r="G41" s="681"/>
      <c r="H41" s="681"/>
      <c r="I41" s="681"/>
      <c r="J41" s="681"/>
      <c r="K41" s="681"/>
      <c r="L41" s="681"/>
      <c r="M41" s="681"/>
      <c r="N41" s="681"/>
      <c r="O41" s="681"/>
      <c r="P41" s="681"/>
      <c r="Q41" s="682"/>
      <c r="R41" s="731">
        <v>6700778</v>
      </c>
      <c r="S41" s="732"/>
      <c r="T41" s="732"/>
      <c r="U41" s="732"/>
      <c r="V41" s="732"/>
      <c r="W41" s="732"/>
      <c r="X41" s="732"/>
      <c r="Y41" s="736"/>
      <c r="Z41" s="737">
        <v>100</v>
      </c>
      <c r="AA41" s="737"/>
      <c r="AB41" s="737"/>
      <c r="AC41" s="737"/>
      <c r="AD41" s="738">
        <v>4040483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100284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339</v>
      </c>
      <c r="AR42" s="729"/>
      <c r="AS42" s="729"/>
      <c r="AT42" s="729"/>
      <c r="AU42" s="729"/>
      <c r="AV42" s="729"/>
      <c r="AW42" s="729"/>
      <c r="AX42" s="729"/>
      <c r="AY42" s="730"/>
      <c r="AZ42" s="731">
        <v>274685</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332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647136</v>
      </c>
      <c r="CS42" s="691"/>
      <c r="CT42" s="691"/>
      <c r="CU42" s="691"/>
      <c r="CV42" s="691"/>
      <c r="CW42" s="691"/>
      <c r="CX42" s="691"/>
      <c r="CY42" s="692"/>
      <c r="CZ42" s="664">
        <v>9.9</v>
      </c>
      <c r="DA42" s="689"/>
      <c r="DB42" s="689"/>
      <c r="DC42" s="693"/>
      <c r="DD42" s="668">
        <v>120706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342</v>
      </c>
      <c r="CD43" s="656" t="s">
        <v>343</v>
      </c>
      <c r="CE43" s="657"/>
      <c r="CF43" s="657"/>
      <c r="CG43" s="657"/>
      <c r="CH43" s="657"/>
      <c r="CI43" s="657"/>
      <c r="CJ43" s="657"/>
      <c r="CK43" s="657"/>
      <c r="CL43" s="657"/>
      <c r="CM43" s="657"/>
      <c r="CN43" s="657"/>
      <c r="CO43" s="657"/>
      <c r="CP43" s="657"/>
      <c r="CQ43" s="658"/>
      <c r="CR43" s="659">
        <v>48615</v>
      </c>
      <c r="CS43" s="691"/>
      <c r="CT43" s="691"/>
      <c r="CU43" s="691"/>
      <c r="CV43" s="691"/>
      <c r="CW43" s="691"/>
      <c r="CX43" s="691"/>
      <c r="CY43" s="692"/>
      <c r="CZ43" s="664">
        <v>0.7</v>
      </c>
      <c r="DA43" s="689"/>
      <c r="DB43" s="689"/>
      <c r="DC43" s="693"/>
      <c r="DD43" s="668">
        <v>46516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642720</v>
      </c>
      <c r="CS44" s="660"/>
      <c r="CT44" s="660"/>
      <c r="CU44" s="660"/>
      <c r="CV44" s="660"/>
      <c r="CW44" s="660"/>
      <c r="CX44" s="660"/>
      <c r="CY44" s="661"/>
      <c r="CZ44" s="664">
        <v>9.9</v>
      </c>
      <c r="DA44" s="665"/>
      <c r="DB44" s="665"/>
      <c r="DC44" s="671"/>
      <c r="DD44" s="668">
        <v>118499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381419</v>
      </c>
      <c r="CS45" s="691"/>
      <c r="CT45" s="691"/>
      <c r="CU45" s="691"/>
      <c r="CV45" s="691"/>
      <c r="CW45" s="691"/>
      <c r="CX45" s="691"/>
      <c r="CY45" s="692"/>
      <c r="CZ45" s="664">
        <v>5.8</v>
      </c>
      <c r="DA45" s="689"/>
      <c r="DB45" s="689"/>
      <c r="DC45" s="693"/>
      <c r="DD45" s="668">
        <v>47756</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348</v>
      </c>
      <c r="CG46" s="657"/>
      <c r="CH46" s="657"/>
      <c r="CI46" s="657"/>
      <c r="CJ46" s="657"/>
      <c r="CK46" s="657"/>
      <c r="CL46" s="657"/>
      <c r="CM46" s="657"/>
      <c r="CN46" s="657"/>
      <c r="CO46" s="657"/>
      <c r="CP46" s="657"/>
      <c r="CQ46" s="658"/>
      <c r="CR46" s="659">
        <v>185597</v>
      </c>
      <c r="CS46" s="660"/>
      <c r="CT46" s="660"/>
      <c r="CU46" s="660"/>
      <c r="CV46" s="660"/>
      <c r="CW46" s="660"/>
      <c r="CX46" s="660"/>
      <c r="CY46" s="661"/>
      <c r="CZ46" s="664">
        <v>2.8</v>
      </c>
      <c r="DA46" s="665"/>
      <c r="DB46" s="665"/>
      <c r="DC46" s="671"/>
      <c r="DD46" s="668">
        <v>65994</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349</v>
      </c>
      <c r="CG47" s="657"/>
      <c r="CH47" s="657"/>
      <c r="CI47" s="657"/>
      <c r="CJ47" s="657"/>
      <c r="CK47" s="657"/>
      <c r="CL47" s="657"/>
      <c r="CM47" s="657"/>
      <c r="CN47" s="657"/>
      <c r="CO47" s="657"/>
      <c r="CP47" s="657"/>
      <c r="CQ47" s="658"/>
      <c r="CR47" s="659">
        <v>4416</v>
      </c>
      <c r="CS47" s="691"/>
      <c r="CT47" s="691"/>
      <c r="CU47" s="691"/>
      <c r="CV47" s="691"/>
      <c r="CW47" s="691"/>
      <c r="CX47" s="691"/>
      <c r="CY47" s="692"/>
      <c r="CZ47" s="664">
        <v>0.1</v>
      </c>
      <c r="DA47" s="689"/>
      <c r="DB47" s="689"/>
      <c r="DC47" s="693"/>
      <c r="DD47" s="668">
        <v>2207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351</v>
      </c>
      <c r="CE49" s="681"/>
      <c r="CF49" s="681"/>
      <c r="CG49" s="681"/>
      <c r="CH49" s="681"/>
      <c r="CI49" s="681"/>
      <c r="CJ49" s="681"/>
      <c r="CK49" s="681"/>
      <c r="CL49" s="681"/>
      <c r="CM49" s="681"/>
      <c r="CN49" s="681"/>
      <c r="CO49" s="681"/>
      <c r="CP49" s="681"/>
      <c r="CQ49" s="682"/>
      <c r="CR49" s="731">
        <v>6520007</v>
      </c>
      <c r="CS49" s="718"/>
      <c r="CT49" s="718"/>
      <c r="CU49" s="718"/>
      <c r="CV49" s="718"/>
      <c r="CW49" s="718"/>
      <c r="CX49" s="718"/>
      <c r="CY49" s="747"/>
      <c r="CZ49" s="739">
        <v>100</v>
      </c>
      <c r="DA49" s="748"/>
      <c r="DB49" s="748"/>
      <c r="DC49" s="749"/>
      <c r="DD49" s="750">
        <v>4375727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u4/fO58q/yX3PpmPRQQwjX0ykI8VS+zfKEi8d93YMEOD2GTUymyywnFOko0mPhnAVi8y+ho1F/7Jn0wrkVRjg==" saltValue="DwvZhoj18XIlGKGSN/Hu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cols>
    <col min="1" max="130" width="2.81640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374</v>
      </c>
      <c r="C7" s="786"/>
      <c r="D7" s="786"/>
      <c r="E7" s="786"/>
      <c r="F7" s="786"/>
      <c r="G7" s="786"/>
      <c r="H7" s="786"/>
      <c r="I7" s="786"/>
      <c r="J7" s="786"/>
      <c r="K7" s="786"/>
      <c r="L7" s="786"/>
      <c r="M7" s="786"/>
      <c r="N7" s="786"/>
      <c r="O7" s="786"/>
      <c r="P7" s="787"/>
      <c r="Q7" s="788">
        <v>6691</v>
      </c>
      <c r="R7" s="789"/>
      <c r="S7" s="789"/>
      <c r="T7" s="789"/>
      <c r="U7" s="789"/>
      <c r="V7" s="789">
        <v>6516</v>
      </c>
      <c r="W7" s="789"/>
      <c r="X7" s="789"/>
      <c r="Y7" s="789"/>
      <c r="Z7" s="789"/>
      <c r="AA7" s="789">
        <v>175</v>
      </c>
      <c r="AB7" s="789"/>
      <c r="AC7" s="789"/>
      <c r="AD7" s="789"/>
      <c r="AE7" s="790"/>
      <c r="AF7" s="791">
        <v>139</v>
      </c>
      <c r="AG7" s="792"/>
      <c r="AH7" s="792"/>
      <c r="AI7" s="792"/>
      <c r="AJ7" s="793"/>
      <c r="AK7" s="794" t="s">
        <v>557</v>
      </c>
      <c r="AL7" s="795"/>
      <c r="AM7" s="795"/>
      <c r="AN7" s="795"/>
      <c r="AO7" s="795"/>
      <c r="AP7" s="795">
        <v>7686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555</v>
      </c>
      <c r="BT7" s="783"/>
      <c r="BU7" s="783"/>
      <c r="BV7" s="783"/>
      <c r="BW7" s="783"/>
      <c r="BX7" s="783"/>
      <c r="BY7" s="783"/>
      <c r="BZ7" s="783"/>
      <c r="CA7" s="783"/>
      <c r="CB7" s="783"/>
      <c r="CC7" s="783"/>
      <c r="CD7" s="783"/>
      <c r="CE7" s="783"/>
      <c r="CF7" s="783"/>
      <c r="CG7" s="798"/>
      <c r="CH7" s="779">
        <v>-24</v>
      </c>
      <c r="CI7" s="780"/>
      <c r="CJ7" s="780"/>
      <c r="CK7" s="780"/>
      <c r="CL7" s="781"/>
      <c r="CM7" s="779">
        <v>108</v>
      </c>
      <c r="CN7" s="780"/>
      <c r="CO7" s="780"/>
      <c r="CP7" s="780"/>
      <c r="CQ7" s="781"/>
      <c r="CR7" s="779" t="s">
        <v>558</v>
      </c>
      <c r="CS7" s="780"/>
      <c r="CT7" s="780"/>
      <c r="CU7" s="780"/>
      <c r="CV7" s="781"/>
      <c r="CW7" s="779" t="s">
        <v>558</v>
      </c>
      <c r="CX7" s="780"/>
      <c r="CY7" s="780"/>
      <c r="CZ7" s="780"/>
      <c r="DA7" s="781"/>
      <c r="DB7" s="779" t="s">
        <v>558</v>
      </c>
      <c r="DC7" s="780"/>
      <c r="DD7" s="780"/>
      <c r="DE7" s="780"/>
      <c r="DF7" s="781"/>
      <c r="DG7" s="779" t="s">
        <v>558</v>
      </c>
      <c r="DH7" s="780"/>
      <c r="DI7" s="780"/>
      <c r="DJ7" s="780"/>
      <c r="DK7" s="781"/>
      <c r="DL7" s="779" t="s">
        <v>558</v>
      </c>
      <c r="DM7" s="780"/>
      <c r="DN7" s="780"/>
      <c r="DO7" s="780"/>
      <c r="DP7" s="781"/>
      <c r="DQ7" s="779" t="s">
        <v>558</v>
      </c>
      <c r="DR7" s="780"/>
      <c r="DS7" s="780"/>
      <c r="DT7" s="780"/>
      <c r="DU7" s="781"/>
      <c r="DV7" s="782"/>
      <c r="DW7" s="783"/>
      <c r="DX7" s="783"/>
      <c r="DY7" s="783"/>
      <c r="DZ7" s="784"/>
      <c r="EA7" s="234"/>
    </row>
    <row r="8" spans="1:131" s="235" customFormat="1" ht="26.25" customHeight="1">
      <c r="A8" s="238">
        <v>2</v>
      </c>
      <c r="B8" s="816" t="s">
        <v>375</v>
      </c>
      <c r="C8" s="817"/>
      <c r="D8" s="817"/>
      <c r="E8" s="817"/>
      <c r="F8" s="817"/>
      <c r="G8" s="817"/>
      <c r="H8" s="817"/>
      <c r="I8" s="817"/>
      <c r="J8" s="817"/>
      <c r="K8" s="817"/>
      <c r="L8" s="817"/>
      <c r="M8" s="817"/>
      <c r="N8" s="817"/>
      <c r="O8" s="817"/>
      <c r="P8" s="818"/>
      <c r="Q8" s="819">
        <v>10</v>
      </c>
      <c r="R8" s="820"/>
      <c r="S8" s="820"/>
      <c r="T8" s="820"/>
      <c r="U8" s="820"/>
      <c r="V8" s="820">
        <v>4</v>
      </c>
      <c r="W8" s="820"/>
      <c r="X8" s="820"/>
      <c r="Y8" s="820"/>
      <c r="Z8" s="820"/>
      <c r="AA8" s="820">
        <v>5</v>
      </c>
      <c r="AB8" s="820"/>
      <c r="AC8" s="820"/>
      <c r="AD8" s="820"/>
      <c r="AE8" s="821"/>
      <c r="AF8" s="822">
        <v>5</v>
      </c>
      <c r="AG8" s="823"/>
      <c r="AH8" s="823"/>
      <c r="AI8" s="823"/>
      <c r="AJ8" s="824"/>
      <c r="AK8" s="805" t="s">
        <v>557</v>
      </c>
      <c r="AL8" s="806"/>
      <c r="AM8" s="806"/>
      <c r="AN8" s="806"/>
      <c r="AO8" s="806"/>
      <c r="AP8" s="806" t="s">
        <v>557</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556</v>
      </c>
      <c r="BT8" s="810"/>
      <c r="BU8" s="810"/>
      <c r="BV8" s="810"/>
      <c r="BW8" s="810"/>
      <c r="BX8" s="810"/>
      <c r="BY8" s="810"/>
      <c r="BZ8" s="810"/>
      <c r="CA8" s="810"/>
      <c r="CB8" s="810"/>
      <c r="CC8" s="810"/>
      <c r="CD8" s="810"/>
      <c r="CE8" s="810"/>
      <c r="CF8" s="810"/>
      <c r="CG8" s="811"/>
      <c r="CH8" s="812">
        <v>-7</v>
      </c>
      <c r="CI8" s="813"/>
      <c r="CJ8" s="813"/>
      <c r="CK8" s="813"/>
      <c r="CL8" s="814"/>
      <c r="CM8" s="812">
        <v>-10</v>
      </c>
      <c r="CN8" s="813"/>
      <c r="CO8" s="813"/>
      <c r="CP8" s="813"/>
      <c r="CQ8" s="814"/>
      <c r="CR8" s="812">
        <v>25</v>
      </c>
      <c r="CS8" s="813"/>
      <c r="CT8" s="813"/>
      <c r="CU8" s="813"/>
      <c r="CV8" s="814"/>
      <c r="CW8" s="812" t="s">
        <v>558</v>
      </c>
      <c r="CX8" s="813"/>
      <c r="CY8" s="813"/>
      <c r="CZ8" s="813"/>
      <c r="DA8" s="814"/>
      <c r="DB8" s="812" t="s">
        <v>558</v>
      </c>
      <c r="DC8" s="813"/>
      <c r="DD8" s="813"/>
      <c r="DE8" s="813"/>
      <c r="DF8" s="814"/>
      <c r="DG8" s="812" t="s">
        <v>558</v>
      </c>
      <c r="DH8" s="813"/>
      <c r="DI8" s="813"/>
      <c r="DJ8" s="813"/>
      <c r="DK8" s="814"/>
      <c r="DL8" s="812" t="s">
        <v>558</v>
      </c>
      <c r="DM8" s="813"/>
      <c r="DN8" s="813"/>
      <c r="DO8" s="813"/>
      <c r="DP8" s="814"/>
      <c r="DQ8" s="812" t="s">
        <v>558</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377</v>
      </c>
      <c r="B23" s="825" t="s">
        <v>378</v>
      </c>
      <c r="C23" s="826"/>
      <c r="D23" s="826"/>
      <c r="E23" s="826"/>
      <c r="F23" s="826"/>
      <c r="G23" s="826"/>
      <c r="H23" s="826"/>
      <c r="I23" s="826"/>
      <c r="J23" s="826"/>
      <c r="K23" s="826"/>
      <c r="L23" s="826"/>
      <c r="M23" s="826"/>
      <c r="N23" s="826"/>
      <c r="O23" s="826"/>
      <c r="P23" s="827"/>
      <c r="Q23" s="828">
        <v>6701</v>
      </c>
      <c r="R23" s="829"/>
      <c r="S23" s="829"/>
      <c r="T23" s="829"/>
      <c r="U23" s="829"/>
      <c r="V23" s="829">
        <v>6520</v>
      </c>
      <c r="W23" s="829"/>
      <c r="X23" s="829"/>
      <c r="Y23" s="829"/>
      <c r="Z23" s="829"/>
      <c r="AA23" s="829">
        <v>181</v>
      </c>
      <c r="AB23" s="829"/>
      <c r="AC23" s="829"/>
      <c r="AD23" s="829"/>
      <c r="AE23" s="830"/>
      <c r="AF23" s="831">
        <v>144</v>
      </c>
      <c r="AG23" s="829"/>
      <c r="AH23" s="829"/>
      <c r="AI23" s="829"/>
      <c r="AJ23" s="832"/>
      <c r="AK23" s="833"/>
      <c r="AL23" s="834"/>
      <c r="AM23" s="834"/>
      <c r="AN23" s="834"/>
      <c r="AO23" s="834"/>
      <c r="AP23" s="829">
        <v>7686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389</v>
      </c>
      <c r="C28" s="786"/>
      <c r="D28" s="786"/>
      <c r="E28" s="786"/>
      <c r="F28" s="786"/>
      <c r="G28" s="786"/>
      <c r="H28" s="786"/>
      <c r="I28" s="786"/>
      <c r="J28" s="786"/>
      <c r="K28" s="786"/>
      <c r="L28" s="786"/>
      <c r="M28" s="786"/>
      <c r="N28" s="786"/>
      <c r="O28" s="786"/>
      <c r="P28" s="787"/>
      <c r="Q28" s="858">
        <v>1095</v>
      </c>
      <c r="R28" s="859"/>
      <c r="S28" s="859"/>
      <c r="T28" s="859"/>
      <c r="U28" s="859"/>
      <c r="V28" s="859">
        <v>1043</v>
      </c>
      <c r="W28" s="859"/>
      <c r="X28" s="859"/>
      <c r="Y28" s="859"/>
      <c r="Z28" s="859"/>
      <c r="AA28" s="859">
        <v>52</v>
      </c>
      <c r="AB28" s="859"/>
      <c r="AC28" s="859"/>
      <c r="AD28" s="859"/>
      <c r="AE28" s="860"/>
      <c r="AF28" s="861">
        <v>52</v>
      </c>
      <c r="AG28" s="859"/>
      <c r="AH28" s="859"/>
      <c r="AI28" s="859"/>
      <c r="AJ28" s="862"/>
      <c r="AK28" s="863">
        <v>105</v>
      </c>
      <c r="AL28" s="864"/>
      <c r="AM28" s="864"/>
      <c r="AN28" s="864"/>
      <c r="AO28" s="864"/>
      <c r="AP28" s="864" t="s">
        <v>557</v>
      </c>
      <c r="AQ28" s="864"/>
      <c r="AR28" s="864"/>
      <c r="AS28" s="864"/>
      <c r="AT28" s="864"/>
      <c r="AU28" s="864" t="s">
        <v>557</v>
      </c>
      <c r="AV28" s="864"/>
      <c r="AW28" s="864"/>
      <c r="AX28" s="864"/>
      <c r="AY28" s="864"/>
      <c r="AZ28" s="865" t="s">
        <v>557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390</v>
      </c>
      <c r="C29" s="817"/>
      <c r="D29" s="817"/>
      <c r="E29" s="817"/>
      <c r="F29" s="817"/>
      <c r="G29" s="817"/>
      <c r="H29" s="817"/>
      <c r="I29" s="817"/>
      <c r="J29" s="817"/>
      <c r="K29" s="817"/>
      <c r="L29" s="817"/>
      <c r="M29" s="817"/>
      <c r="N29" s="817"/>
      <c r="O29" s="817"/>
      <c r="P29" s="818"/>
      <c r="Q29" s="819">
        <v>1019</v>
      </c>
      <c r="R29" s="820"/>
      <c r="S29" s="820"/>
      <c r="T29" s="820"/>
      <c r="U29" s="820"/>
      <c r="V29" s="820">
        <v>1019</v>
      </c>
      <c r="W29" s="820"/>
      <c r="X29" s="820"/>
      <c r="Y29" s="820"/>
      <c r="Z29" s="820"/>
      <c r="AA29" s="820">
        <v>14</v>
      </c>
      <c r="AB29" s="820"/>
      <c r="AC29" s="820"/>
      <c r="AD29" s="820"/>
      <c r="AE29" s="821"/>
      <c r="AF29" s="822">
        <v>14</v>
      </c>
      <c r="AG29" s="823"/>
      <c r="AH29" s="823"/>
      <c r="AI29" s="823"/>
      <c r="AJ29" s="824"/>
      <c r="AK29" s="870">
        <v>151</v>
      </c>
      <c r="AL29" s="866"/>
      <c r="AM29" s="866"/>
      <c r="AN29" s="866"/>
      <c r="AO29" s="866"/>
      <c r="AP29" s="866" t="s">
        <v>557</v>
      </c>
      <c r="AQ29" s="866"/>
      <c r="AR29" s="866"/>
      <c r="AS29" s="866"/>
      <c r="AT29" s="866"/>
      <c r="AU29" s="866" t="s">
        <v>557</v>
      </c>
      <c r="AV29" s="866"/>
      <c r="AW29" s="866"/>
      <c r="AX29" s="866"/>
      <c r="AY29" s="866"/>
      <c r="AZ29" s="867" t="s">
        <v>557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391</v>
      </c>
      <c r="C30" s="817"/>
      <c r="D30" s="817"/>
      <c r="E30" s="817"/>
      <c r="F30" s="817"/>
      <c r="G30" s="817"/>
      <c r="H30" s="817"/>
      <c r="I30" s="817"/>
      <c r="J30" s="817"/>
      <c r="K30" s="817"/>
      <c r="L30" s="817"/>
      <c r="M30" s="817"/>
      <c r="N30" s="817"/>
      <c r="O30" s="817"/>
      <c r="P30" s="818"/>
      <c r="Q30" s="819">
        <v>104</v>
      </c>
      <c r="R30" s="820"/>
      <c r="S30" s="820"/>
      <c r="T30" s="820"/>
      <c r="U30" s="820"/>
      <c r="V30" s="820">
        <v>97</v>
      </c>
      <c r="W30" s="820"/>
      <c r="X30" s="820"/>
      <c r="Y30" s="820"/>
      <c r="Z30" s="820"/>
      <c r="AA30" s="820">
        <v>7</v>
      </c>
      <c r="AB30" s="820"/>
      <c r="AC30" s="820"/>
      <c r="AD30" s="820"/>
      <c r="AE30" s="821"/>
      <c r="AF30" s="822">
        <v>7</v>
      </c>
      <c r="AG30" s="823"/>
      <c r="AH30" s="823"/>
      <c r="AI30" s="823"/>
      <c r="AJ30" s="824"/>
      <c r="AK30" s="870">
        <v>34</v>
      </c>
      <c r="AL30" s="866"/>
      <c r="AM30" s="866"/>
      <c r="AN30" s="866"/>
      <c r="AO30" s="866"/>
      <c r="AP30" s="866" t="s">
        <v>557</v>
      </c>
      <c r="AQ30" s="866"/>
      <c r="AR30" s="866"/>
      <c r="AS30" s="866"/>
      <c r="AT30" s="866"/>
      <c r="AU30" s="866" t="s">
        <v>557</v>
      </c>
      <c r="AV30" s="866"/>
      <c r="AW30" s="866"/>
      <c r="AX30" s="866"/>
      <c r="AY30" s="866"/>
      <c r="AZ30" s="867" t="s">
        <v>557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392</v>
      </c>
      <c r="C31" s="817"/>
      <c r="D31" s="817"/>
      <c r="E31" s="817"/>
      <c r="F31" s="817"/>
      <c r="G31" s="817"/>
      <c r="H31" s="817"/>
      <c r="I31" s="817"/>
      <c r="J31" s="817"/>
      <c r="K31" s="817"/>
      <c r="L31" s="817"/>
      <c r="M31" s="817"/>
      <c r="N31" s="817"/>
      <c r="O31" s="817"/>
      <c r="P31" s="818"/>
      <c r="Q31" s="819">
        <v>175</v>
      </c>
      <c r="R31" s="820"/>
      <c r="S31" s="820"/>
      <c r="T31" s="820"/>
      <c r="U31" s="820"/>
      <c r="V31" s="820">
        <v>175</v>
      </c>
      <c r="W31" s="820"/>
      <c r="X31" s="820"/>
      <c r="Y31" s="820"/>
      <c r="Z31" s="820"/>
      <c r="AA31" s="820">
        <v>0</v>
      </c>
      <c r="AB31" s="820"/>
      <c r="AC31" s="820"/>
      <c r="AD31" s="820"/>
      <c r="AE31" s="821"/>
      <c r="AF31" s="822">
        <v>46</v>
      </c>
      <c r="AG31" s="823"/>
      <c r="AH31" s="823"/>
      <c r="AI31" s="823"/>
      <c r="AJ31" s="824"/>
      <c r="AK31" s="870">
        <v>14</v>
      </c>
      <c r="AL31" s="866"/>
      <c r="AM31" s="866"/>
      <c r="AN31" s="866"/>
      <c r="AO31" s="866"/>
      <c r="AP31" s="866">
        <v>1021</v>
      </c>
      <c r="AQ31" s="866"/>
      <c r="AR31" s="866"/>
      <c r="AS31" s="866"/>
      <c r="AT31" s="866"/>
      <c r="AU31" s="866">
        <v>29</v>
      </c>
      <c r="AV31" s="866"/>
      <c r="AW31" s="866"/>
      <c r="AX31" s="866"/>
      <c r="AY31" s="866"/>
      <c r="AZ31" s="867" t="s">
        <v>557</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448</v>
      </c>
      <c r="C32" s="817"/>
      <c r="D32" s="817"/>
      <c r="E32" s="817"/>
      <c r="F32" s="817"/>
      <c r="G32" s="817"/>
      <c r="H32" s="817"/>
      <c r="I32" s="817"/>
      <c r="J32" s="817"/>
      <c r="K32" s="817"/>
      <c r="L32" s="817"/>
      <c r="M32" s="817"/>
      <c r="N32" s="817"/>
      <c r="O32" s="817"/>
      <c r="P32" s="818"/>
      <c r="Q32" s="819">
        <v>127</v>
      </c>
      <c r="R32" s="820"/>
      <c r="S32" s="820"/>
      <c r="T32" s="820"/>
      <c r="U32" s="820"/>
      <c r="V32" s="820">
        <v>213</v>
      </c>
      <c r="W32" s="820"/>
      <c r="X32" s="820"/>
      <c r="Y32" s="820"/>
      <c r="Z32" s="820"/>
      <c r="AA32" s="820">
        <v>86</v>
      </c>
      <c r="AB32" s="820"/>
      <c r="AC32" s="820"/>
      <c r="AD32" s="820"/>
      <c r="AE32" s="821"/>
      <c r="AF32" s="822">
        <v>153</v>
      </c>
      <c r="AG32" s="823"/>
      <c r="AH32" s="823"/>
      <c r="AI32" s="823"/>
      <c r="AJ32" s="824"/>
      <c r="AK32" s="870">
        <v>6</v>
      </c>
      <c r="AL32" s="866"/>
      <c r="AM32" s="866"/>
      <c r="AN32" s="866"/>
      <c r="AO32" s="866"/>
      <c r="AP32" s="866">
        <v>871</v>
      </c>
      <c r="AQ32" s="866"/>
      <c r="AR32" s="866"/>
      <c r="AS32" s="866"/>
      <c r="AT32" s="866"/>
      <c r="AU32" s="866">
        <v>856</v>
      </c>
      <c r="AV32" s="866"/>
      <c r="AW32" s="866"/>
      <c r="AX32" s="866"/>
      <c r="AY32" s="866"/>
      <c r="AZ32" s="867" t="s">
        <v>557</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445</v>
      </c>
      <c r="C33" s="817"/>
      <c r="D33" s="817"/>
      <c r="E33" s="817"/>
      <c r="F33" s="817"/>
      <c r="G33" s="817"/>
      <c r="H33" s="817"/>
      <c r="I33" s="817"/>
      <c r="J33" s="817"/>
      <c r="K33" s="817"/>
      <c r="L33" s="817"/>
      <c r="M33" s="817"/>
      <c r="N33" s="817"/>
      <c r="O33" s="817"/>
      <c r="P33" s="818"/>
      <c r="Q33" s="819">
        <v>115</v>
      </c>
      <c r="R33" s="820"/>
      <c r="S33" s="820"/>
      <c r="T33" s="820"/>
      <c r="U33" s="820"/>
      <c r="V33" s="820">
        <v>187</v>
      </c>
      <c r="W33" s="820"/>
      <c r="X33" s="820"/>
      <c r="Y33" s="820"/>
      <c r="Z33" s="820"/>
      <c r="AA33" s="820">
        <v>-72</v>
      </c>
      <c r="AB33" s="820"/>
      <c r="AC33" s="820"/>
      <c r="AD33" s="820"/>
      <c r="AE33" s="821"/>
      <c r="AF33" s="822">
        <v>76</v>
      </c>
      <c r="AG33" s="823"/>
      <c r="AH33" s="823"/>
      <c r="AI33" s="823"/>
      <c r="AJ33" s="824"/>
      <c r="AK33" s="870">
        <v>7</v>
      </c>
      <c r="AL33" s="866"/>
      <c r="AM33" s="866"/>
      <c r="AN33" s="866"/>
      <c r="AO33" s="866"/>
      <c r="AP33" s="866">
        <v>1053</v>
      </c>
      <c r="AQ33" s="866"/>
      <c r="AR33" s="866"/>
      <c r="AS33" s="866"/>
      <c r="AT33" s="866"/>
      <c r="AU33" s="866">
        <v>1029</v>
      </c>
      <c r="AV33" s="866"/>
      <c r="AW33" s="866"/>
      <c r="AX33" s="866"/>
      <c r="AY33" s="866"/>
      <c r="AZ33" s="867" t="s">
        <v>557</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377</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348</v>
      </c>
      <c r="AG63" s="880"/>
      <c r="AH63" s="880"/>
      <c r="AI63" s="880"/>
      <c r="AJ63" s="881"/>
      <c r="AK63" s="882"/>
      <c r="AL63" s="877"/>
      <c r="AM63" s="877"/>
      <c r="AN63" s="877"/>
      <c r="AO63" s="877"/>
      <c r="AP63" s="880">
        <v>2945</v>
      </c>
      <c r="AQ63" s="880"/>
      <c r="AR63" s="880"/>
      <c r="AS63" s="880"/>
      <c r="AT63" s="880"/>
      <c r="AU63" s="880">
        <v>1914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397</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547</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565</v>
      </c>
      <c r="AQ68" s="902"/>
      <c r="AR68" s="902"/>
      <c r="AS68" s="902"/>
      <c r="AT68" s="902"/>
      <c r="AU68" s="902" t="s">
        <v>565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548</v>
      </c>
      <c r="C69" s="910"/>
      <c r="D69" s="910"/>
      <c r="E69" s="910"/>
      <c r="F69" s="910"/>
      <c r="G69" s="910"/>
      <c r="H69" s="910"/>
      <c r="I69" s="910"/>
      <c r="J69" s="910"/>
      <c r="K69" s="910"/>
      <c r="L69" s="910"/>
      <c r="M69" s="910"/>
      <c r="N69" s="910"/>
      <c r="O69" s="910"/>
      <c r="P69" s="911"/>
      <c r="Q69" s="912">
        <v>245</v>
      </c>
      <c r="R69" s="866"/>
      <c r="S69" s="866"/>
      <c r="T69" s="866"/>
      <c r="U69" s="866"/>
      <c r="V69" s="866">
        <v>245</v>
      </c>
      <c r="W69" s="866"/>
      <c r="X69" s="866"/>
      <c r="Y69" s="866"/>
      <c r="Z69" s="866"/>
      <c r="AA69" s="866">
        <v>0</v>
      </c>
      <c r="AB69" s="866"/>
      <c r="AC69" s="866"/>
      <c r="AD69" s="866"/>
      <c r="AE69" s="866"/>
      <c r="AF69" s="866" t="s">
        <v>565</v>
      </c>
      <c r="AG69" s="866"/>
      <c r="AH69" s="866"/>
      <c r="AI69" s="866"/>
      <c r="AJ69" s="866"/>
      <c r="AK69" s="866" t="s">
        <v>565</v>
      </c>
      <c r="AL69" s="866"/>
      <c r="AM69" s="866"/>
      <c r="AN69" s="866"/>
      <c r="AO69" s="866"/>
      <c r="AP69" s="866">
        <v>87</v>
      </c>
      <c r="AQ69" s="866"/>
      <c r="AR69" s="866"/>
      <c r="AS69" s="866"/>
      <c r="AT69" s="866"/>
      <c r="AU69" s="866">
        <v>43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549</v>
      </c>
      <c r="C70" s="910"/>
      <c r="D70" s="910"/>
      <c r="E70" s="910"/>
      <c r="F70" s="910"/>
      <c r="G70" s="910"/>
      <c r="H70" s="910"/>
      <c r="I70" s="910"/>
      <c r="J70" s="910"/>
      <c r="K70" s="910"/>
      <c r="L70" s="910"/>
      <c r="M70" s="910"/>
      <c r="N70" s="910"/>
      <c r="O70" s="910"/>
      <c r="P70" s="911"/>
      <c r="Q70" s="912">
        <v>1</v>
      </c>
      <c r="R70" s="866"/>
      <c r="S70" s="866"/>
      <c r="T70" s="866"/>
      <c r="U70" s="866"/>
      <c r="V70" s="866">
        <v>1</v>
      </c>
      <c r="W70" s="866"/>
      <c r="X70" s="866"/>
      <c r="Y70" s="866"/>
      <c r="Z70" s="866"/>
      <c r="AA70" s="866">
        <v>0</v>
      </c>
      <c r="AB70" s="866"/>
      <c r="AC70" s="866"/>
      <c r="AD70" s="866"/>
      <c r="AE70" s="866"/>
      <c r="AF70" s="866" t="s">
        <v>565</v>
      </c>
      <c r="AG70" s="866"/>
      <c r="AH70" s="866"/>
      <c r="AI70" s="866"/>
      <c r="AJ70" s="866"/>
      <c r="AK70" s="866" t="s">
        <v>565</v>
      </c>
      <c r="AL70" s="866"/>
      <c r="AM70" s="866"/>
      <c r="AN70" s="866"/>
      <c r="AO70" s="866"/>
      <c r="AP70" s="866" t="s">
        <v>565</v>
      </c>
      <c r="AQ70" s="866"/>
      <c r="AR70" s="866"/>
      <c r="AS70" s="866"/>
      <c r="AT70" s="866"/>
      <c r="AU70" s="866" t="s">
        <v>565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550</v>
      </c>
      <c r="C71" s="910"/>
      <c r="D71" s="910"/>
      <c r="E71" s="910"/>
      <c r="F71" s="910"/>
      <c r="G71" s="910"/>
      <c r="H71" s="910"/>
      <c r="I71" s="910"/>
      <c r="J71" s="910"/>
      <c r="K71" s="910"/>
      <c r="L71" s="910"/>
      <c r="M71" s="910"/>
      <c r="N71" s="910"/>
      <c r="O71" s="910"/>
      <c r="P71" s="911"/>
      <c r="Q71" s="912">
        <v>428</v>
      </c>
      <c r="R71" s="866"/>
      <c r="S71" s="866"/>
      <c r="T71" s="866"/>
      <c r="U71" s="866"/>
      <c r="V71" s="866">
        <v>428</v>
      </c>
      <c r="W71" s="866"/>
      <c r="X71" s="866"/>
      <c r="Y71" s="866"/>
      <c r="Z71" s="866"/>
      <c r="AA71" s="866">
        <v>0</v>
      </c>
      <c r="AB71" s="866"/>
      <c r="AC71" s="866"/>
      <c r="AD71" s="866"/>
      <c r="AE71" s="866"/>
      <c r="AF71" s="866" t="s">
        <v>565</v>
      </c>
      <c r="AG71" s="866"/>
      <c r="AH71" s="866"/>
      <c r="AI71" s="866"/>
      <c r="AJ71" s="866"/>
      <c r="AK71" s="866" t="s">
        <v>565</v>
      </c>
      <c r="AL71" s="866"/>
      <c r="AM71" s="866"/>
      <c r="AN71" s="866"/>
      <c r="AO71" s="866"/>
      <c r="AP71" s="866">
        <v>29</v>
      </c>
      <c r="AQ71" s="866"/>
      <c r="AR71" s="866"/>
      <c r="AS71" s="866"/>
      <c r="AT71" s="866"/>
      <c r="AU71" s="866">
        <v>10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551</v>
      </c>
      <c r="C72" s="910"/>
      <c r="D72" s="910"/>
      <c r="E72" s="910"/>
      <c r="F72" s="910"/>
      <c r="G72" s="910"/>
      <c r="H72" s="910"/>
      <c r="I72" s="910"/>
      <c r="J72" s="910"/>
      <c r="K72" s="910"/>
      <c r="L72" s="910"/>
      <c r="M72" s="910"/>
      <c r="N72" s="910"/>
      <c r="O72" s="910"/>
      <c r="P72" s="911"/>
      <c r="Q72" s="912">
        <v>582</v>
      </c>
      <c r="R72" s="866"/>
      <c r="S72" s="866"/>
      <c r="T72" s="866"/>
      <c r="U72" s="866"/>
      <c r="V72" s="866">
        <v>547</v>
      </c>
      <c r="W72" s="866"/>
      <c r="X72" s="866"/>
      <c r="Y72" s="866"/>
      <c r="Z72" s="866"/>
      <c r="AA72" s="866">
        <v>35</v>
      </c>
      <c r="AB72" s="866"/>
      <c r="AC72" s="866"/>
      <c r="AD72" s="866"/>
      <c r="AE72" s="866"/>
      <c r="AF72" s="866">
        <v>35</v>
      </c>
      <c r="AG72" s="866"/>
      <c r="AH72" s="866"/>
      <c r="AI72" s="866"/>
      <c r="AJ72" s="866"/>
      <c r="AK72" s="866">
        <v>20</v>
      </c>
      <c r="AL72" s="866"/>
      <c r="AM72" s="866"/>
      <c r="AN72" s="866"/>
      <c r="AO72" s="866"/>
      <c r="AP72" s="866" t="s">
        <v>565</v>
      </c>
      <c r="AQ72" s="866"/>
      <c r="AR72" s="866"/>
      <c r="AS72" s="866"/>
      <c r="AT72" s="866"/>
      <c r="AU72" s="866" t="s">
        <v>565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552</v>
      </c>
      <c r="C73" s="910"/>
      <c r="D73" s="910"/>
      <c r="E73" s="910"/>
      <c r="F73" s="910"/>
      <c r="G73" s="910"/>
      <c r="H73" s="910"/>
      <c r="I73" s="910"/>
      <c r="J73" s="910"/>
      <c r="K73" s="910"/>
      <c r="L73" s="910"/>
      <c r="M73" s="910"/>
      <c r="N73" s="910"/>
      <c r="O73" s="910"/>
      <c r="P73" s="911"/>
      <c r="Q73" s="912">
        <v>110</v>
      </c>
      <c r="R73" s="866"/>
      <c r="S73" s="866"/>
      <c r="T73" s="866"/>
      <c r="U73" s="866"/>
      <c r="V73" s="866">
        <v>93</v>
      </c>
      <c r="W73" s="866"/>
      <c r="X73" s="866"/>
      <c r="Y73" s="866"/>
      <c r="Z73" s="866"/>
      <c r="AA73" s="866">
        <v>17</v>
      </c>
      <c r="AB73" s="866"/>
      <c r="AC73" s="866"/>
      <c r="AD73" s="866"/>
      <c r="AE73" s="866"/>
      <c r="AF73" s="866">
        <v>17</v>
      </c>
      <c r="AG73" s="866"/>
      <c r="AH73" s="866"/>
      <c r="AI73" s="866"/>
      <c r="AJ73" s="866"/>
      <c r="AK73" s="866" t="s">
        <v>566</v>
      </c>
      <c r="AL73" s="866"/>
      <c r="AM73" s="866"/>
      <c r="AN73" s="866"/>
      <c r="AO73" s="866"/>
      <c r="AP73" s="866" t="s">
        <v>565</v>
      </c>
      <c r="AQ73" s="866"/>
      <c r="AR73" s="866"/>
      <c r="AS73" s="866"/>
      <c r="AT73" s="866"/>
      <c r="AU73" s="866" t="s">
        <v>565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553</v>
      </c>
      <c r="C74" s="910"/>
      <c r="D74" s="910"/>
      <c r="E74" s="910"/>
      <c r="F74" s="910"/>
      <c r="G74" s="910"/>
      <c r="H74" s="910"/>
      <c r="I74" s="910"/>
      <c r="J74" s="910"/>
      <c r="K74" s="910"/>
      <c r="L74" s="910"/>
      <c r="M74" s="910"/>
      <c r="N74" s="910"/>
      <c r="O74" s="910"/>
      <c r="P74" s="911"/>
      <c r="Q74" s="912">
        <v>293727</v>
      </c>
      <c r="R74" s="866"/>
      <c r="S74" s="866"/>
      <c r="T74" s="866"/>
      <c r="U74" s="866"/>
      <c r="V74" s="866">
        <v>290111</v>
      </c>
      <c r="W74" s="866"/>
      <c r="X74" s="866"/>
      <c r="Y74" s="866"/>
      <c r="Z74" s="866"/>
      <c r="AA74" s="866">
        <v>3616</v>
      </c>
      <c r="AB74" s="866"/>
      <c r="AC74" s="866"/>
      <c r="AD74" s="866"/>
      <c r="AE74" s="866"/>
      <c r="AF74" s="866">
        <v>3616</v>
      </c>
      <c r="AG74" s="866"/>
      <c r="AH74" s="866"/>
      <c r="AI74" s="866"/>
      <c r="AJ74" s="866"/>
      <c r="AK74" s="866">
        <v>27</v>
      </c>
      <c r="AL74" s="866"/>
      <c r="AM74" s="866"/>
      <c r="AN74" s="866"/>
      <c r="AO74" s="866"/>
      <c r="AP74" s="866" t="s">
        <v>565</v>
      </c>
      <c r="AQ74" s="866"/>
      <c r="AR74" s="866"/>
      <c r="AS74" s="866"/>
      <c r="AT74" s="866"/>
      <c r="AU74" s="866" t="s">
        <v>565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554</v>
      </c>
      <c r="C75" s="910"/>
      <c r="D75" s="910"/>
      <c r="E75" s="910"/>
      <c r="F75" s="910"/>
      <c r="G75" s="910"/>
      <c r="H75" s="910"/>
      <c r="I75" s="910"/>
      <c r="J75" s="910"/>
      <c r="K75" s="910"/>
      <c r="L75" s="910"/>
      <c r="M75" s="910"/>
      <c r="N75" s="910"/>
      <c r="O75" s="910"/>
      <c r="P75" s="911"/>
      <c r="Q75" s="913">
        <v>126</v>
      </c>
      <c r="R75" s="914"/>
      <c r="S75" s="914"/>
      <c r="T75" s="914"/>
      <c r="U75" s="870"/>
      <c r="V75" s="915">
        <v>125</v>
      </c>
      <c r="W75" s="914"/>
      <c r="X75" s="914"/>
      <c r="Y75" s="914"/>
      <c r="Z75" s="870"/>
      <c r="AA75" s="915">
        <v>1</v>
      </c>
      <c r="AB75" s="914"/>
      <c r="AC75" s="914"/>
      <c r="AD75" s="914"/>
      <c r="AE75" s="870"/>
      <c r="AF75" s="915">
        <v>1</v>
      </c>
      <c r="AG75" s="914"/>
      <c r="AH75" s="914"/>
      <c r="AI75" s="914"/>
      <c r="AJ75" s="870"/>
      <c r="AK75" s="915">
        <v>85</v>
      </c>
      <c r="AL75" s="914"/>
      <c r="AM75" s="914"/>
      <c r="AN75" s="914"/>
      <c r="AO75" s="870"/>
      <c r="AP75" s="915" t="s">
        <v>565</v>
      </c>
      <c r="AQ75" s="914"/>
      <c r="AR75" s="914"/>
      <c r="AS75" s="914"/>
      <c r="AT75" s="870"/>
      <c r="AU75" s="915" t="s">
        <v>565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377</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4279</v>
      </c>
      <c r="AG88" s="880"/>
      <c r="AH88" s="880"/>
      <c r="AI88" s="880"/>
      <c r="AJ88" s="880"/>
      <c r="AK88" s="877"/>
      <c r="AL88" s="877"/>
      <c r="AM88" s="877"/>
      <c r="AN88" s="877"/>
      <c r="AO88" s="877"/>
      <c r="AP88" s="880">
        <v>116</v>
      </c>
      <c r="AQ88" s="880"/>
      <c r="AR88" s="880"/>
      <c r="AS88" s="880"/>
      <c r="AT88" s="880"/>
      <c r="AU88" s="880">
        <v>53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25</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1172214</v>
      </c>
      <c r="AB110" s="936"/>
      <c r="AC110" s="936"/>
      <c r="AD110" s="936"/>
      <c r="AE110" s="937"/>
      <c r="AF110" s="938">
        <v>1057876</v>
      </c>
      <c r="AG110" s="936"/>
      <c r="AH110" s="936"/>
      <c r="AI110" s="936"/>
      <c r="AJ110" s="937"/>
      <c r="AK110" s="938">
        <v>1020261</v>
      </c>
      <c r="AL110" s="936"/>
      <c r="AM110" s="936"/>
      <c r="AN110" s="936"/>
      <c r="AO110" s="937"/>
      <c r="AP110" s="939">
        <v>29.8</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9041436</v>
      </c>
      <c r="BR110" s="967"/>
      <c r="BS110" s="967"/>
      <c r="BT110" s="967"/>
      <c r="BU110" s="967"/>
      <c r="BV110" s="967">
        <v>8555496</v>
      </c>
      <c r="BW110" s="967"/>
      <c r="BX110" s="967"/>
      <c r="BY110" s="967"/>
      <c r="BZ110" s="967"/>
      <c r="CA110" s="967">
        <v>7685866</v>
      </c>
      <c r="CB110" s="967"/>
      <c r="CC110" s="967"/>
      <c r="CD110" s="967"/>
      <c r="CE110" s="967"/>
      <c r="CF110" s="980">
        <v>224.6</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2235646</v>
      </c>
      <c r="BR112" s="962"/>
      <c r="BS112" s="962"/>
      <c r="BT112" s="962"/>
      <c r="BU112" s="962"/>
      <c r="BV112" s="962">
        <v>2095166</v>
      </c>
      <c r="BW112" s="962"/>
      <c r="BX112" s="962"/>
      <c r="BY112" s="962"/>
      <c r="BZ112" s="962"/>
      <c r="CA112" s="962">
        <v>1914994</v>
      </c>
      <c r="CB112" s="962"/>
      <c r="CC112" s="962"/>
      <c r="CD112" s="962"/>
      <c r="CE112" s="962"/>
      <c r="CF112" s="956">
        <v>56</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243526</v>
      </c>
      <c r="AB113" s="974"/>
      <c r="AC113" s="974"/>
      <c r="AD113" s="974"/>
      <c r="AE113" s="975"/>
      <c r="AF113" s="976">
        <v>253669</v>
      </c>
      <c r="AG113" s="974"/>
      <c r="AH113" s="974"/>
      <c r="AI113" s="974"/>
      <c r="AJ113" s="975"/>
      <c r="AK113" s="976">
        <v>270691</v>
      </c>
      <c r="AL113" s="974"/>
      <c r="AM113" s="974"/>
      <c r="AN113" s="974"/>
      <c r="AO113" s="975"/>
      <c r="AP113" s="977">
        <v>7.9</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68174</v>
      </c>
      <c r="BR113" s="962"/>
      <c r="BS113" s="962"/>
      <c r="BT113" s="962"/>
      <c r="BU113" s="962"/>
      <c r="BV113" s="962">
        <v>58226</v>
      </c>
      <c r="BW113" s="962"/>
      <c r="BX113" s="962"/>
      <c r="BY113" s="962"/>
      <c r="BZ113" s="962"/>
      <c r="CA113" s="962">
        <v>53212</v>
      </c>
      <c r="CB113" s="962"/>
      <c r="CC113" s="962"/>
      <c r="CD113" s="962"/>
      <c r="CE113" s="962"/>
      <c r="CF113" s="956">
        <v>1.6</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9210</v>
      </c>
      <c r="AB114" s="995"/>
      <c r="AC114" s="995"/>
      <c r="AD114" s="995"/>
      <c r="AE114" s="996"/>
      <c r="AF114" s="997">
        <v>9254</v>
      </c>
      <c r="AG114" s="995"/>
      <c r="AH114" s="995"/>
      <c r="AI114" s="995"/>
      <c r="AJ114" s="996"/>
      <c r="AK114" s="997">
        <v>5793</v>
      </c>
      <c r="AL114" s="995"/>
      <c r="AM114" s="995"/>
      <c r="AN114" s="995"/>
      <c r="AO114" s="996"/>
      <c r="AP114" s="998">
        <v>0.2</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692896</v>
      </c>
      <c r="BR114" s="962"/>
      <c r="BS114" s="962"/>
      <c r="BT114" s="962"/>
      <c r="BU114" s="962"/>
      <c r="BV114" s="962">
        <v>647679</v>
      </c>
      <c r="BW114" s="962"/>
      <c r="BX114" s="962"/>
      <c r="BY114" s="962"/>
      <c r="BZ114" s="962"/>
      <c r="CA114" s="962">
        <v>625297</v>
      </c>
      <c r="CB114" s="962"/>
      <c r="CC114" s="962"/>
      <c r="CD114" s="962"/>
      <c r="CE114" s="962"/>
      <c r="CF114" s="956">
        <v>18.3</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1424950</v>
      </c>
      <c r="AB117" s="1015"/>
      <c r="AC117" s="1015"/>
      <c r="AD117" s="1015"/>
      <c r="AE117" s="1016"/>
      <c r="AF117" s="1017">
        <v>1320799</v>
      </c>
      <c r="AG117" s="1015"/>
      <c r="AH117" s="1015"/>
      <c r="AI117" s="1015"/>
      <c r="AJ117" s="1016"/>
      <c r="AK117" s="1017">
        <v>1296745</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12038152</v>
      </c>
      <c r="BR119" s="1036"/>
      <c r="BS119" s="1036"/>
      <c r="BT119" s="1036"/>
      <c r="BU119" s="1036"/>
      <c r="BV119" s="1036">
        <v>11356567</v>
      </c>
      <c r="BW119" s="1036"/>
      <c r="BX119" s="1036"/>
      <c r="BY119" s="1036"/>
      <c r="BZ119" s="1036"/>
      <c r="CA119" s="1036">
        <v>10279369</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3177031</v>
      </c>
      <c r="BR120" s="967"/>
      <c r="BS120" s="967"/>
      <c r="BT120" s="967"/>
      <c r="BU120" s="967"/>
      <c r="BV120" s="967">
        <v>3865341</v>
      </c>
      <c r="BW120" s="967"/>
      <c r="BX120" s="967"/>
      <c r="BY120" s="967"/>
      <c r="BZ120" s="967"/>
      <c r="CA120" s="967">
        <v>4100915</v>
      </c>
      <c r="CB120" s="967"/>
      <c r="CC120" s="967"/>
      <c r="CD120" s="967"/>
      <c r="CE120" s="967"/>
      <c r="CF120" s="980">
        <v>119.8</v>
      </c>
      <c r="CG120" s="981"/>
      <c r="CH120" s="981"/>
      <c r="CI120" s="981"/>
      <c r="CJ120" s="981"/>
      <c r="CK120" s="1042" t="s">
        <v>444</v>
      </c>
      <c r="CL120" s="1043"/>
      <c r="CM120" s="1043"/>
      <c r="CN120" s="1043"/>
      <c r="CO120" s="1044"/>
      <c r="CP120" s="1050" t="s">
        <v>445</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1029127</v>
      </c>
      <c r="DR120" s="967"/>
      <c r="DS120" s="967"/>
      <c r="DT120" s="967"/>
      <c r="DU120" s="967"/>
      <c r="DV120" s="968">
        <v>30.1</v>
      </c>
      <c r="DW120" s="968"/>
      <c r="DX120" s="968"/>
      <c r="DY120" s="968"/>
      <c r="DZ120" s="969"/>
    </row>
    <row r="121" spans="1:130" s="230" customFormat="1" ht="26.25" customHeight="1">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839422</v>
      </c>
      <c r="BR121" s="962"/>
      <c r="BS121" s="962"/>
      <c r="BT121" s="962"/>
      <c r="BU121" s="962"/>
      <c r="BV121" s="962">
        <v>814417</v>
      </c>
      <c r="BW121" s="962"/>
      <c r="BX121" s="962"/>
      <c r="BY121" s="962"/>
      <c r="BZ121" s="962"/>
      <c r="CA121" s="962">
        <v>588141</v>
      </c>
      <c r="CB121" s="962"/>
      <c r="CC121" s="962"/>
      <c r="CD121" s="962"/>
      <c r="CE121" s="962"/>
      <c r="CF121" s="956">
        <v>17.2</v>
      </c>
      <c r="CG121" s="957"/>
      <c r="CH121" s="957"/>
      <c r="CI121" s="957"/>
      <c r="CJ121" s="957"/>
      <c r="CK121" s="1045"/>
      <c r="CL121" s="1046"/>
      <c r="CM121" s="1046"/>
      <c r="CN121" s="1046"/>
      <c r="CO121" s="1047"/>
      <c r="CP121" s="1055" t="s">
        <v>448</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v>856262</v>
      </c>
      <c r="DR121" s="962"/>
      <c r="DS121" s="962"/>
      <c r="DT121" s="962"/>
      <c r="DU121" s="962"/>
      <c r="DV121" s="963">
        <v>25</v>
      </c>
      <c r="DW121" s="963"/>
      <c r="DX121" s="963"/>
      <c r="DY121" s="963"/>
      <c r="DZ121" s="964"/>
    </row>
    <row r="122" spans="1:130" s="230" customFormat="1" ht="26.25" customHeight="1">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5898366</v>
      </c>
      <c r="BR122" s="1036"/>
      <c r="BS122" s="1036"/>
      <c r="BT122" s="1036"/>
      <c r="BU122" s="1036"/>
      <c r="BV122" s="1036">
        <v>5476077</v>
      </c>
      <c r="BW122" s="1036"/>
      <c r="BX122" s="1036"/>
      <c r="BY122" s="1036"/>
      <c r="BZ122" s="1036"/>
      <c r="CA122" s="1036">
        <v>5337352</v>
      </c>
      <c r="CB122" s="1036"/>
      <c r="CC122" s="1036"/>
      <c r="CD122" s="1036"/>
      <c r="CE122" s="1036"/>
      <c r="CF122" s="1053">
        <v>156</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2284</v>
      </c>
      <c r="DH122" s="962"/>
      <c r="DI122" s="962"/>
      <c r="DJ122" s="962"/>
      <c r="DK122" s="962"/>
      <c r="DL122" s="962">
        <v>4328</v>
      </c>
      <c r="DM122" s="962"/>
      <c r="DN122" s="962"/>
      <c r="DO122" s="962"/>
      <c r="DP122" s="962"/>
      <c r="DQ122" s="962">
        <v>29605</v>
      </c>
      <c r="DR122" s="962"/>
      <c r="DS122" s="962"/>
      <c r="DT122" s="962"/>
      <c r="DU122" s="962"/>
      <c r="DV122" s="963">
        <v>0.9</v>
      </c>
      <c r="DW122" s="963"/>
      <c r="DX122" s="963"/>
      <c r="DY122" s="963"/>
      <c r="DZ122" s="964"/>
    </row>
    <row r="123" spans="1:130" s="230" customFormat="1" ht="26.25" customHeight="1">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9914819</v>
      </c>
      <c r="BR123" s="1100"/>
      <c r="BS123" s="1100"/>
      <c r="BT123" s="1100"/>
      <c r="BU123" s="1100"/>
      <c r="BV123" s="1100">
        <v>10155835</v>
      </c>
      <c r="BW123" s="1100"/>
      <c r="BX123" s="1100"/>
      <c r="BY123" s="1100"/>
      <c r="BZ123" s="1100"/>
      <c r="CA123" s="1100">
        <v>10026408</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61.5</v>
      </c>
      <c r="BR124" s="1063"/>
      <c r="BS124" s="1063"/>
      <c r="BT124" s="1063"/>
      <c r="BU124" s="1063"/>
      <c r="BV124" s="1063">
        <v>35.5</v>
      </c>
      <c r="BW124" s="1063"/>
      <c r="BX124" s="1063"/>
      <c r="BY124" s="1063"/>
      <c r="BZ124" s="1063"/>
      <c r="CA124" s="1063">
        <v>7.3</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v>2233362</v>
      </c>
      <c r="DH124" s="1022"/>
      <c r="DI124" s="1022"/>
      <c r="DJ124" s="1022"/>
      <c r="DK124" s="1023"/>
      <c r="DL124" s="1021">
        <v>2090838</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58416</v>
      </c>
      <c r="AB128" s="1082"/>
      <c r="AC128" s="1082"/>
      <c r="AD128" s="1082"/>
      <c r="AE128" s="1083"/>
      <c r="AF128" s="1084">
        <v>62263</v>
      </c>
      <c r="AG128" s="1082"/>
      <c r="AH128" s="1082"/>
      <c r="AI128" s="1082"/>
      <c r="AJ128" s="1083"/>
      <c r="AK128" s="1084">
        <v>50265</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4258316</v>
      </c>
      <c r="AB129" s="995"/>
      <c r="AC129" s="995"/>
      <c r="AD129" s="995"/>
      <c r="AE129" s="996"/>
      <c r="AF129" s="997">
        <v>4072094</v>
      </c>
      <c r="AG129" s="995"/>
      <c r="AH129" s="995"/>
      <c r="AI129" s="995"/>
      <c r="AJ129" s="996"/>
      <c r="AK129" s="997">
        <v>4086377</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809050</v>
      </c>
      <c r="AB130" s="995"/>
      <c r="AC130" s="995"/>
      <c r="AD130" s="995"/>
      <c r="AE130" s="996"/>
      <c r="AF130" s="997">
        <v>694645</v>
      </c>
      <c r="AG130" s="995"/>
      <c r="AH130" s="995"/>
      <c r="AI130" s="995"/>
      <c r="AJ130" s="996"/>
      <c r="AK130" s="997">
        <v>664076</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16.600000000000001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3449266</v>
      </c>
      <c r="AB131" s="1022"/>
      <c r="AC131" s="1022"/>
      <c r="AD131" s="1022"/>
      <c r="AE131" s="1023"/>
      <c r="AF131" s="1021">
        <v>3377449</v>
      </c>
      <c r="AG131" s="1022"/>
      <c r="AH131" s="1022"/>
      <c r="AI131" s="1022"/>
      <c r="AJ131" s="1023"/>
      <c r="AK131" s="1021">
        <v>3422301</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7.3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16.16239513</v>
      </c>
      <c r="AB132" s="1133"/>
      <c r="AC132" s="1133"/>
      <c r="AD132" s="1133"/>
      <c r="AE132" s="1134"/>
      <c r="AF132" s="1135">
        <v>16.695765420000001</v>
      </c>
      <c r="AG132" s="1133"/>
      <c r="AH132" s="1133"/>
      <c r="AI132" s="1133"/>
      <c r="AJ132" s="1134"/>
      <c r="AK132" s="1135">
        <v>17.017906960000001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16.399999999999999</v>
      </c>
      <c r="AB133" s="1116"/>
      <c r="AC133" s="1116"/>
      <c r="AD133" s="1116"/>
      <c r="AE133" s="1117"/>
      <c r="AF133" s="1115">
        <v>16.399999999999999</v>
      </c>
      <c r="AG133" s="1116"/>
      <c r="AH133" s="1116"/>
      <c r="AI133" s="1116"/>
      <c r="AJ133" s="1117"/>
      <c r="AK133" s="1115">
        <v>16.600000000000001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mjvcRKcKZr18OREcftJsBghgqDaRYPmCesf1gYR7BJmr9sOEIDKzv5plXXVz8BPen2L9SWf3AuKOl2S0QIldw==" saltValue="CtgbWvEdPVDXviGD1QCy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81640625" style="260" customWidth="1"/>
    <col min="121" max="121" width="0" style="259" hidden="1" customWidth="1"/>
    <col min="122" max="16384" width="9" style="259" hidden="1"/>
  </cols>
  <sheetData>
    <row r="1" spans="1:120" ht="13.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5"/>
    <row r="3" spans="1:120" ht="13.25"/>
    <row r="4" spans="1:120" ht="13.25"/>
    <row r="5" spans="1:120" ht="13.25"/>
    <row r="6" spans="1:120" ht="13.25"/>
    <row r="7" spans="1:120" ht="13.25"/>
    <row r="8" spans="1:120" ht="13.25"/>
    <row r="9" spans="1:120" ht="13.25"/>
    <row r="10" spans="1:120" ht="13.25"/>
    <row r="11" spans="1:120" ht="13.25"/>
    <row r="12" spans="1:120" ht="13.25"/>
    <row r="13" spans="1:120" ht="13.25"/>
    <row r="14" spans="1:120" ht="13.25"/>
    <row r="15" spans="1:120" ht="13.25"/>
    <row r="16" spans="1:120" ht="13.25">
      <c r="DP16" s="259"/>
    </row>
    <row r="17" spans="119:120" ht="13.25">
      <c r="DP17" s="259"/>
    </row>
    <row r="18" spans="119:120" ht="13.25"/>
    <row r="19" spans="119:120" ht="13.25"/>
    <row r="20" spans="119:120" ht="13.25">
      <c r="DO20" s="259"/>
      <c r="DP20" s="259"/>
    </row>
    <row r="21" spans="119:120" ht="13.25">
      <c r="DP21" s="259"/>
    </row>
    <row r="22" spans="119:120" ht="13.25"/>
    <row r="23" spans="119:120" ht="13.25">
      <c r="DO23" s="259"/>
      <c r="DP23" s="259"/>
    </row>
    <row r="24" spans="119:120" ht="13.25">
      <c r="DP24" s="259"/>
    </row>
    <row r="25" spans="119:120" ht="13.25">
      <c r="DP25" s="259"/>
    </row>
    <row r="26" spans="119:120" ht="13.25">
      <c r="DO26" s="259"/>
      <c r="DP26" s="259"/>
    </row>
    <row r="27" spans="119:120" ht="13.25"/>
    <row r="28" spans="119:120" ht="13.25">
      <c r="DO28" s="259"/>
      <c r="DP28" s="259"/>
    </row>
    <row r="29" spans="119:120" ht="13.25">
      <c r="DP29" s="259"/>
    </row>
    <row r="30" spans="119:120" ht="13.25"/>
    <row r="31" spans="119:120" ht="13.25">
      <c r="DO31" s="259"/>
      <c r="DP31" s="259"/>
    </row>
    <row r="32" spans="119:120" ht="13.25"/>
    <row r="33" spans="98:120" ht="13.25">
      <c r="DO33" s="259"/>
      <c r="DP33" s="259"/>
    </row>
    <row r="34" spans="98:120" ht="13.25">
      <c r="DM34" s="259"/>
    </row>
    <row r="35" spans="98:120" ht="13.25">
      <c r="CT35" s="259"/>
      <c r="CU35" s="259"/>
      <c r="CV35" s="259"/>
      <c r="CY35" s="259"/>
      <c r="CZ35" s="259"/>
      <c r="DA35" s="259"/>
      <c r="DD35" s="259"/>
      <c r="DE35" s="259"/>
      <c r="DF35" s="259"/>
      <c r="DI35" s="259"/>
      <c r="DJ35" s="259"/>
      <c r="DK35" s="259"/>
      <c r="DM35" s="259"/>
      <c r="DN35" s="259"/>
      <c r="DO35" s="259"/>
      <c r="DP35" s="259"/>
    </row>
    <row r="36" spans="98:120" ht="13.25"/>
    <row r="37" spans="98:120" ht="13.25">
      <c r="CW37" s="259"/>
      <c r="DB37" s="259"/>
      <c r="DG37" s="259"/>
      <c r="DL37" s="259"/>
      <c r="DP37" s="259"/>
    </row>
    <row r="38" spans="98:120" ht="13.25">
      <c r="CT38" s="259"/>
      <c r="CU38" s="259"/>
      <c r="CV38" s="259"/>
      <c r="CW38" s="259"/>
      <c r="CY38" s="259"/>
      <c r="CZ38" s="259"/>
      <c r="DA38" s="259"/>
      <c r="DB38" s="259"/>
      <c r="DD38" s="259"/>
      <c r="DE38" s="259"/>
      <c r="DF38" s="259"/>
      <c r="DG38" s="259"/>
      <c r="DI38" s="259"/>
      <c r="DJ38" s="259"/>
      <c r="DK38" s="259"/>
      <c r="DL38" s="259"/>
      <c r="DN38" s="259"/>
      <c r="DO38" s="259"/>
      <c r="DP38" s="259"/>
    </row>
    <row r="39" spans="98:120" ht="13.25"/>
    <row r="40" spans="98:120" ht="13.25"/>
    <row r="41" spans="98:120" ht="13.25"/>
    <row r="42" spans="98:120" ht="13.25"/>
    <row r="43" spans="98:120" ht="13.25"/>
    <row r="44" spans="98:120" ht="13.25"/>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476</v>
      </c>
    </row>
    <row r="98" spans="24:120" ht="13.25" hidden="1">
      <c r="CS98" s="259"/>
      <c r="CX98" s="259"/>
      <c r="DC98" s="259"/>
      <c r="DH98" s="259"/>
    </row>
    <row r="99" spans="24:120" ht="13.25"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5" hidden="1">
      <c r="CT103" s="259"/>
      <c r="CV103" s="259"/>
      <c r="CW103" s="259"/>
      <c r="CY103" s="259"/>
      <c r="DA103" s="259"/>
      <c r="DB103" s="259"/>
      <c r="DD103" s="259"/>
      <c r="DF103" s="259"/>
      <c r="DG103" s="259"/>
      <c r="DI103" s="259"/>
      <c r="DK103" s="259"/>
      <c r="DL103" s="259"/>
      <c r="DM103" s="259"/>
      <c r="DN103" s="259"/>
      <c r="DO103" s="259"/>
      <c r="DP103" s="259"/>
    </row>
    <row r="104" spans="24:120" ht="13.25" hidden="1">
      <c r="CV104" s="259"/>
      <c r="CW104" s="259"/>
      <c r="DA104" s="259"/>
      <c r="DB104" s="259"/>
      <c r="DF104" s="259"/>
      <c r="DG104" s="259"/>
      <c r="DK104" s="259"/>
      <c r="DL104" s="259"/>
      <c r="DN104" s="259"/>
      <c r="DO104" s="259"/>
      <c r="DP104" s="259"/>
    </row>
    <row r="105" spans="24:120" ht="12.75" hidden="1" customHeight="1"/>
  </sheetData>
  <sheetProtection algorithmName="SHA-512" hashValue="V7C7FDijzZTXlTw9NVlOxXlBpF6ExxFOz//B/Q75zQZAkFSM/Fu3768ENO9GIYGdmy7WmGKDleroy6QtN0ak8g==" saltValue="dfd3aQt2nWmKvVfYnD9kVQ=="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5"/>
    <row r="3" spans="2:116" ht="13.25"/>
    <row r="4" spans="2:116" ht="13.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5"/>
    <row r="7" spans="2:116" ht="13.25"/>
    <row r="8" spans="2:116" ht="13.25"/>
    <row r="9" spans="2:116" ht="13.25"/>
    <row r="10" spans="2:116" ht="13.25"/>
    <row r="11" spans="2:116" ht="13.25"/>
    <row r="12" spans="2:116" ht="13.25"/>
    <row r="13" spans="2:116" ht="13.25"/>
    <row r="14" spans="2:116" ht="13.25"/>
    <row r="15" spans="2:116" ht="13.25"/>
    <row r="16" spans="2:116" ht="13.25"/>
    <row r="17" spans="9:116" ht="13.25"/>
    <row r="18" spans="9:116" ht="13.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5"/>
    <row r="20" spans="9:116" ht="13.25"/>
    <row r="21" spans="9:116" ht="13.25">
      <c r="DL21" s="259"/>
    </row>
    <row r="22" spans="9:116" ht="13.25">
      <c r="DI22" s="259"/>
      <c r="DJ22" s="259"/>
      <c r="DK22" s="259"/>
      <c r="DL22" s="259"/>
    </row>
    <row r="23" spans="9:116" ht="13.25">
      <c r="CY23" s="259"/>
      <c r="CZ23" s="259"/>
      <c r="DA23" s="259"/>
      <c r="DB23" s="259"/>
      <c r="DC23" s="259"/>
      <c r="DD23" s="259"/>
      <c r="DE23" s="259"/>
      <c r="DF23" s="259"/>
      <c r="DG23" s="259"/>
      <c r="DH23" s="259"/>
      <c r="DI23" s="259"/>
      <c r="DJ23" s="259"/>
      <c r="DK23" s="259"/>
      <c r="DL23" s="259"/>
    </row>
    <row r="24" spans="9:116" ht="13.25"/>
    <row r="25" spans="9:116" ht="13.25"/>
    <row r="26" spans="9:116" ht="13.25"/>
    <row r="27" spans="9:116" ht="13.25"/>
    <row r="28" spans="9:116" ht="13.25"/>
    <row r="29" spans="9:116" ht="13.25"/>
    <row r="30" spans="9:116" ht="13.25"/>
    <row r="31" spans="9:116" ht="13.25"/>
    <row r="32" spans="9:116" ht="13.25"/>
    <row r="33" spans="15:116" ht="13.25"/>
    <row r="34" spans="15:116" ht="13.25"/>
    <row r="35" spans="15:116" ht="13.25">
      <c r="CZ35" s="259"/>
      <c r="DA35" s="259"/>
      <c r="DB35" s="259"/>
      <c r="DC35" s="259"/>
      <c r="DD35" s="259"/>
      <c r="DE35" s="259"/>
      <c r="DF35" s="259"/>
      <c r="DG35" s="259"/>
      <c r="DH35" s="259"/>
      <c r="DI35" s="259"/>
      <c r="DJ35" s="259"/>
      <c r="DK35" s="259"/>
      <c r="DL35" s="259"/>
    </row>
    <row r="36" spans="15:116" ht="13.25"/>
    <row r="37" spans="15:116" ht="13.25">
      <c r="DL37" s="259"/>
    </row>
    <row r="38" spans="15:116" ht="13.25">
      <c r="DI38" s="259"/>
      <c r="DJ38" s="259"/>
      <c r="DK38" s="259"/>
      <c r="DL38" s="259"/>
    </row>
    <row r="39" spans="15:116" ht="13.25"/>
    <row r="40" spans="15:116" ht="13.25"/>
    <row r="41" spans="15:116" ht="13.25"/>
    <row r="42" spans="15:116" ht="13.25"/>
    <row r="43" spans="15:116" ht="13.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5">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kxR0B8X9IIQM7P1ZsBtQpVcYZcmUFs029+/wCn45n3yROAgsGWH4Ma8ReJi0/GoeZ99knw7+8/2HoxfOTfGlQ==" saltValue="8/lH0r7BZSmFwDDn8Ab8O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25">
      <c r="AS1" s="262"/>
      <c r="AT1" s="262"/>
    </row>
    <row r="2" spans="1:46" ht="13.25">
      <c r="AS2" s="262"/>
      <c r="AT2" s="262"/>
    </row>
    <row r="3" spans="1:46" ht="13.25">
      <c r="AS3" s="262"/>
      <c r="AT3" s="262"/>
    </row>
    <row r="4" spans="1:46" ht="13.25">
      <c r="AS4" s="262"/>
      <c r="AT4" s="262"/>
    </row>
    <row r="5" spans="1:46" ht="16.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1232455</v>
      </c>
      <c r="AP9" s="281">
        <v>200399</v>
      </c>
      <c r="AQ9" s="282">
        <v>171003</v>
      </c>
      <c r="AR9" s="283">
        <v>17.2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142922</v>
      </c>
      <c r="AP10" s="284">
        <v>23239</v>
      </c>
      <c r="AQ10" s="285">
        <v>27322</v>
      </c>
      <c r="AR10" s="286">
        <v>-14.9</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10689</v>
      </c>
      <c r="AP11" s="284">
        <v>1738</v>
      </c>
      <c r="AQ11" s="285">
        <v>5560</v>
      </c>
      <c r="AR11" s="286">
        <v>-68.7</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49</v>
      </c>
      <c r="AR12" s="286" t="s">
        <v>488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28844</v>
      </c>
      <c r="AP13" s="284">
        <v>4690</v>
      </c>
      <c r="AQ13" s="285">
        <v>6397</v>
      </c>
      <c r="AR13" s="286">
        <v>-26.7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48615</v>
      </c>
      <c r="AP14" s="284">
        <v>7905</v>
      </c>
      <c r="AQ14" s="285">
        <v>3603</v>
      </c>
      <c r="AR14" s="286">
        <v>119.4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-52177</v>
      </c>
      <c r="AP15" s="284">
        <v>-8484</v>
      </c>
      <c r="AQ15" s="285">
        <v>-9266</v>
      </c>
      <c r="AR15" s="286">
        <v>-8.4</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1411348</v>
      </c>
      <c r="AP16" s="284">
        <v>229487</v>
      </c>
      <c r="AQ16" s="285">
        <v>204668</v>
      </c>
      <c r="AR16" s="286">
        <v>12.1</v>
      </c>
    </row>
    <row r="17" spans="1:46" ht="13.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20.65</v>
      </c>
      <c r="AP21" s="298">
        <v>17.07</v>
      </c>
      <c r="AQ21" s="299">
        <v>3.58</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93</v>
      </c>
      <c r="AP22" s="303">
        <v>95.6</v>
      </c>
      <c r="AQ22" s="304">
        <v>-2.6</v>
      </c>
      <c r="AR22" s="288"/>
      <c r="AS22" s="300"/>
      <c r="AT22" s="296"/>
    </row>
    <row r="23" spans="1:46" s="301" customFormat="1" ht="13.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5">
      <c r="A27" s="309"/>
      <c r="AO27" s="262"/>
      <c r="AP27" s="262"/>
      <c r="AQ27" s="262"/>
      <c r="AR27" s="262"/>
      <c r="AS27" s="262"/>
      <c r="AT27" s="262"/>
    </row>
    <row r="28" spans="1:46" ht="16.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1020261</v>
      </c>
      <c r="AP32" s="312">
        <v>165896</v>
      </c>
      <c r="AQ32" s="313">
        <v>121688</v>
      </c>
      <c r="AR32" s="314">
        <v>36.299999999999997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v>42</v>
      </c>
      <c r="AR33" s="314" t="s">
        <v>488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v>167</v>
      </c>
      <c r="AR34" s="314" t="s">
        <v>488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270691</v>
      </c>
      <c r="AP35" s="312">
        <v>44015</v>
      </c>
      <c r="AQ35" s="313">
        <v>24481</v>
      </c>
      <c r="AR35" s="314">
        <v>79.8</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5793</v>
      </c>
      <c r="AP36" s="312">
        <v>942</v>
      </c>
      <c r="AQ36" s="313">
        <v>4187</v>
      </c>
      <c r="AR36" s="314">
        <v>-77.5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t="s">
        <v>488</v>
      </c>
      <c r="AP37" s="312" t="s">
        <v>488</v>
      </c>
      <c r="AQ37" s="313">
        <v>813</v>
      </c>
      <c r="AR37" s="314" t="s">
        <v>488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19</v>
      </c>
      <c r="AR38" s="304" t="s">
        <v>488</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-50265</v>
      </c>
      <c r="AP39" s="312">
        <v>-8173</v>
      </c>
      <c r="AQ39" s="313">
        <v>-4925</v>
      </c>
      <c r="AR39" s="314">
        <v>65.900000000000006</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-664076</v>
      </c>
      <c r="AP40" s="312">
        <v>-107980</v>
      </c>
      <c r="AQ40" s="313">
        <v>-96916</v>
      </c>
      <c r="AR40" s="314">
        <v>11.4</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582404</v>
      </c>
      <c r="AP41" s="312">
        <v>94700</v>
      </c>
      <c r="AQ41" s="313">
        <v>49555</v>
      </c>
      <c r="AR41" s="314">
        <v>91.1</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1067564</v>
      </c>
      <c r="AN51" s="334">
        <v>163311</v>
      </c>
      <c r="AO51" s="335">
        <v>-50.2</v>
      </c>
      <c r="AP51" s="336">
        <v>190274</v>
      </c>
      <c r="AQ51" s="337">
        <v>13.6</v>
      </c>
      <c r="AR51" s="338">
        <v>-63.8</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222863</v>
      </c>
      <c r="AN52" s="342">
        <v>34093</v>
      </c>
      <c r="AO52" s="343">
        <v>-83.9</v>
      </c>
      <c r="AP52" s="344">
        <v>88584</v>
      </c>
      <c r="AQ52" s="345">
        <v>7.3</v>
      </c>
      <c r="AR52" s="346">
        <v>-91.2</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1365552</v>
      </c>
      <c r="AN53" s="334">
        <v>212471</v>
      </c>
      <c r="AO53" s="335">
        <v>30.1</v>
      </c>
      <c r="AP53" s="336">
        <v>200194</v>
      </c>
      <c r="AQ53" s="337">
        <v>5.2</v>
      </c>
      <c r="AR53" s="338">
        <v>24.9</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454438</v>
      </c>
      <c r="AN54" s="342">
        <v>70708</v>
      </c>
      <c r="AO54" s="343">
        <v>107.4</v>
      </c>
      <c r="AP54" s="344">
        <v>106422</v>
      </c>
      <c r="AQ54" s="345">
        <v>20.100000000000001</v>
      </c>
      <c r="AR54" s="346">
        <v>87.3</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1320100</v>
      </c>
      <c r="AN55" s="334">
        <v>208711</v>
      </c>
      <c r="AO55" s="335">
        <v>-1.8</v>
      </c>
      <c r="AP55" s="336">
        <v>196914</v>
      </c>
      <c r="AQ55" s="337">
        <v>-1.6</v>
      </c>
      <c r="AR55" s="338">
        <v>-0.2</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194111</v>
      </c>
      <c r="AN56" s="342">
        <v>30689</v>
      </c>
      <c r="AO56" s="343">
        <v>-56.6</v>
      </c>
      <c r="AP56" s="344">
        <v>98966</v>
      </c>
      <c r="AQ56" s="345">
        <v>-7</v>
      </c>
      <c r="AR56" s="346">
        <v>-49.6</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678697</v>
      </c>
      <c r="AN57" s="334">
        <v>107798</v>
      </c>
      <c r="AO57" s="335">
        <v>-48.4</v>
      </c>
      <c r="AP57" s="336">
        <v>204757</v>
      </c>
      <c r="AQ57" s="337">
        <v>4</v>
      </c>
      <c r="AR57" s="338">
        <v>-52.4</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148691</v>
      </c>
      <c r="AN58" s="342">
        <v>23617</v>
      </c>
      <c r="AO58" s="343">
        <v>-23</v>
      </c>
      <c r="AP58" s="344">
        <v>106071</v>
      </c>
      <c r="AQ58" s="345">
        <v>7.2</v>
      </c>
      <c r="AR58" s="346">
        <v>-30.2</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642720</v>
      </c>
      <c r="AN59" s="334">
        <v>104507</v>
      </c>
      <c r="AO59" s="335">
        <v>-3.1</v>
      </c>
      <c r="AP59" s="336">
        <v>194971</v>
      </c>
      <c r="AQ59" s="337">
        <v>-4.8</v>
      </c>
      <c r="AR59" s="338">
        <v>1.7</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185597</v>
      </c>
      <c r="AN60" s="342">
        <v>30178</v>
      </c>
      <c r="AO60" s="343">
        <v>27.8</v>
      </c>
      <c r="AP60" s="344">
        <v>105966</v>
      </c>
      <c r="AQ60" s="345">
        <v>-0.1</v>
      </c>
      <c r="AR60" s="346">
        <v>27.9</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1014927</v>
      </c>
      <c r="AN61" s="349">
        <v>159360</v>
      </c>
      <c r="AO61" s="350">
        <v>-14.7</v>
      </c>
      <c r="AP61" s="351">
        <v>197422</v>
      </c>
      <c r="AQ61" s="352">
        <v>3.3</v>
      </c>
      <c r="AR61" s="338">
        <v>-18</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241140</v>
      </c>
      <c r="AN62" s="342">
        <v>37857</v>
      </c>
      <c r="AO62" s="343">
        <v>-5.7</v>
      </c>
      <c r="AP62" s="344">
        <v>101202</v>
      </c>
      <c r="AQ62" s="345">
        <v>5.5</v>
      </c>
      <c r="AR62" s="346">
        <v>-11.2</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5" hidden="1">
      <c r="AK70" s="262"/>
      <c r="AL70" s="262"/>
      <c r="AM70" s="262"/>
      <c r="AN70" s="262"/>
      <c r="AO70" s="262"/>
      <c r="AP70" s="262"/>
      <c r="AQ70" s="262"/>
      <c r="AR70" s="262"/>
    </row>
    <row r="71" spans="1:46" ht="13.25" hidden="1">
      <c r="AK71" s="262"/>
      <c r="AL71" s="262"/>
      <c r="AM71" s="262"/>
      <c r="AN71" s="262"/>
      <c r="AO71" s="262"/>
      <c r="AP71" s="262"/>
      <c r="AQ71" s="262"/>
      <c r="AR71" s="262"/>
    </row>
    <row r="72" spans="1:46" ht="13.25" hidden="1">
      <c r="AK72" s="262"/>
      <c r="AL72" s="262"/>
      <c r="AM72" s="262"/>
      <c r="AN72" s="262"/>
      <c r="AO72" s="262"/>
      <c r="AP72" s="262"/>
      <c r="AQ72" s="262"/>
      <c r="AR72" s="262"/>
    </row>
    <row r="73" spans="1:46" ht="13.25" hidden="1">
      <c r="AK73" s="262"/>
      <c r="AL73" s="262"/>
      <c r="AM73" s="262"/>
      <c r="AN73" s="262"/>
      <c r="AO73" s="262"/>
      <c r="AP73" s="262"/>
      <c r="AQ73" s="262"/>
      <c r="AR73" s="262"/>
    </row>
  </sheetData>
  <sheetProtection algorithmName="SHA-512" hashValue="2Z5lt1pCW4IzyUHHR/FDh0vTNrLeL3o2SJdAAzdbT9onCMM2J3bS1RXC/Y18djFs/uplB3xrENo0rG6RPiKpeA==" saltValue="eo+fNkJ3wr6FYD2pI8+c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5">
      <c r="B2" s="259"/>
      <c r="DG2" s="259"/>
    </row>
    <row r="3" spans="2:125" ht="13.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5"/>
    <row r="5" spans="2:125" ht="13.25"/>
    <row r="6" spans="2:125" ht="13.25"/>
    <row r="7" spans="2:125" ht="13.25"/>
    <row r="8" spans="2:125" ht="13.25"/>
    <row r="9" spans="2:125" ht="13.25">
      <c r="DU9" s="259"/>
    </row>
    <row r="10" spans="2:125" ht="13.25"/>
    <row r="11" spans="2:125" ht="13.25"/>
    <row r="12" spans="2:125" ht="13.25"/>
    <row r="13" spans="2:125" ht="13.25"/>
    <row r="14" spans="2:125" ht="13.25"/>
    <row r="15" spans="2:125" ht="13.25"/>
    <row r="16" spans="2:125" ht="13.25"/>
    <row r="17" spans="125:125" ht="13.25">
      <c r="DU17" s="259"/>
    </row>
    <row r="18" spans="125:125" ht="13.25"/>
    <row r="19" spans="125:125" ht="13.25"/>
    <row r="20" spans="125:125" ht="13.25">
      <c r="DU20" s="259"/>
    </row>
    <row r="21" spans="125:125" ht="13.25">
      <c r="DU21" s="259"/>
    </row>
    <row r="22" spans="125:125" ht="13.25"/>
    <row r="23" spans="125:125" ht="13.25"/>
    <row r="24" spans="125:125" ht="13.25"/>
    <row r="25" spans="125:125" ht="13.25"/>
    <row r="26" spans="125:125" ht="13.25"/>
    <row r="27" spans="125:125" ht="13.25"/>
    <row r="28" spans="125:125" ht="13.25">
      <c r="DU28" s="259"/>
    </row>
    <row r="29" spans="125:125" ht="13.25"/>
    <row r="30" spans="125:125" ht="13.25"/>
    <row r="31" spans="125:125" ht="13.25"/>
    <row r="32" spans="125:125" ht="13.25"/>
    <row r="33" spans="2:125" ht="13.25">
      <c r="B33" s="259"/>
      <c r="G33" s="259"/>
      <c r="I33" s="259"/>
    </row>
    <row r="34" spans="2:125" ht="13.25">
      <c r="C34" s="259"/>
      <c r="P34" s="259"/>
      <c r="DE34" s="259"/>
      <c r="DH34" s="259"/>
    </row>
    <row r="35" spans="2:125" ht="13.25">
      <c r="D35" s="259"/>
      <c r="E35" s="259"/>
      <c r="DG35" s="259"/>
      <c r="DJ35" s="259"/>
      <c r="DP35" s="259"/>
      <c r="DQ35" s="259"/>
      <c r="DR35" s="259"/>
      <c r="DS35" s="259"/>
      <c r="DT35" s="259"/>
      <c r="DU35" s="259"/>
    </row>
    <row r="36" spans="2:125" ht="13.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5">
      <c r="DU37" s="259"/>
    </row>
    <row r="38" spans="2:125" ht="13.25">
      <c r="DT38" s="259"/>
      <c r="DU38" s="259"/>
    </row>
    <row r="39" spans="2:125" ht="13.25"/>
    <row r="40" spans="2:125" ht="13.25">
      <c r="DH40" s="259"/>
    </row>
    <row r="41" spans="2:125" ht="13.25">
      <c r="DE41" s="259"/>
    </row>
    <row r="42" spans="2:125" ht="13.25">
      <c r="DG42" s="259"/>
      <c r="DJ42" s="259"/>
    </row>
    <row r="43" spans="2:125" ht="13.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5">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476</v>
      </c>
    </row>
    <row r="120" spans="125:125" ht="13.5" hidden="1" customHeight="1"/>
    <row r="121" spans="125:125" ht="13.5" hidden="1" customHeight="1">
      <c r="DU121" s="259"/>
    </row>
  </sheetData>
  <sheetProtection algorithmName="SHA-512" hashValue="5ITkVBSPgu5LXNzEcwoQhUk2U+zsOTaFCuctsLzMaQzg56eYdcJ5ElMDCc08JVsIoh+RZyvHWOt1hFD3I1u4Jg==" saltValue="/NrZGCQdvdBpZzDazUOtn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5">
      <c r="B2" s="259"/>
      <c r="T2" s="259"/>
    </row>
    <row r="3" spans="1:125" ht="13.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5"/>
    <row r="5" spans="1:125" ht="13.25"/>
    <row r="6" spans="1:125" ht="13.25"/>
    <row r="7" spans="1:125" ht="13.25"/>
    <row r="8" spans="1:125" ht="13.25"/>
    <row r="9" spans="1:125" ht="13.25"/>
    <row r="10" spans="1:125" ht="13.25"/>
    <row r="11" spans="1:125" ht="13.25"/>
    <row r="12" spans="1:125" ht="13.25"/>
    <row r="13" spans="1:125" ht="13.25"/>
    <row r="14" spans="1:125" ht="13.25"/>
    <row r="15" spans="1:125" ht="13.25"/>
    <row r="16" spans="1:125" ht="13.25"/>
    <row r="17" ht="13.25"/>
    <row r="18" ht="13.25"/>
    <row r="19" ht="13.25"/>
    <row r="20" ht="13.25"/>
    <row r="21" ht="13.25"/>
    <row r="22" ht="13.25"/>
    <row r="23" ht="13.25"/>
    <row r="24" ht="13.25"/>
    <row r="25" ht="13.25"/>
    <row r="26" ht="13.25"/>
    <row r="27" ht="13.25"/>
    <row r="28" ht="13.25"/>
    <row r="29" ht="13.25"/>
    <row r="30" ht="13.25"/>
    <row r="31" ht="13.25"/>
    <row r="32" ht="13.25"/>
    <row r="33" spans="2:125" ht="13.25">
      <c r="B33" s="259"/>
      <c r="G33" s="259"/>
      <c r="I33" s="259"/>
    </row>
    <row r="34" spans="2:125" ht="13.25">
      <c r="C34" s="259"/>
      <c r="P34" s="259"/>
      <c r="R34" s="259"/>
      <c r="U34" s="259"/>
    </row>
    <row r="35" spans="2:125" ht="13.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5">
      <c r="F36" s="259"/>
      <c r="H36" s="259"/>
      <c r="J36" s="259"/>
      <c r="K36" s="259"/>
      <c r="L36" s="259"/>
      <c r="M36" s="259"/>
      <c r="N36" s="259"/>
      <c r="O36" s="259"/>
      <c r="Q36" s="259"/>
      <c r="S36" s="259"/>
      <c r="V36" s="259"/>
    </row>
    <row r="37" spans="2:125" ht="13.25"/>
    <row r="38" spans="2:125" ht="13.25"/>
    <row r="39" spans="2:125" ht="13.25"/>
    <row r="40" spans="2:125" ht="13.25">
      <c r="U40" s="259"/>
    </row>
    <row r="41" spans="2:125" ht="13.25">
      <c r="R41" s="259"/>
    </row>
    <row r="42" spans="2:125" ht="13.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5">
      <c r="Q43" s="259"/>
      <c r="S43" s="259"/>
      <c r="V43" s="259"/>
    </row>
    <row r="44" spans="2:125" ht="13.25"/>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476</v>
      </c>
    </row>
  </sheetData>
  <sheetProtection algorithmName="SHA-512" hashValue="5BV3x3RAMpjA5KDSXyW+bd7cMLEsp3v1j6AKZP7s3DKZ0W5oi1hfNs0Qeayfb1CjDNQ9cgq5EaIYKCNFmbqfhA==" saltValue="qS+6II4pHAuqg42Izv1v/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179687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5" t="s">
        <v>3</v>
      </c>
      <c r="D47" s="1175"/>
      <c r="E47" s="1176"/>
      <c r="F47" s="11">
        <v>26.38</v>
      </c>
      <c r="G47" s="12">
        <v>30.1</v>
      </c>
      <c r="H47" s="12">
        <v>32.04</v>
      </c>
      <c r="I47" s="12">
        <v>23.93</v>
      </c>
      <c r="J47" s="13">
        <v>24.11</v>
      </c>
    </row>
    <row r="48" spans="2:10" ht="57.75" customHeight="1">
      <c r="B48" s="14"/>
      <c r="C48" s="1177" t="s">
        <v>4</v>
      </c>
      <c r="D48" s="1177"/>
      <c r="E48" s="1178"/>
      <c r="F48" s="15">
        <v>3.31</v>
      </c>
      <c r="G48" s="16">
        <v>1.48</v>
      </c>
      <c r="H48" s="16">
        <v>1.27</v>
      </c>
      <c r="I48" s="16">
        <v>3.14</v>
      </c>
      <c r="J48" s="17">
        <v>3.53</v>
      </c>
    </row>
    <row r="49" spans="2:10" ht="57.75" customHeight="1" thickBot="1">
      <c r="B49" s="18"/>
      <c r="C49" s="1179" t="s">
        <v>5</v>
      </c>
      <c r="D49" s="1179"/>
      <c r="E49" s="1180"/>
      <c r="F49" s="19" t="s">
        <v>531</v>
      </c>
      <c r="G49" s="20">
        <v>3.06</v>
      </c>
      <c r="H49" s="20">
        <v>3.74</v>
      </c>
      <c r="I49" s="20">
        <v>4.5199999999999996</v>
      </c>
      <c r="J49" s="21">
        <v>3.02</v>
      </c>
    </row>
    <row r="50" spans="2:10" ht="13"/>
  </sheetData>
  <sheetProtection algorithmName="SHA-512" hashValue="nkzcKCv7E41xm1Ryv+m4CpQ9dc5znATWyLzKVFN2zKcNwZc4OnjIX4zWB5ecPBIugr0nTSZ2Lw05y7G7ydypfw==" saltValue="8nEMnBxmMctBYFDRTzS3A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2025-09-08T04:53:16Z</cp:lastPrinted>
  <dcterms:created xsi:type="dcterms:W3CDTF">2025-02-19T05:42:20Z</dcterms:created>
  <dcterms:modified xsi:type="dcterms:W3CDTF">2025-09-25T05:39:35Z</dcterms:modified>
  <cp:category/>
</cp:coreProperties>
</file>