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EBE7E670-F281-4CC8-A1F4-78471A01EC0C}" xr6:coauthVersionLast="36" xr6:coauthVersionMax="36" xr10:uidLastSave="{00000000-0000-0000-0000-000000000000}"/>
  <bookViews>
    <workbookView xWindow="0" yWindow="0" windowWidth="16530" windowHeight="12120" tabRatio="7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CO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E35" i="10" s="1"/>
  <c r="BW34" i="10" l="1"/>
  <c r="BW35" i="10" s="1"/>
  <c r="BW36" i="10" s="1"/>
  <c r="BW37" i="10" s="1"/>
  <c r="CO34" i="10" l="1"/>
</calcChain>
</file>

<file path=xl/sharedStrings.xml><?xml version="1.0" encoding="utf-8"?>
<sst xmlns="http://schemas.openxmlformats.org/spreadsheetml/2006/main" count="1078" uniqueCount="574">
  <si>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</si>
  <si>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</si>
  <si>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</si>
  <si>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</si>
  <si>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</si>
  <si>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</si>
  <si>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</si>
  <si>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</si>
  <si>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</si>
  <si>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</si>
  <si>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</si>
  <si>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</si>
  <si>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</si>
  <si>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</si>
  <si>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</si>
  <si>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</si>
  <si>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</si>
  <si>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</si>
  <si>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</si>
  <si>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</si>
  <si>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</si>
  <si>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</si>
  <si>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</si>
  <si>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</si>
  <si>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</si>
  <si>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</si>
  <si>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</si>
  <si>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</si>
  <si>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</si>
  <si>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</si>
  <si>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</si>
  <si>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</si>
  <si>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</si>
  <si>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</si>
  <si>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</si>
  <si>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</si>
  <si>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</si>
  <si>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</si>
  <si>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</si>
  <si>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</si>
  <si>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</si>
  <si>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</si>
  <si>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</si>
  <si>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</si>
  <si>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</si>
  <si>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</si>
  <si>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</si>
  <si>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</si>
  <si>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</si>
  <si>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</si>
  <si>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</si>
  <si>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</si>
  <si>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</si>
  <si>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</si>
  <si>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</si>
  <si>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</si>
  <si>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</si>
  <si>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</si>
  <si>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</si>
  <si>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</si>
  <si>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</si>
  <si>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</si>
  <si>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</si>
  <si>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</si>
  <si>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</si>
  <si>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</si>
  <si>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</si>
  <si>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</si>
  <si>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</si>
  <si>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</si>
  <si>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</si>
  <si>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</si>
  <si>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</si>
  <si>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</si>
  <si>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</si>
  <si>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</si>
  <si>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</si>
  <si>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</si>
  <si>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</si>
  <si>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</si>
  <si>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</si>
  <si>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</si>
  <si>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</si>
  <si>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</si>
  <si>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</si>
  <si>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</si>
  <si>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</si>
  <si>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</si>
  <si>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</si>
  <si>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</si>
  <si>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</si>
  <si>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</si>
  <si>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</si>
  <si>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</si>
  <si>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</si>
  <si>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</si>
  <si>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</si>
  <si>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</si>
  <si>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</si>
  <si>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</si>
  <si>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</si>
  <si>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</si>
  <si>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</si>
  <si>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</si>
  <si>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</si>
  <si>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</si>
  <si>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</si>
  <si>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</si>
  <si>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</si>
  <si>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</si>
  <si>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</si>
  <si>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</si>
  <si>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</si>
  <si>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</si>
  <si>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</si>
  <si>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</si>
  <si>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</si>
  <si>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</si>
  <si>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</si>
  <si>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</si>
  <si>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</si>
  <si>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</si>
  <si>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</si>
  <si>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</si>
  <si>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</si>
  <si>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</si>
  <si>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</si>
  <si>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</si>
  <si>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</si>
  <si>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</si>
  <si>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</si>
  <si>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</si>
  <si>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</si>
  <si>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</si>
  <si>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</si>
  <si>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</si>
  <si>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</si>
  <si>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</si>
  <si>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</si>
  <si>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</si>
  <si>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</si>
  <si>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</si>
  <si>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</si>
  <si>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</si>
  <si>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</si>
  <si>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</si>
  <si>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</si>
  <si>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</si>
  <si>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</si>
  <si>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</si>
  <si>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</si>
  <si>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</si>
  <si>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</si>
  <si>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</si>
  <si>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</si>
  <si>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</si>
  <si>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</si>
  <si>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</si>
  <si>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</si>
  <si>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</si>
  <si>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</si>
  <si>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</si>
  <si>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</si>
  <si>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</si>
  <si>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</si>
  <si>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</si>
  <si>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</si>
  <si>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</si>
  <si>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</si>
  <si>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</si>
  <si>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</si>
  <si>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</si>
  <si>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</si>
  <si>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</si>
  <si>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</si>
  <si>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</si>
  <si>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</si>
  <si>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</si>
  <si>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</si>
  <si>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</si>
  <si>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</si>
  <si>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</si>
  <si>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</si>
  <si>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</si>
  <si>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</si>
  <si>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</si>
  <si>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</si>
  <si>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</si>
  <si>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</si>
  <si>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</si>
  <si>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</si>
  <si>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</si>
  <si>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</si>
  <si>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</si>
  <si>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</si>
  <si>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</si>
  <si>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</si>
  <si>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</si>
  <si>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</si>
  <si>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</si>
  <si>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</si>
  <si>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</si>
  <si>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</si>
  <si>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鹿児島県垂水市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</si>
  <si>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</si>
  <si>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</si>
  <si>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</si>
  <si>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</si>
  <si>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</si>
  <si>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</si>
  <si>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</si>
  <si>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</si>
  <si>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</si>
  <si>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</si>
  <si>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</si>
  <si>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</si>
  <si>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</si>
  <si>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</si>
  <si>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</si>
  <si>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</si>
  <si>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</si>
  <si>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</si>
  <si>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</si>
  <si>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</si>
  <si>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</si>
  <si>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</si>
  <si>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</si>
  <si>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</si>
  <si>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</si>
  <si>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</si>
  <si>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</si>
  <si>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</si>
  <si>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</si>
  <si>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</si>
  <si>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</si>
  <si>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</si>
  <si>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</si>
  <si>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</si>
  <si>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</si>
  <si>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</si>
  <si>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</si>
  <si>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</si>
  <si>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</si>
  <si>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</si>
  <si>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</si>
  <si>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</si>
  <si>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</si>
  <si>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</si>
  <si>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</si>
  <si>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</si>
  <si>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</si>
  <si>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</si>
  <si>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</si>
  <si>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</si>
  <si>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</si>
  <si>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</si>
  <si>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</si>
  <si>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</si>
  <si>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</si>
  <si>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</si>
  <si>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</si>
  <si>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</si>
  <si>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</si>
  <si>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</si>
  <si>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</si>
  <si>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</si>
  <si>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</si>
  <si>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</si>
  <si>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</si>
  <si>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</si>
  <si>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</si>
  <si>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</si>
  <si>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</si>
  <si>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</si>
  <si>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</si>
  <si>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</si>
  <si>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</si>
  <si>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</si>
  <si>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</si>
  <si>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</si>
  <si>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</si>
  <si>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</si>
  <si>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</si>
  <si>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</si>
  <si>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</si>
  <si>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</si>
  <si>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</si>
  <si>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</si>
  <si>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</si>
  <si>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</si>
  <si>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</si>
  <si>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</si>
  <si>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</si>
  <si>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</si>
  <si>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</si>
  <si>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</si>
  <si>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</si>
  <si>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</si>
  <si>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</si>
  <si>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</si>
  <si>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</si>
  <si>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</si>
  <si>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</si>
  <si>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</si>
  <si>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</si>
  <si>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</si>
  <si>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</si>
  <si>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</si>
  <si>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</si>
  <si>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</si>
  <si>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</si>
  <si>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</si>
  <si>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</si>
  <si>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</si>
  <si>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</si>
  <si>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</si>
  <si>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</si>
  <si>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</si>
  <si>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</si>
  <si>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</si>
  <si>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</si>
  <si>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</si>
  <si>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</si>
  <si>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</si>
  <si>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</si>
  <si>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</si>
  <si>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</si>
  <si>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</si>
  <si>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</si>
  <si>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</si>
  <si>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</si>
  <si>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</si>
  <si>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</si>
  <si>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</si>
  <si>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</si>
  <si>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</si>
  <si>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</si>
  <si>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</si>
  <si>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</si>
  <si>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</si>
  <si>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</si>
  <si>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</si>
  <si>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</si>
  <si>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</si>
  <si>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</si>
  <si>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</si>
  <si>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</si>
  <si>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</si>
  <si>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</si>
  <si>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</si>
  <si>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</si>
  <si>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</si>
  <si>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</si>
  <si>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</si>
  <si>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鹿児島県垂水市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</si>
  <si>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</si>
  <si>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</si>
  <si>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</si>
  <si>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</si>
  <si>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</si>
  <si>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</si>
  <si>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</si>
  <si>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</si>
  <si>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</si>
  <si>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</si>
  <si>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</si>
  <si>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</si>
  <si>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</si>
  <si>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</si>
  <si>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</si>
  <si>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</si>
  <si>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</si>
  <si>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</si>
  <si>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</si>
  <si>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</si>
  <si>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</si>
  <si>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</si>
  <si>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</si>
  <si>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</si>
  <si>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</si>
  <si>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</si>
  <si>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</si>
  <si>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</si>
  <si>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</si>
  <si>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</si>
  <si>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</si>
  <si>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</si>
  <si>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</si>
  <si>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</si>
  <si>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</si>
  <si>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</si>
  <si>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</si>
  <si>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</si>
  <si>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</si>
  <si>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</si>
  <si>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</si>
  <si>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垂水市地方卸売市場特別会計</t>
    <phoneticPr fontId="5"/>
  </si>
  <si>
    <t>法非適用企業</t>
    <phoneticPr fontId="5"/>
  </si>
  <si>
    <t>垂水市漁業集落排水処理施設特別会計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</si>
  <si>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</si>
  <si>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</si>
  <si>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</si>
  <si>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</si>
  <si>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</si>
  <si>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</si>
  <si>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</si>
  <si>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</si>
  <si>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</si>
  <si>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</si>
  <si>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</si>
  <si>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</si>
  <si>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</si>
  <si>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</si>
  <si>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</si>
  <si>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</si>
  <si>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</si>
  <si>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</si>
  <si>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</si>
  <si>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</si>
  <si>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</si>
  <si>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</si>
  <si>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</si>
  <si>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</si>
  <si>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</si>
  <si>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</si>
  <si>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</si>
  <si>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</si>
  <si>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</si>
  <si>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</si>
  <si>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</si>
  <si>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</si>
  <si>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</si>
  <si>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</si>
  <si>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</si>
  <si>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</si>
  <si>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</si>
  <si>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</si>
  <si>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</si>
  <si>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</si>
  <si>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</si>
  <si>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</si>
  <si>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</si>
  <si>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</si>
  <si>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</si>
  <si>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</si>
  <si>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</si>
  <si>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</si>
  <si>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</si>
  <si>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</si>
  <si>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</si>
  <si>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</si>
  <si>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</si>
  <si>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</si>
  <si>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</si>
  <si>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</si>
  <si>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</si>
  <si>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</si>
  <si>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</si>
  <si>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</si>
  <si>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</si>
  <si>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</si>
  <si>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</si>
  <si>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</si>
  <si>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</si>
  <si>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</si>
  <si>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</si>
  <si>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</si>
  <si>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</si>
  <si>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</si>
  <si>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</si>
  <si>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</si>
  <si>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</si>
  <si>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</si>
  <si>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</si>
  <si>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</si>
  <si>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</si>
  <si>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</si>
  <si>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</si>
  <si>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</si>
  <si>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</si>
  <si>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</si>
  <si>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</si>
  <si>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</si>
  <si>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</si>
  <si>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</si>
  <si>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</si>
  <si>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</si>
  <si>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</si>
  <si>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</si>
  <si>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</si>
  <si>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</si>
  <si>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</si>
  <si>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</si>
  <si>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</si>
  <si>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</si>
  <si>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</si>
  <si>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</si>
  <si>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</si>
  <si>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</si>
  <si>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</si>
  <si>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</si>
  <si>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</si>
  <si>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</si>
  <si>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</si>
  <si>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</si>
  <si>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</si>
  <si>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</si>
  <si>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</si>
  <si>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</si>
  <si>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</si>
  <si>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</si>
  <si>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</si>
  <si>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</si>
  <si>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</si>
  <si>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</si>
  <si>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</si>
  <si>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</si>
  <si>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</si>
  <si>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</si>
  <si>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</si>
  <si>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</si>
  <si>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</si>
  <si>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</si>
  <si>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</si>
  <si>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</si>
  <si>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</si>
  <si>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</si>
  <si>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</si>
  <si>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</si>
  <si>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</si>
  <si>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</si>
  <si>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</si>
  <si>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</si>
  <si>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</si>
  <si>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7.24</t>
  </si>
  <si>
    <t>▲ 2.05</t>
  </si>
  <si>
    <t>垂水市水道事業会計</t>
  </si>
  <si>
    <t>垂水市病院事業会計</t>
  </si>
  <si>
    <t>一般会計</t>
  </si>
  <si>
    <t>垂水市介護保険特別会計</t>
  </si>
  <si>
    <t>垂水市交通災害共済特別会計</t>
  </si>
  <si>
    <t>垂水市国民健康保険特別会計</t>
  </si>
  <si>
    <t>垂水市後期高齢者医療特別会計</t>
  </si>
  <si>
    <t>垂水市漁業集落排水処理施設特別会計</t>
  </si>
  <si>
    <t>その他会計（赤字）</t>
  </si>
  <si>
    <t>その他会計（黒字）</t>
  </si>
  <si>
    <t>R01</t>
    <phoneticPr fontId="5"/>
  </si>
  <si>
    <t>R02</t>
    <phoneticPr fontId="5"/>
  </si>
  <si>
    <t>R03</t>
    <phoneticPr fontId="5"/>
  </si>
  <si>
    <t>R04</t>
    <phoneticPr fontId="5"/>
  </si>
  <si>
    <t>R05</t>
    <phoneticPr fontId="5"/>
  </si>
  <si>
    <t>-</t>
    <phoneticPr fontId="2"/>
  </si>
  <si>
    <t>垂水市土地開発公社</t>
    <phoneticPr fontId="2"/>
  </si>
  <si>
    <t>鹿児島県市町村総合事務組合</t>
    <rPh sb="0" eb="4">
      <t>カゴシマケン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</si>
  <si>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</si>
  <si>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</si>
  <si>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16" eb="18">
      <t>コウキ</t>
    </rPh>
    <rPh sb="18" eb="21">
      <t>コウレイシャ</t>
    </rPh>
    <rPh sb="21" eb="23">
      <t>イリョウ</t>
    </rPh>
    <rPh sb="23" eb="25">
      <t>トクベツ</t>
    </rPh>
    <rPh sb="25" eb="27">
      <t>カイケイ</t>
    </rPh>
    <phoneticPr fontId="2"/>
  </si>
  <si>
    <t>市有施設整備基金</t>
  </si>
  <si>
    <t>ふるさと応援寄附金基金</t>
  </si>
  <si>
    <t>潮彩町排水処理施設整備基金</t>
  </si>
  <si>
    <t>地域福祉基金</t>
  </si>
  <si>
    <t>太陽光発電施設整理基金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</si>
  <si>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</si>
  <si>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</si>
  <si>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</si>
  <si>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</si>
  <si>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</si>
  <si>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</si>
  <si>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</si>
  <si>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</si>
  <si>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</si>
  <si>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</si>
  <si>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将来負担比率は類似団体と比較して低い水準にある。要因としては財政調整基金等の充当可能財源が増加したことが挙げられる。
　一方で有形固定資産減価償却率は築30年以上の建物が約60％を占めていることから類似団体より高い水準にある。今後は「垂水市公共施設等総合管理計画」及び「垂水市公共施設等個別施設計画」に基づいた公共施設・インフラの長寿命化推進により適切な維持管理に努めるとともに、事業内容に応じて交付税措置のある有利な地方債を活用することで数値の改善を目指していく。</t>
    <rPh sb="13" eb="15">
      <t>ヒカク</t>
    </rPh>
    <rPh sb="53" eb="54">
      <t>ア</t>
    </rPh>
    <rPh sb="61" eb="63">
      <t>イッポウ</t>
    </rPh>
    <phoneticPr fontId="5"/>
  </si>
  <si>
    <t>　将来負担比率は財政調整基金等の充当可能財源が増加したことにより減少している。
　実質公債費比率は、財政改革プログラムを念頭に置き、災害・臨時財政対策債を除く地方債の発行額の抑制や交付税算入率の高い有利な地方債の活用に努めているが、中央運動公園改修事業や道の駅整備事業の償還が始まったことにより数値が上昇している。
　今後は更に計画的な地方債発行に努めるとともに、事業実施の緊急性やニーズを適切に見極めながら両比率の改善を図っていく。</t>
    <rPh sb="60" eb="62">
      <t>ネントウ</t>
    </rPh>
    <rPh sb="63" eb="64">
      <t>オ</t>
    </rPh>
    <rPh sb="162" eb="163">
      <t>サラ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</si>
</sst>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C46-4C7A-8AD7-34F7EC3907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151011</c:v>
                </c:pt>
                <c:pt idx="1">
                  <c:v>102062</c:v>
                </c:pt>
                <c:pt idx="2">
                  <c:v>104906</c:v>
                </c:pt>
                <c:pt idx="3">
                  <c:v>79908</c:v>
                </c:pt>
                <c:pt idx="4">
                  <c:v>102586</c:v>
                </c:pt>
              </c:numCache>
            </c:numRef>
          </c:val>
          <c:smooth val="0"/>
          <c:extLst>
            <c:ext xmlns:c16="http://schemas.microsoft.com/office/drawing/2014/chart" uri="{C3380CC4-5D6E-409C-BE32-E72D297353CC}">
              <c16:uniqueId val="{00000001-CC46-4C7A-8AD7-34F7EC3907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3.03</c:v>
                </c:pt>
                <c:pt idx="1">
                  <c:v>5.07</c:v>
                </c:pt>
                <c:pt idx="2">
                  <c:v>7.53</c:v>
                </c:pt>
                <c:pt idx="3">
                  <c:v>7.33</c:v>
                </c:pt>
                <c:pt idx="4">
                  <c:v>7.77</c:v>
                </c:pt>
              </c:numCache>
            </c:numRef>
          </c:val>
          <c:extLst>
            <c:ext xmlns:c16="http://schemas.microsoft.com/office/drawing/2014/chart" uri="{C3380CC4-5D6E-409C-BE32-E72D297353CC}">
              <c16:uniqueId val="{00000000-47DD-4230-A756-A812144D2D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23.01</c:v>
                </c:pt>
                <c:pt idx="1">
                  <c:v>20.82</c:v>
                </c:pt>
                <c:pt idx="2">
                  <c:v>26.07</c:v>
                </c:pt>
                <c:pt idx="3">
                  <c:v>31.53</c:v>
                </c:pt>
                <c:pt idx="4">
                  <c:v>28.91</c:v>
                </c:pt>
              </c:numCache>
            </c:numRef>
          </c:val>
          <c:extLst>
            <c:ext xmlns:c16="http://schemas.microsoft.com/office/drawing/2014/chart" uri="{C3380CC4-5D6E-409C-BE32-E72D297353CC}">
              <c16:uniqueId val="{00000001-47DD-4230-A756-A812144D2D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-7.24</c:v>
                </c:pt>
                <c:pt idx="1">
                  <c:v>1.43</c:v>
                </c:pt>
                <c:pt idx="2">
                  <c:v>9.51</c:v>
                </c:pt>
                <c:pt idx="3">
                  <c:v>3.62</c:v>
                </c:pt>
                <c:pt idx="4">
                  <c:v>-2.0499999999999998</c:v>
                </c:pt>
              </c:numCache>
            </c:numRef>
          </c:val>
          <c:smooth val="0"/>
          <c:extLst>
            <c:ext xmlns:c16="http://schemas.microsoft.com/office/drawing/2014/chart" uri="{C3380CC4-5D6E-409C-BE32-E72D297353CC}">
              <c16:uniqueId val="{00000002-47DD-4230-A756-A812144D2D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0.06</c:v>
                </c:pt>
                <c:pt idx="4">
                  <c:v>#N/A</c:v>
                </c:pt>
                <c:pt idx="5">
                  <c:v>0.06</c:v>
                </c:pt>
                <c:pt idx="6">
                  <c:v>#N/A</c:v>
                </c:pt>
                <c:pt idx="7">
                  <c:v>0.03</c:v>
                </c:pt>
                <c:pt idx="8">
                  <c:v>#N/A</c:v>
                </c:pt>
                <c:pt idx="9">
                  <c:v>0.01</c:v>
                </c:pt>
              </c:numCache>
            </c:numRef>
          </c:val>
          <c:extLst>
            <c:ext xmlns:c16="http://schemas.microsoft.com/office/drawing/2014/chart" uri="{C3380CC4-5D6E-409C-BE32-E72D297353CC}">
              <c16:uniqueId val="{00000000-DAD2-4292-9468-6CFAC36206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D2-4292-9468-6CFAC36206D2}"/>
            </c:ext>
          </c:extLst>
        </c:ser>
        <c:ser>
          <c:idx val="2"/>
          <c:order val="2"/>
          <c:tx>
            <c:strRef>
              <c:f>データシート!$A$29</c:f>
              <c:strCache>
                <c:ptCount val="1"/>
                <c:pt idx="0">
                  <c:v>垂水市漁業集落排水処理施設特別会計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0.01</c:v>
                </c:pt>
                <c:pt idx="8">
                  <c:v>#N/A</c:v>
                </c:pt>
                <c:pt idx="9">
                  <c:v>0.03</c:v>
                </c:pt>
              </c:numCache>
            </c:numRef>
          </c:val>
          <c:extLst>
            <c:ext xmlns:c16="http://schemas.microsoft.com/office/drawing/2014/chart" uri="{C3380CC4-5D6E-409C-BE32-E72D297353CC}">
              <c16:uniqueId val="{00000002-DAD2-4292-9468-6CFAC36206D2}"/>
            </c:ext>
          </c:extLst>
        </c:ser>
        <c:ser>
          <c:idx val="3"/>
          <c:order val="3"/>
          <c:tx>
            <c:strRef>
              <c:f>データシート!$A$30</c:f>
              <c:strCache>
                <c:ptCount val="1"/>
                <c:pt idx="0">
                  <c:v>垂水市後期高齢者医療特別会計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3-DAD2-4292-9468-6CFAC36206D2}"/>
            </c:ext>
          </c:extLst>
        </c:ser>
        <c:ser>
          <c:idx val="4"/>
          <c:order val="4"/>
          <c:tx>
            <c:strRef>
              <c:f>データシート!$A$31</c:f>
              <c:strCache>
                <c:ptCount val="1"/>
                <c:pt idx="0">
                  <c:v>垂水市国民健康保険特別会計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0.18</c:v>
                </c:pt>
                <c:pt idx="6">
                  <c:v>#N/A</c:v>
                </c:pt>
                <c:pt idx="7">
                  <c:v>0.21</c:v>
                </c:pt>
                <c:pt idx="8">
                  <c:v>#N/A</c:v>
                </c:pt>
                <c:pt idx="9">
                  <c:v>0.08</c:v>
                </c:pt>
              </c:numCache>
            </c:numRef>
          </c:val>
          <c:extLst>
            <c:ext xmlns:c16="http://schemas.microsoft.com/office/drawing/2014/chart" uri="{C3380CC4-5D6E-409C-BE32-E72D297353CC}">
              <c16:uniqueId val="{00000004-DAD2-4292-9468-6CFAC36206D2}"/>
            </c:ext>
          </c:extLst>
        </c:ser>
        <c:ser>
          <c:idx val="5"/>
          <c:order val="5"/>
          <c:tx>
            <c:strRef>
              <c:f>データシート!$A$32</c:f>
              <c:strCache>
                <c:ptCount val="1"/>
                <c:pt idx="0">
                  <c:v>垂水市交通災害共済特別会計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0.1</c:v>
                </c:pt>
                <c:pt idx="8">
                  <c:v>#N/A</c:v>
                </c:pt>
                <c:pt idx="9">
                  <c:v>0.12</c:v>
                </c:pt>
              </c:numCache>
            </c:numRef>
          </c:val>
          <c:extLst>
            <c:ext xmlns:c16="http://schemas.microsoft.com/office/drawing/2014/chart" uri="{C3380CC4-5D6E-409C-BE32-E72D297353CC}">
              <c16:uniqueId val="{00000005-DAD2-4292-9468-6CFAC36206D2}"/>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1.1499999999999999</c:v>
                </c:pt>
                <c:pt idx="2">
                  <c:v>#N/A</c:v>
                </c:pt>
                <c:pt idx="3">
                  <c:v>1.83</c:v>
                </c:pt>
                <c:pt idx="4">
                  <c:v>#N/A</c:v>
                </c:pt>
                <c:pt idx="5">
                  <c:v>3</c:v>
                </c:pt>
                <c:pt idx="6">
                  <c:v>#N/A</c:v>
                </c:pt>
                <c:pt idx="7">
                  <c:v>3.27</c:v>
                </c:pt>
                <c:pt idx="8">
                  <c:v>#N/A</c:v>
                </c:pt>
                <c:pt idx="9">
                  <c:v>1.88</c:v>
                </c:pt>
              </c:numCache>
            </c:numRef>
          </c:val>
          <c:extLst>
            <c:ext xmlns:c16="http://schemas.microsoft.com/office/drawing/2014/chart" uri="{C3380CC4-5D6E-409C-BE32-E72D297353CC}">
              <c16:uniqueId val="{00000006-DAD2-4292-9468-6CFAC36206D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3.02</c:v>
                </c:pt>
                <c:pt idx="2">
                  <c:v>#N/A</c:v>
                </c:pt>
                <c:pt idx="3">
                  <c:v>5.0599999999999996</c:v>
                </c:pt>
                <c:pt idx="4">
                  <c:v>#N/A</c:v>
                </c:pt>
                <c:pt idx="5">
                  <c:v>7.53</c:v>
                </c:pt>
                <c:pt idx="6">
                  <c:v>#N/A</c:v>
                </c:pt>
                <c:pt idx="7">
                  <c:v>7.52</c:v>
                </c:pt>
                <c:pt idx="8">
                  <c:v>#N/A</c:v>
                </c:pt>
                <c:pt idx="9">
                  <c:v>7.76</c:v>
                </c:pt>
              </c:numCache>
            </c:numRef>
          </c:val>
          <c:extLst>
            <c:ext xmlns:c16="http://schemas.microsoft.com/office/drawing/2014/chart" uri="{C3380CC4-5D6E-409C-BE32-E72D297353CC}">
              <c16:uniqueId val="{00000007-DAD2-4292-9468-6CFAC36206D2}"/>
            </c:ext>
          </c:extLst>
        </c:ser>
        <c:ser>
          <c:idx val="8"/>
          <c:order val="8"/>
          <c:tx>
            <c:strRef>
              <c:f>データシート!$A$35</c:f>
              <c:strCache>
                <c:ptCount val="1"/>
                <c:pt idx="0">
                  <c:v>垂水市病院事業会計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5.36</c:v>
                </c:pt>
                <c:pt idx="2">
                  <c:v>#N/A</c:v>
                </c:pt>
                <c:pt idx="3">
                  <c:v>6.89</c:v>
                </c:pt>
                <c:pt idx="4">
                  <c:v>#N/A</c:v>
                </c:pt>
                <c:pt idx="5">
                  <c:v>7.15</c:v>
                </c:pt>
                <c:pt idx="6">
                  <c:v>#N/A</c:v>
                </c:pt>
                <c:pt idx="7">
                  <c:v>9.31</c:v>
                </c:pt>
                <c:pt idx="8">
                  <c:v>#N/A</c:v>
                </c:pt>
                <c:pt idx="9">
                  <c:v>8</c:v>
                </c:pt>
              </c:numCache>
            </c:numRef>
          </c:val>
          <c:extLst>
            <c:ext xmlns:c16="http://schemas.microsoft.com/office/drawing/2014/chart" uri="{C3380CC4-5D6E-409C-BE32-E72D297353CC}">
              <c16:uniqueId val="{00000008-DAD2-4292-9468-6CFAC36206D2}"/>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10.55</c:v>
                </c:pt>
                <c:pt idx="2">
                  <c:v>#N/A</c:v>
                </c:pt>
                <c:pt idx="3">
                  <c:v>10.130000000000001</c:v>
                </c:pt>
                <c:pt idx="4">
                  <c:v>#N/A</c:v>
                </c:pt>
                <c:pt idx="5">
                  <c:v>9.14</c:v>
                </c:pt>
                <c:pt idx="6">
                  <c:v>#N/A</c:v>
                </c:pt>
                <c:pt idx="7">
                  <c:v>9.34</c:v>
                </c:pt>
                <c:pt idx="8">
                  <c:v>#N/A</c:v>
                </c:pt>
                <c:pt idx="9">
                  <c:v>8.84</c:v>
                </c:pt>
              </c:numCache>
            </c:numRef>
          </c:val>
          <c:extLst>
            <c:ext xmlns:c16="http://schemas.microsoft.com/office/drawing/2014/chart" uri="{C3380CC4-5D6E-409C-BE32-E72D297353CC}">
              <c16:uniqueId val="{00000009-DAD2-4292-9468-6CFAC36206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812</c:v>
                </c:pt>
                <c:pt idx="5">
                  <c:v>772</c:v>
                </c:pt>
                <c:pt idx="8">
                  <c:v>835</c:v>
                </c:pt>
                <c:pt idx="11">
                  <c:v>798</c:v>
                </c:pt>
                <c:pt idx="14">
                  <c:v>792</c:v>
                </c:pt>
              </c:numCache>
            </c:numRef>
          </c:val>
          <c:extLst>
            <c:ext xmlns:c16="http://schemas.microsoft.com/office/drawing/2014/chart" uri="{C3380CC4-5D6E-409C-BE32-E72D297353CC}">
              <c16:uniqueId val="{00000000-6577-47D4-9A52-00826CC79F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77-47D4-9A52-00826CC79F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2-6577-47D4-9A52-00826CC79F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39</c:v>
                </c:pt>
                <c:pt idx="6">
                  <c:v>40</c:v>
                </c:pt>
                <c:pt idx="9">
                  <c:v>33</c:v>
                </c:pt>
                <c:pt idx="12">
                  <c:v>1</c:v>
                </c:pt>
              </c:numCache>
            </c:numRef>
          </c:val>
          <c:extLst>
            <c:ext xmlns:c16="http://schemas.microsoft.com/office/drawing/2014/chart" uri="{C3380CC4-5D6E-409C-BE32-E72D297353CC}">
              <c16:uniqueId val="{00000003-6577-47D4-9A52-00826CC79F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102</c:v>
                </c:pt>
                <c:pt idx="3">
                  <c:v>139</c:v>
                </c:pt>
                <c:pt idx="6">
                  <c:v>161</c:v>
                </c:pt>
                <c:pt idx="9">
                  <c:v>144</c:v>
                </c:pt>
                <c:pt idx="12">
                  <c:v>140</c:v>
                </c:pt>
              </c:numCache>
            </c:numRef>
          </c:val>
          <c:extLst>
            <c:ext xmlns:c16="http://schemas.microsoft.com/office/drawing/2014/chart" uri="{C3380CC4-5D6E-409C-BE32-E72D297353CC}">
              <c16:uniqueId val="{00000004-6577-47D4-9A52-00826CC79F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77-47D4-9A52-00826CC79F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77-47D4-9A52-00826CC79F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982</c:v>
                </c:pt>
                <c:pt idx="3">
                  <c:v>913</c:v>
                </c:pt>
                <c:pt idx="6">
                  <c:v>1079</c:v>
                </c:pt>
                <c:pt idx="9">
                  <c:v>1076</c:v>
                </c:pt>
                <c:pt idx="12">
                  <c:v>1061</c:v>
                </c:pt>
              </c:numCache>
            </c:numRef>
          </c:val>
          <c:extLst>
            <c:ext xmlns:c16="http://schemas.microsoft.com/office/drawing/2014/chart" uri="{C3380CC4-5D6E-409C-BE32-E72D297353CC}">
              <c16:uniqueId val="{00000007-6577-47D4-9A52-00826CC79F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339</c:v>
                </c:pt>
                <c:pt idx="5">
                  <c:v>#N/A</c:v>
                </c:pt>
                <c:pt idx="6">
                  <c:v>#N/A</c:v>
                </c:pt>
                <c:pt idx="7">
                  <c:v>465</c:v>
                </c:pt>
                <c:pt idx="8">
                  <c:v>#N/A</c:v>
                </c:pt>
                <c:pt idx="9">
                  <c:v>#N/A</c:v>
                </c:pt>
                <c:pt idx="10">
                  <c:v>475</c:v>
                </c:pt>
                <c:pt idx="11">
                  <c:v>#N/A</c:v>
                </c:pt>
                <c:pt idx="12">
                  <c:v>#N/A</c:v>
                </c:pt>
                <c:pt idx="13">
                  <c:v>430</c:v>
                </c:pt>
                <c:pt idx="14">
                  <c:v>#N/A</c:v>
                </c:pt>
              </c:numCache>
            </c:numRef>
          </c:val>
          <c:smooth val="0"/>
          <c:extLst>
            <c:ext xmlns:c16="http://schemas.microsoft.com/office/drawing/2014/chart" uri="{C3380CC4-5D6E-409C-BE32-E72D297353CC}">
              <c16:uniqueId val="{00000008-6577-47D4-9A52-00826CC79F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7326</c:v>
                </c:pt>
                <c:pt idx="5">
                  <c:v>7395</c:v>
                </c:pt>
                <c:pt idx="8">
                  <c:v>7286</c:v>
                </c:pt>
                <c:pt idx="11">
                  <c:v>6750</c:v>
                </c:pt>
                <c:pt idx="14">
                  <c:v>6721</c:v>
                </c:pt>
              </c:numCache>
            </c:numRef>
          </c:val>
          <c:extLst>
            <c:ext xmlns:c16="http://schemas.microsoft.com/office/drawing/2014/chart" uri="{C3380CC4-5D6E-409C-BE32-E72D297353CC}">
              <c16:uniqueId val="{00000000-3EAB-44DB-82BA-34C5C86D71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EAB-44DB-82BA-34C5C86D71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4648</c:v>
                </c:pt>
                <c:pt idx="5">
                  <c:v>4494</c:v>
                </c:pt>
                <c:pt idx="8">
                  <c:v>5141</c:v>
                </c:pt>
                <c:pt idx="11">
                  <c:v>5630</c:v>
                </c:pt>
                <c:pt idx="14">
                  <c:v>6061</c:v>
                </c:pt>
              </c:numCache>
            </c:numRef>
          </c:val>
          <c:extLst>
            <c:ext xmlns:c16="http://schemas.microsoft.com/office/drawing/2014/chart" uri="{C3380CC4-5D6E-409C-BE32-E72D297353CC}">
              <c16:uniqueId val="{00000002-3EAB-44DB-82BA-34C5C86D71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AB-44DB-82BA-34C5C86D71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AB-44DB-82BA-34C5C86D71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450</c:v>
                </c:pt>
                <c:pt idx="3">
                  <c:v>377</c:v>
                </c:pt>
                <c:pt idx="6">
                  <c:v>308</c:v>
                </c:pt>
                <c:pt idx="9">
                  <c:v>253</c:v>
                </c:pt>
                <c:pt idx="12">
                  <c:v>244</c:v>
                </c:pt>
              </c:numCache>
            </c:numRef>
          </c:val>
          <c:extLst>
            <c:ext xmlns:c16="http://schemas.microsoft.com/office/drawing/2014/chart" uri="{C3380CC4-5D6E-409C-BE32-E72D297353CC}">
              <c16:uniqueId val="{00000005-3EAB-44DB-82BA-34C5C86D71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1217</c:v>
                </c:pt>
                <c:pt idx="3">
                  <c:v>1129</c:v>
                </c:pt>
                <c:pt idx="6">
                  <c:v>1064</c:v>
                </c:pt>
                <c:pt idx="9">
                  <c:v>1107</c:v>
                </c:pt>
                <c:pt idx="12">
                  <c:v>1147</c:v>
                </c:pt>
              </c:numCache>
            </c:numRef>
          </c:val>
          <c:extLst>
            <c:ext xmlns:c16="http://schemas.microsoft.com/office/drawing/2014/chart" uri="{C3380CC4-5D6E-409C-BE32-E72D297353CC}">
              <c16:uniqueId val="{00000006-3EAB-44DB-82BA-34C5C86D71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113</c:v>
                </c:pt>
                <c:pt idx="3">
                  <c:v>74</c:v>
                </c:pt>
                <c:pt idx="6">
                  <c:v>35</c:v>
                </c:pt>
                <c:pt idx="9">
                  <c:v>3</c:v>
                </c:pt>
                <c:pt idx="12">
                  <c:v>3</c:v>
                </c:pt>
              </c:numCache>
            </c:numRef>
          </c:val>
          <c:extLst>
            <c:ext xmlns:c16="http://schemas.microsoft.com/office/drawing/2014/chart" uri="{C3380CC4-5D6E-409C-BE32-E72D297353CC}">
              <c16:uniqueId val="{00000007-3EAB-44DB-82BA-34C5C86D71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1246</c:v>
                </c:pt>
                <c:pt idx="3">
                  <c:v>1421</c:v>
                </c:pt>
                <c:pt idx="6">
                  <c:v>1336</c:v>
                </c:pt>
                <c:pt idx="9">
                  <c:v>1198</c:v>
                </c:pt>
                <c:pt idx="12">
                  <c:v>960</c:v>
                </c:pt>
              </c:numCache>
            </c:numRef>
          </c:val>
          <c:extLst>
            <c:ext xmlns:c16="http://schemas.microsoft.com/office/drawing/2014/chart" uri="{C3380CC4-5D6E-409C-BE32-E72D297353CC}">
              <c16:uniqueId val="{00000008-3EAB-44DB-82BA-34C5C86D71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259</c:v>
                </c:pt>
                <c:pt idx="3">
                  <c:v>239</c:v>
                </c:pt>
                <c:pt idx="6">
                  <c:v>220</c:v>
                </c:pt>
                <c:pt idx="9">
                  <c:v>201</c:v>
                </c:pt>
                <c:pt idx="12">
                  <c:v>182</c:v>
                </c:pt>
              </c:numCache>
            </c:numRef>
          </c:val>
          <c:extLst>
            <c:ext xmlns:c16="http://schemas.microsoft.com/office/drawing/2014/chart" uri="{C3380CC4-5D6E-409C-BE32-E72D297353CC}">
              <c16:uniqueId val="{00000009-3EAB-44DB-82BA-34C5C86D71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9960</c:v>
                </c:pt>
                <c:pt idx="3">
                  <c:v>9860</c:v>
                </c:pt>
                <c:pt idx="6">
                  <c:v>9410</c:v>
                </c:pt>
                <c:pt idx="9">
                  <c:v>8975</c:v>
                </c:pt>
                <c:pt idx="12">
                  <c:v>8616</c:v>
                </c:pt>
              </c:numCache>
            </c:numRef>
          </c:val>
          <c:extLst>
            <c:ext xmlns:c16="http://schemas.microsoft.com/office/drawing/2014/chart" uri="{C3380CC4-5D6E-409C-BE32-E72D297353CC}">
              <c16:uniqueId val="{0000000A-3EAB-44DB-82BA-34C5C86D71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1272</c:v>
                </c:pt>
                <c:pt idx="2">
                  <c:v>#N/A</c:v>
                </c:pt>
                <c:pt idx="3">
                  <c:v>#N/A</c:v>
                </c:pt>
                <c:pt idx="4">
                  <c:v>1211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AB-44DB-82BA-34C5C86D71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1500</c:v>
                </c:pt>
                <c:pt idx="1">
                  <c:v>1730</c:v>
                </c:pt>
                <c:pt idx="2">
                  <c:v>1592</c:v>
                </c:pt>
              </c:numCache>
            </c:numRef>
          </c:val>
          <c:extLst>
            <c:ext xmlns:c16="http://schemas.microsoft.com/office/drawing/2014/chart" uri="{C3380CC4-5D6E-409C-BE32-E72D297353CC}">
              <c16:uniqueId val="{00000000-0D0B-487A-B26A-5EF3C0974A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228</c:v>
                </c:pt>
                <c:pt idx="1">
                  <c:v>228</c:v>
                </c:pt>
                <c:pt idx="2">
                  <c:v>249</c:v>
                </c:pt>
              </c:numCache>
            </c:numRef>
          </c:val>
          <c:extLst>
            <c:ext xmlns:c16="http://schemas.microsoft.com/office/drawing/2014/chart" uri="{C3380CC4-5D6E-409C-BE32-E72D297353CC}">
              <c16:uniqueId val="{00000001-0D0B-487A-B26A-5EF3C0974A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3125</c:v>
                </c:pt>
                <c:pt idx="1">
                  <c:v>3333</c:v>
                </c:pt>
                <c:pt idx="2">
                  <c:v>3820</c:v>
                </c:pt>
              </c:numCache>
            </c:numRef>
          </c:val>
          <c:extLst>
            <c:ext xmlns:c16="http://schemas.microsoft.com/office/drawing/2014/chart" uri="{C3380CC4-5D6E-409C-BE32-E72D297353CC}">
              <c16:uniqueId val="{00000002-0D0B-487A-B26A-5EF3C0974A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{010B9AE1-930F-46FC-809F-EF4BB681EFEE}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2B-4A34-B17E-BEDC339E0C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{AEDE3B05-D6F5-453C-9B0D-6FD4767C67B1}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2B-4A34-B17E-BEDC339E0C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{78661653-1BD4-4DF3-9623-B59E904BBF83}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2B-4A34-B17E-BEDC339E0C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{5F5AEDD2-7798-4CFC-8B9A-D76E4C2CA69A}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2B-4A34-B17E-BEDC339E0C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{143FBA43-77A2-48F1-9C22-D8EEDEDBE75D}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2B-4A34-B17E-BEDC339E0C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{D6612009-CEE2-40D7-999C-00DDF8AA194B}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2B-4A34-B17E-BEDC339E0C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{30E380A7-2316-4F2E-A213-544F46F7979F}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2B-4A34-B17E-BEDC339E0C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{47372DBF-2DF1-431C-AE27-2DDA67B89012}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2B-4A34-B17E-BEDC339E0C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{E6259750-85B6-4E88-AAC5-7D5113396973}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2B-4A34-B17E-BEDC339E0C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62.2</c:v>
                </c:pt>
                <c:pt idx="16">
                  <c:v>63.7</c:v>
                </c:pt>
                <c:pt idx="24">
                  <c:v>65.400000000000006</c:v>
                </c:pt>
                <c:pt idx="32">
                  <c:v>66.900000000000006</c:v>
                </c:pt>
              </c:numCache>
            </c:numRef>
          </c:xVal>
          <c:yVal>
            <c:numRef>
              <c:f>公会計指標分析・財政指標組合せ分析表!$BP$51:$DC$51</c:f>
              <c:numCache>
                <c:formatCode>#,##0.0;"▲ "#,##0.0</c:formatCode>
                <c:ptCount val="40"/>
                <c:pt idx="0">
                  <c:v>28.6</c:v>
                </c:pt>
                <c:pt idx="8">
                  <c:v>26.4</c:v>
                </c:pt>
              </c:numCache>
            </c:numRef>
          </c:yVal>
          <c:smooth val="0"/>
          <c:extLst>
            <c:ext xmlns:c16="http://schemas.microsoft.com/office/drawing/2014/chart" uri="{C3380CC4-5D6E-409C-BE32-E72D297353CC}">
              <c16:uniqueId val="{00000009-1A2B-4A34-B17E-BEDC339E0C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{D5B43EA8-4FFC-4A79-956B-DDEC53636294}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2B-4A34-B17E-BEDC339E0C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{FBF4363F-3F54-42FA-B146-E876B8201A5A}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2B-4A34-B17E-BEDC339E0C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{CABF6096-FAD6-4891-974F-DF021BCF9596}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2B-4A34-B17E-BEDC339E0C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{B7CF0979-511E-4510-9A44-8FF0896F08A5}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2B-4A34-B17E-BEDC339E0C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{DB4D4173-9D05-409F-801E-4F327A3A7274}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2B-4A34-B17E-BEDC339E0C1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{BB9A4CE1-1677-48E1-BCDD-9AC790BC24BD}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2B-4A34-B17E-BEDC339E0C1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{8195FC87-8424-4D1C-A13A-C3FEF11E819B}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2B-4A34-B17E-BEDC339E0C1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{5680DC5F-332F-45CE-B221-3D090C19B594}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2B-4A34-B17E-BEDC339E0C1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{C9820B79-BB59-4AD7-8260-8C98CA308BD4}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2B-4A34-B17E-BEDC339E0C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A2B-4A34-B17E-BEDC339E0C1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{296DC064-626D-4242-B6C9-B1FB5113A85B}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794-450E-874E-36FB05454F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{1627F303-CB72-4AE9-9E26-968FC86EC57A}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94-450E-874E-36FB05454F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{4B50A8B4-EEBC-4D8B-BABA-1DA2F15FB700}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94-450E-874E-36FB05454F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{7154C4F5-E522-45A2-A5D6-32F4286F0E93}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94-450E-874E-36FB05454F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{796A7681-EEB3-4EA1-B27D-F8EA92BBB661}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94-450E-874E-36FB05454F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{8DA9057D-250D-4E5C-8F3C-41F5C5E14101}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794-450E-874E-36FB05454F2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{05545894-AE3B-43E4-B39F-4E478946B262}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794-450E-874E-36FB05454F2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{6F9195CF-CEA1-46DE-B4D5-C48328EE848D}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794-450E-874E-36FB05454F2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{E428728E-EEDE-4047-B77E-52B02B6F47A3}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794-450E-874E-36FB05454F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7.4</c:v>
                </c:pt>
                <c:pt idx="16">
                  <c:v>8.3000000000000007</c:v>
                </c:pt>
                <c:pt idx="24">
                  <c:v>8.5</c:v>
                </c:pt>
                <c:pt idx="32">
                  <c:v>9.1999999999999993</c:v>
                </c:pt>
              </c:numCache>
            </c:numRef>
          </c:xVal>
          <c:yVal>
            <c:numRef>
              <c:f>公会計指標分析・財政指標組合せ分析表!$BP$73:$DC$73</c:f>
              <c:numCache>
                <c:formatCode>#,##0.0;"▲ "#,##0.0</c:formatCode>
                <c:ptCount val="40"/>
                <c:pt idx="0">
                  <c:v>28.6</c:v>
                </c:pt>
                <c:pt idx="8">
                  <c:v>26.4</c:v>
                </c:pt>
              </c:numCache>
            </c:numRef>
          </c:yVal>
          <c:smooth val="0"/>
          <c:extLst>
            <c:ext xmlns:c16="http://schemas.microsoft.com/office/drawing/2014/chart" uri="{C3380CC4-5D6E-409C-BE32-E72D297353CC}">
              <c16:uniqueId val="{00000009-B794-450E-874E-36FB05454F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{6CECCF6F-450D-4F88-A0AF-62423105818C}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794-450E-874E-36FB05454F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{FA1BF315-C910-4338-96F6-276A23F1432A}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94-450E-874E-36FB05454F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{6CFAB379-68D5-456F-89B9-AEB7FE8DB3F7}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94-450E-874E-36FB05454F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{EEFEC7B9-E1D0-4F18-8EA4-39ABD12F0CCD}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94-450E-874E-36FB05454F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{E9E67EEB-80F3-455C-B69A-03677008D106}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94-450E-874E-36FB05454F2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{00A87F4C-49B7-4026-91EB-E5F110F22031}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794-450E-874E-36FB05454F2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{7AF4FADC-B4A7-4FC2-9802-984E502B5BCD}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794-450E-874E-36FB05454F2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{9EB819AC-CD7B-4485-8FF1-2B151C8A337C}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794-450E-874E-36FB05454F2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{E19B1880-17DE-46DD-AD20-0704CDF1659E}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794-450E-874E-36FB05454F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794-450E-874E-36FB05454F2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元利償還金については、垂水中央中学校大規模改造事業や道路橋梁整備事業などの償還が終了したことにより減少している。</a:t>
          </a:r>
          <a:br>
            <a:rPr kumimoji="1" lang="ja-JP" altLang="en-US" sz="1100">
              <a:latin typeface="ＭＳ ゴシック" pitchFamily="49" charset="-128"/>
              <a:ea typeface="ＭＳ ゴシック" pitchFamily="49" charset="-128"/>
            </a:rPr>
          </a:br>
          <a:r>
            <a:rPr kumimoji="1" lang="ja-JP" altLang="en-US" sz="1100">
              <a:latin typeface="ＭＳ ゴシック" pitchFamily="49" charset="-128"/>
              <a:ea typeface="ＭＳ ゴシック" pitchFamily="49" charset="-128"/>
            </a:rPr>
            <a:t>　公営企業債の元利償還金に対する繰入金については、病院事業会計への準元利償還金算入額が減少したため、前年度より減少となった。</a:t>
          </a:r>
        </a:p>
        <a:p>
          <a:r>
            <a:rPr kumimoji="1" lang="ja-JP" altLang="en-US" sz="1100">
              <a:latin typeface="ＭＳ ゴシック" pitchFamily="49" charset="-128"/>
              <a:ea typeface="ＭＳ ゴシック" pitchFamily="49" charset="-128"/>
            </a:rPr>
            <a:t>　組合等が起こした地方債の元利償還金に対する負担金等は、償還が進み年々減少している。</a:t>
          </a:r>
          <a:br>
            <a:rPr kumimoji="1" lang="ja-JP" altLang="en-US" sz="1100">
              <a:latin typeface="ＭＳ ゴシック" pitchFamily="49" charset="-128"/>
              <a:ea typeface="ＭＳ ゴシック" pitchFamily="49" charset="-128"/>
            </a:rPr>
          </a:br>
          <a:r>
            <a:rPr kumimoji="1" lang="ja-JP" altLang="en-US" sz="1100">
              <a:latin typeface="ＭＳ ゴシック" pitchFamily="49" charset="-128"/>
              <a:ea typeface="ＭＳ ゴシック" pitchFamily="49" charset="-128"/>
            </a:rPr>
            <a:t>　債務負担行為に基づく支出額については、南の拠点（道の駅たるみずはまびら）整備事業に係る</a:t>
          </a:r>
          <a:r>
            <a:rPr kumimoji="1" lang="en-US" altLang="ja-JP" sz="1100">
              <a:latin typeface="ＭＳ ゴシック" pitchFamily="49" charset="-128"/>
              <a:ea typeface="ＭＳ ゴシック" pitchFamily="49" charset="-128"/>
            </a:rPr>
            <a:t>PFI</a:t>
          </a:r>
          <a:r>
            <a:rPr kumimoji="1" lang="ja-JP" altLang="en-US" sz="1100">
              <a:latin typeface="ＭＳ ゴシック" pitchFamily="49" charset="-128"/>
              <a:ea typeface="ＭＳ ゴシック" pitchFamily="49" charset="-128"/>
            </a:rPr>
            <a:t>事業負担金が平成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年度途中より発生している。</a:t>
          </a:r>
        </a:p>
        <a:p>
          <a:r>
            <a:rPr kumimoji="1" lang="ja-JP" altLang="en-US" sz="1100">
              <a:latin typeface="ＭＳ ゴシック" pitchFamily="49" charset="-128"/>
              <a:ea typeface="ＭＳ ゴシック" pitchFamily="49" charset="-128"/>
            </a:rPr>
            <a:t>　算入公債費等については、財政改革プログラムに基づく市債発行額抑制により、減少傾向にある。</a:t>
          </a:r>
        </a:p>
        <a:p>
          <a:r>
            <a:rPr kumimoji="1" lang="ja-JP" altLang="en-US" sz="1100">
              <a:latin typeface="ＭＳ ゴシック" pitchFamily="49" charset="-128"/>
              <a:ea typeface="ＭＳ ゴシック" pitchFamily="49" charset="-128"/>
            </a:rPr>
            <a:t>　実質公債費比率は年々減少してきており、今後も基金の有効活用や、より有利な地方債の活用により、健全財政の維持に努める。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減債基金残高のうち、実質公債費比率の算定に用いる満期一括償還地方債の償還の財源として積み立てていない。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元年度は、将来負担額は減少し、充当可能財源等が増加したことにより、将来負担比率は改善した。令和３年度より、地方債残高の減少や公営企業債等繰入見込額、土地開発公社の負債負担見込額等が減少したこと等により、将来負担比率はマイナス値となっている。</a:t>
          </a:r>
        </a:p>
        <a:p>
          <a:r>
            <a:rPr kumimoji="1" lang="ja-JP" altLang="en-US" sz="1200">
              <a:latin typeface="ＭＳ ゴシック" pitchFamily="49" charset="-128"/>
              <a:ea typeface="ＭＳ ゴシック" pitchFamily="49" charset="-128"/>
            </a:rPr>
            <a:t>　将来負担額については、前年度と比較し、退職手当負担見込額が増加したものの、地方債現在高や公営企業債等繰入見込額等が減少したために、総額が減少した。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充当可能財源等については、財政調整基金を取り崩したものの、ふるさと応援基金や市有施設整備基金の積立額が増加したことにより、総額が増加した。</a:t>
          </a:r>
        </a:p>
        <a:p>
          <a:r>
            <a:rPr kumimoji="1" lang="ja-JP" altLang="en-US" sz="1200">
              <a:latin typeface="ＭＳ ゴシック" pitchFamily="49" charset="-128"/>
              <a:ea typeface="ＭＳ ゴシック" pitchFamily="49" charset="-128"/>
            </a:rPr>
            <a:t>　今後も大型事業による基金取崩しや、公共施設等の長寿命化事業による起債借入額の増加などが見込まれるため、基金を積極的に積み立てるとともに、交付税措置のある有利な起債を活用していくことによ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全体としては、前年度末より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5,661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b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増加した要因は、制度改正前の駆け込み需要によるふるさと応援基金の増加及び市有施設整備基金を取り崩しを上回る積立を行ったために、年度末残高が増加したことによるものである。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財政調整基金については、災害等の突発的な支出も考慮して、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億円を下回らない金額で維持していく予定である。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減債基金は現在のところ新たな積立ては行わず、現状の額を維持していく予定である。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の主なものとしては、ふるさと応援基金は前年度の寄附額にあわせて計画的に執行していく予定であるため、寄附額により増減はあるが、ふるさと応援寄附金の目的を考慮し有効的に事業に充てる方針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①　市有施設整備基金・・・・・・・・・・・・・庁舎などの大規模な市有施設の整備を図るため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ふるさと応援基金・・・・・・・・・・・・・ふるさと応援基金充当事業（寄附者からの寄附目的に沿って事業実施）</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潮彩町排水処理施設整備基金・・・・・・・・潮彩町の排水処理施設の管理、運営等に使用</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④　地域福祉基金・・・・・・・・・・・・・・・福祉関連事業、現在は訪問看護ステーションの補助金に使用</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⑤　太陽光発電施設整理基金・・・・・・・・・・大規模太陽光発電施設の解体撤去に係る資金に充てるため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①　市有施設整備基金・・・・・・・・・・・・・庁舎整備に備え、優先的に積立てを行ったことによるもの</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②　ふるさと応援基金・・・・・・・・・・・・・制度改正前の駆け込み需要による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潮彩町排水処理施設整備基金・・・・・・・・増減なし</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④　地域福祉基金・・・・・・・・・・・・・・・増減なし</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⑤　太陽光発電施設整理基金・・・・・・・・・・年次的な計画をもって積立てを行ったため</a:t>
          </a:r>
          <a:b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市有施設整備基金は、公共施設の長寿命化対策に備え、継続的に積立てていく方針である。　</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ふるさと応援基金は、原則として前年度の寄附額の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を事業へ充当していく方針は継続しながら、残高が多くなりすぎないよう計画的かつ有効的に活用する方針である。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令和５年度末の残高は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1,592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b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令和５年度においては、肉付け補正及び台風６号災害の財源として繰り入れたため。</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大規模な災害等に備えて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億円程度の残高を維持できるようにしていく予定である。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過去の災害時における実績により、１回の災害あたり５億円程度を基金から繰出しているため、３回分として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億円を基準としている。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現在の額を維持していく予定である。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本市の公共施設等は全体的に老朽化が進んでいるが、令和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年度における有形固定資産減価償却率は、類似団体より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％高い水準である。保有している公共施設等の多くが、昭和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年代から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50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年代にかけて建設されたものであり、築</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年以上のものが約</a:t>
          </a:r>
          <a:r>
            <a:rPr kumimoji="1" lang="en-US" altLang="ja-JP" sz="1100">
              <a:solidFill>
                <a:schemeClr val="tx1"/>
              </a:solidFill>
              <a:latin typeface="ＭＳ Ｐゴシック" panose="020B0600070205080204" pitchFamily="50" charset="-128"/>
              <a:ea typeface="ＭＳ Ｐゴシック" panose="020B0600070205080204" pitchFamily="50" charset="-128"/>
            </a:rPr>
            <a:t>60</a:t>
          </a:r>
          <a:r>
            <a:rPr kumimoji="1" lang="ja-JP" altLang="en-US" sz="1100">
              <a:solidFill>
                <a:schemeClr val="tx1"/>
              </a:solidFill>
              <a:latin typeface="ＭＳ Ｐゴシック" panose="020B0600070205080204" pitchFamily="50" charset="-128"/>
              <a:ea typeface="ＭＳ Ｐゴシック" panose="020B0600070205080204" pitchFamily="50" charset="-128"/>
            </a:rPr>
            <a:t>％を占める。令和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年度に「垂水市公共施設等個別施設計画」を策定、令和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月には「垂水市公共施設等総合管理計画」を見直し、保有総量の縮小や長寿命化を基本とした予防保全型維持管理に努めるなど施設の適正な維持管理に取り組んでいく。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19367</xdr:rowOff>
    </xdr:from>
    <xdr:to>
      <xdr:col>23</xdr:col>
      <xdr:colOff>136525</xdr:colOff>
      <xdr:row>31</xdr:row>
      <xdr:rowOff>120967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169244</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70167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129655"/>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133244</xdr:rowOff>
    </xdr:from>
    <xdr:to>
      <xdr:col>15</xdr:col>
      <xdr:colOff>187325</xdr:colOff>
      <xdr:row>31</xdr:row>
      <xdr:rowOff>63394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xdr:rowOff>
    </xdr:from>
    <xdr:to>
      <xdr:col>19</xdr:col>
      <xdr:colOff>136525</xdr:colOff>
      <xdr:row>31</xdr:row>
      <xdr:rowOff>43180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99069"/>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12594</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072082"/>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90064</xdr:rowOff>
    </xdr:from>
    <xdr:to>
      <xdr:col>7</xdr:col>
      <xdr:colOff>187325</xdr:colOff>
      <xdr:row>31</xdr:row>
      <xdr:rowOff>20214</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140864</xdr:rowOff>
    </xdr:from>
    <xdr:to>
      <xdr:col>11</xdr:col>
      <xdr:colOff>136525</xdr:colOff>
      <xdr:row>30</xdr:row>
      <xdr:rowOff>157057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6055889"/>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54521</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11341</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債務償還比率は、鹿児島県平均と類似団体平均を下回っており、減少傾向にある。これは、財政改革プログラムを念頭に置き、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災害・臨時財政対策債を除く</a:t>
          </a:r>
          <a:r>
            <a:rPr kumimoji="1" lang="ja-JP" altLang="en-US" sz="1100">
              <a:solidFill>
                <a:schemeClr val="tx1"/>
              </a:solidFill>
              <a:latin typeface="ＭＳ Ｐゴシック" panose="020B0600070205080204" pitchFamily="50" charset="-128"/>
              <a:ea typeface="ＭＳ Ｐゴシック" panose="020B0600070205080204" pitchFamily="50" charset="-128"/>
            </a:rPr>
            <a:t>地方債の発行額を</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以下に抑制してきたことが影響している。また、昨年より比率が改善した要因としては、財政調整基金残高等の充当可能財源が増加したことが挙げられる。今後は公共施設等の老朽化に伴う維持管理費の増加や高齢化に伴う社会保障費の増加が見込まれるため、更に適正な地方債発行に努め、債務償還比率の抑制に取り組んで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61736</xdr:rowOff>
    </xdr:from>
    <xdr:to>
      <xdr:col>76</xdr:col>
      <xdr:colOff>73025</xdr:colOff>
      <xdr:row>28</xdr:row>
      <xdr:rowOff>163336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6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84613</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48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97360</xdr:rowOff>
    </xdr:from>
    <xdr:to>
      <xdr:col>72</xdr:col>
      <xdr:colOff>123825</xdr:colOff>
      <xdr:row>29</xdr:row>
      <xdr:rowOff>27510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6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112536</xdr:rowOff>
    </xdr:from>
    <xdr:to>
      <xdr:col>76</xdr:col>
      <xdr:colOff>22225</xdr:colOff>
      <xdr:row>28</xdr:row>
      <xdr:rowOff>148160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684661"/>
          <a:ext cx="711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126746</xdr:rowOff>
    </xdr:from>
    <xdr:to>
      <xdr:col>68</xdr:col>
      <xdr:colOff>123825</xdr:colOff>
      <xdr:row>29</xdr:row>
      <xdr:rowOff>56896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6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148160</xdr:rowOff>
    </xdr:from>
    <xdr:to>
      <xdr:col>72</xdr:col>
      <xdr:colOff>73025</xdr:colOff>
      <xdr:row>29</xdr:row>
      <xdr:rowOff>6096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720285"/>
          <a:ext cx="762000" cy="2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35969</xdr:rowOff>
    </xdr:from>
    <xdr:to>
      <xdr:col>64</xdr:col>
      <xdr:colOff>123825</xdr:colOff>
      <xdr:row>30</xdr:row>
      <xdr:rowOff>137569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6096</xdr:rowOff>
    </xdr:from>
    <xdr:to>
      <xdr:col>68</xdr:col>
      <xdr:colOff>73025</xdr:colOff>
      <xdr:row>30</xdr:row>
      <xdr:rowOff>86769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749671"/>
          <a:ext cx="762000" cy="25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38248</xdr:rowOff>
    </xdr:from>
    <xdr:to>
      <xdr:col>60</xdr:col>
      <xdr:colOff>123825</xdr:colOff>
      <xdr:row>30</xdr:row>
      <xdr:rowOff>139848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9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86769</xdr:rowOff>
    </xdr:from>
    <xdr:to>
      <xdr:col>64</xdr:col>
      <xdr:colOff>73025</xdr:colOff>
      <xdr:row>30</xdr:row>
      <xdr:rowOff>89048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6001794"/>
          <a:ext cx="762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44037</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44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73423</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47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154096</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7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156375</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72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703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22860</xdr:rowOff>
    </xdr:from>
    <xdr:to>
      <xdr:col>19</xdr:col>
      <xdr:colOff>177800</xdr:colOff>
      <xdr:row>38</xdr:row>
      <xdr:rowOff>55245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37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109220</xdr:rowOff>
    </xdr:from>
    <xdr:to>
      <xdr:col>10</xdr:col>
      <xdr:colOff>165100</xdr:colOff>
      <xdr:row>38</xdr:row>
      <xdr:rowOff>39370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38</xdr:row>
      <xdr:rowOff>22860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03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37</xdr:row>
      <xdr:rowOff>160020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6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55897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11341</xdr:rowOff>
    </xdr:from>
    <xdr:to>
      <xdr:col>55</xdr:col>
      <xdr:colOff>50800</xdr:colOff>
      <xdr:row>40</xdr:row>
      <xdr:rowOff>112941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161218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19914</xdr:rowOff>
    </xdr:from>
    <xdr:to>
      <xdr:col>50</xdr:col>
      <xdr:colOff>165100</xdr:colOff>
      <xdr:row>40</xdr:row>
      <xdr:rowOff>121514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62141</xdr:rowOff>
    </xdr:from>
    <xdr:to>
      <xdr:col>55</xdr:col>
      <xdr:colOff>0</xdr:colOff>
      <xdr:row>40</xdr:row>
      <xdr:rowOff>70714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20141"/>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25743</xdr:rowOff>
    </xdr:from>
    <xdr:to>
      <xdr:col>46</xdr:col>
      <xdr:colOff>38100</xdr:colOff>
      <xdr:row>40</xdr:row>
      <xdr:rowOff>127343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70714</xdr:rowOff>
    </xdr:from>
    <xdr:to>
      <xdr:col>50</xdr:col>
      <xdr:colOff>114300</xdr:colOff>
      <xdr:row>40</xdr:row>
      <xdr:rowOff>76543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28714"/>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34220</xdr:rowOff>
    </xdr:from>
    <xdr:to>
      <xdr:col>41</xdr:col>
      <xdr:colOff>101600</xdr:colOff>
      <xdr:row>40</xdr:row>
      <xdr:rowOff>135820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76543</xdr:rowOff>
    </xdr:from>
    <xdr:to>
      <xdr:col>45</xdr:col>
      <xdr:colOff>177800</xdr:colOff>
      <xdr:row>40</xdr:row>
      <xdr:rowOff>85020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34543"/>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40374</xdr:rowOff>
    </xdr:from>
    <xdr:to>
      <xdr:col>36</xdr:col>
      <xdr:colOff>165100</xdr:colOff>
      <xdr:row>40</xdr:row>
      <xdr:rowOff>141974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85020</xdr:rowOff>
    </xdr:from>
    <xdr:to>
      <xdr:col>41</xdr:col>
      <xdr:colOff>50800</xdr:colOff>
      <xdr:row>40</xdr:row>
      <xdr:rowOff>91174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43020"/>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112641</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9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118470</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97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126947</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9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133101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9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109237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137160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01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114300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6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80010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4904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62049</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343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73516</xdr:rowOff>
    </xdr:from>
    <xdr:to>
      <xdr:col>55</xdr:col>
      <xdr:colOff>50800</xdr:colOff>
      <xdr:row>63</xdr:row>
      <xdr:rowOff>3666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51943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68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84423</xdr:rowOff>
    </xdr:from>
    <xdr:to>
      <xdr:col>50</xdr:col>
      <xdr:colOff>165100</xdr:colOff>
      <xdr:row>63</xdr:row>
      <xdr:rowOff>14573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1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124316</xdr:rowOff>
    </xdr:from>
    <xdr:to>
      <xdr:col>55</xdr:col>
      <xdr:colOff>0</xdr:colOff>
      <xdr:row>62</xdr:row>
      <xdr:rowOff>135223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54216"/>
          <a:ext cx="8382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89760</xdr:rowOff>
    </xdr:from>
    <xdr:to>
      <xdr:col>46</xdr:col>
      <xdr:colOff>38100</xdr:colOff>
      <xdr:row>63</xdr:row>
      <xdr:rowOff>19910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135223</xdr:rowOff>
    </xdr:from>
    <xdr:to>
      <xdr:col>50</xdr:col>
      <xdr:colOff>114300</xdr:colOff>
      <xdr:row>62</xdr:row>
      <xdr:rowOff>140560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65123"/>
          <a:ext cx="8890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101512</xdr:rowOff>
    </xdr:from>
    <xdr:to>
      <xdr:col>41</xdr:col>
      <xdr:colOff>101600</xdr:colOff>
      <xdr:row>63</xdr:row>
      <xdr:rowOff>31662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140560</xdr:rowOff>
    </xdr:from>
    <xdr:to>
      <xdr:col>45</xdr:col>
      <xdr:colOff>177800</xdr:colOff>
      <xdr:row>62</xdr:row>
      <xdr:rowOff>152312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70460"/>
          <a:ext cx="889000" cy="1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112165</xdr:rowOff>
    </xdr:from>
    <xdr:to>
      <xdr:col>36</xdr:col>
      <xdr:colOff>165100</xdr:colOff>
      <xdr:row>63</xdr:row>
      <xdr:rowOff>42315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152312</xdr:rowOff>
    </xdr:from>
    <xdr:to>
      <xdr:col>41</xdr:col>
      <xdr:colOff>50800</xdr:colOff>
      <xdr:row>62</xdr:row>
      <xdr:rowOff>162965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82212"/>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5700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80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11037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81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22789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8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33442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8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48261</xdr:rowOff>
    </xdr:from>
    <xdr:to>
      <xdr:col>20</xdr:col>
      <xdr:colOff>38100</xdr:colOff>
      <xdr:row>84</xdr:row>
      <xdr:rowOff>149861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99061</xdr:rowOff>
    </xdr:from>
    <xdr:to>
      <xdr:col>24</xdr:col>
      <xdr:colOff>63500</xdr:colOff>
      <xdr:row>84</xdr:row>
      <xdr:rowOff>133350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008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12064</xdr:rowOff>
    </xdr:from>
    <xdr:to>
      <xdr:col>15</xdr:col>
      <xdr:colOff>101600</xdr:colOff>
      <xdr:row>84</xdr:row>
      <xdr:rowOff>113664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99061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646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145414</xdr:rowOff>
    </xdr:from>
    <xdr:to>
      <xdr:col>10</xdr:col>
      <xdr:colOff>165100</xdr:colOff>
      <xdr:row>84</xdr:row>
      <xdr:rowOff>75564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24764</xdr:rowOff>
    </xdr:from>
    <xdr:to>
      <xdr:col>15</xdr:col>
      <xdr:colOff>50800</xdr:colOff>
      <xdr:row>84</xdr:row>
      <xdr:rowOff>62864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26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103505</xdr:rowOff>
    </xdr:from>
    <xdr:to>
      <xdr:col>6</xdr:col>
      <xdr:colOff>38100</xdr:colOff>
      <xdr:row>84</xdr:row>
      <xdr:rowOff>33655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24764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84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140988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104791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66691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24782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71699</xdr:rowOff>
    </xdr:from>
    <xdr:to>
      <xdr:col>55</xdr:col>
      <xdr:colOff>50800</xdr:colOff>
      <xdr:row>86</xdr:row>
      <xdr:rowOff>1849</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31076</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4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74031</xdr:rowOff>
    </xdr:from>
    <xdr:to>
      <xdr:col>50</xdr:col>
      <xdr:colOff>165100</xdr:colOff>
      <xdr:row>86</xdr:row>
      <xdr:rowOff>4181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122499</xdr:rowOff>
    </xdr:from>
    <xdr:to>
      <xdr:col>55</xdr:col>
      <xdr:colOff>0</xdr:colOff>
      <xdr:row>85</xdr:row>
      <xdr:rowOff>124831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695749"/>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75631</xdr:rowOff>
    </xdr:from>
    <xdr:to>
      <xdr:col>46</xdr:col>
      <xdr:colOff>38100</xdr:colOff>
      <xdr:row>86</xdr:row>
      <xdr:rowOff>5781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124831</xdr:rowOff>
    </xdr:from>
    <xdr:to>
      <xdr:col>50</xdr:col>
      <xdr:colOff>114300</xdr:colOff>
      <xdr:row>85</xdr:row>
      <xdr:rowOff>126431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6980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77780</xdr:rowOff>
    </xdr:from>
    <xdr:to>
      <xdr:col>41</xdr:col>
      <xdr:colOff>101600</xdr:colOff>
      <xdr:row>86</xdr:row>
      <xdr:rowOff>7930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126431</xdr:rowOff>
    </xdr:from>
    <xdr:to>
      <xdr:col>45</xdr:col>
      <xdr:colOff>177800</xdr:colOff>
      <xdr:row>85</xdr:row>
      <xdr:rowOff>128580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69968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79426</xdr:rowOff>
    </xdr:from>
    <xdr:to>
      <xdr:col>36</xdr:col>
      <xdr:colOff>165100</xdr:colOff>
      <xdr:row>86</xdr:row>
      <xdr:rowOff>9576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128580</xdr:rowOff>
    </xdr:from>
    <xdr:to>
      <xdr:col>41</xdr:col>
      <xdr:colOff>50800</xdr:colOff>
      <xdr:row>85</xdr:row>
      <xdr:rowOff>130226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0183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20708</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42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22308</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42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24457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4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26103</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4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156573</xdr:rowOff>
    </xdr:from>
    <xdr:to>
      <xdr:col>85</xdr:col>
      <xdr:colOff>177800</xdr:colOff>
      <xdr:row>64</xdr:row>
      <xdr:rowOff>86723</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71500</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87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7983</xdr:rowOff>
    </xdr:from>
    <xdr:to>
      <xdr:col>81</xdr:col>
      <xdr:colOff>101600</xdr:colOff>
      <xdr:row>64</xdr:row>
      <xdr:rowOff>109583</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35923</xdr:rowOff>
    </xdr:from>
    <xdr:to>
      <xdr:col>85</xdr:col>
      <xdr:colOff>127000</xdr:colOff>
      <xdr:row>64</xdr:row>
      <xdr:rowOff>58783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5481300" y="1100872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11249</xdr:rowOff>
    </xdr:from>
    <xdr:to>
      <xdr:col>76</xdr:col>
      <xdr:colOff>165100</xdr:colOff>
      <xdr:row>64</xdr:row>
      <xdr:rowOff>112849</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58783</xdr:rowOff>
    </xdr:from>
    <xdr:to>
      <xdr:col>81</xdr:col>
      <xdr:colOff>50800</xdr:colOff>
      <xdr:row>64</xdr:row>
      <xdr:rowOff>62049</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4592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163104</xdr:rowOff>
    </xdr:from>
    <xdr:to>
      <xdr:col>72</xdr:col>
      <xdr:colOff>38100</xdr:colOff>
      <xdr:row>64</xdr:row>
      <xdr:rowOff>93254</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42454</xdr:rowOff>
    </xdr:from>
    <xdr:to>
      <xdr:col>76</xdr:col>
      <xdr:colOff>114300</xdr:colOff>
      <xdr:row>64</xdr:row>
      <xdr:rowOff>62049</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3703300" y="110152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27577</xdr:rowOff>
    </xdr:from>
    <xdr:to>
      <xdr:col>67</xdr:col>
      <xdr:colOff>101600</xdr:colOff>
      <xdr:row>64</xdr:row>
      <xdr:rowOff>129177</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42454</xdr:rowOff>
    </xdr:from>
    <xdr:to>
      <xdr:col>71</xdr:col>
      <xdr:colOff>177800</xdr:colOff>
      <xdr:row>64</xdr:row>
      <xdr:rowOff>78377</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2814300" y="1101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100710</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107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103976</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84381</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120304</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00000000-0008-0000-0E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a:extLst>
            <a:ext uri="{FF2B5EF4-FFF2-40B4-BE49-F238E27FC236}">
              <a16:creationId xmlns:a16="http://schemas.microsoft.com/office/drawing/2014/main" id="{00000000-0008-0000-0E00-0000ED01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a:extLst>
            <a:ext uri="{FF2B5EF4-FFF2-40B4-BE49-F238E27FC236}">
              <a16:creationId xmlns:a16="http://schemas.microsoft.com/office/drawing/2014/main" id="{00000000-0008-0000-0E00-0000EF01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497" name="【学校施設】&#10;一人当たり面積平均値テキスト">
          <a:extLst>
            <a:ext uri="{FF2B5EF4-FFF2-40B4-BE49-F238E27FC236}">
              <a16:creationId xmlns:a16="http://schemas.microsoft.com/office/drawing/2014/main" id="{00000000-0008-0000-0E00-0000F1010000}"/>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135509</xdr:rowOff>
    </xdr:from>
    <xdr:to>
      <xdr:col>116</xdr:col>
      <xdr:colOff>114300</xdr:colOff>
      <xdr:row>62</xdr:row>
      <xdr:rowOff>65659</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2110700" y="105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113936</xdr:rowOff>
    </xdr:from>
    <xdr:ext cx="469744" cy="259045"/>
    <xdr:sp macro="" textlink="">
      <xdr:nvSpPr>
        <xdr:cNvPr id="509" name="【学校施設】&#10;一人当たり面積該当値テキスト">
          <a:extLst>
            <a:ext uri="{FF2B5EF4-FFF2-40B4-BE49-F238E27FC236}">
              <a16:creationId xmlns:a16="http://schemas.microsoft.com/office/drawing/2014/main" id="{00000000-0008-0000-0E00-0000FD010000}"/>
            </a:ext>
          </a:extLst>
        </xdr:cNvPr>
        <xdr:cNvSpPr txBox="1"/>
      </xdr:nvSpPr>
      <xdr:spPr>
        <a:xfrm>
          <a:off x="22199600" y="1057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146368</xdr:rowOff>
    </xdr:from>
    <xdr:to>
      <xdr:col>112</xdr:col>
      <xdr:colOff>38100</xdr:colOff>
      <xdr:row>62</xdr:row>
      <xdr:rowOff>76518</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1272500" y="106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14859</xdr:rowOff>
    </xdr:from>
    <xdr:to>
      <xdr:col>116</xdr:col>
      <xdr:colOff>63500</xdr:colOff>
      <xdr:row>62</xdr:row>
      <xdr:rowOff>25718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1323300" y="10644759"/>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112649</xdr:rowOff>
    </xdr:from>
    <xdr:to>
      <xdr:col>107</xdr:col>
      <xdr:colOff>101600</xdr:colOff>
      <xdr:row>62</xdr:row>
      <xdr:rowOff>42799</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0383500" y="105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163449</xdr:rowOff>
    </xdr:from>
    <xdr:to>
      <xdr:col>111</xdr:col>
      <xdr:colOff>177800</xdr:colOff>
      <xdr:row>62</xdr:row>
      <xdr:rowOff>25718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20434300" y="10621899"/>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9494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163449</xdr:rowOff>
    </xdr:from>
    <xdr:to>
      <xdr:col>107</xdr:col>
      <xdr:colOff>50800</xdr:colOff>
      <xdr:row>62</xdr:row>
      <xdr:rowOff>3810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9545300" y="1062189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133032</xdr:rowOff>
    </xdr:from>
    <xdr:to>
      <xdr:col>98</xdr:col>
      <xdr:colOff>38100</xdr:colOff>
      <xdr:row>62</xdr:row>
      <xdr:rowOff>63182</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8605500" y="10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xdr:rowOff>
    </xdr:from>
    <xdr:to>
      <xdr:col>102</xdr:col>
      <xdr:colOff>114300</xdr:colOff>
      <xdr:row>62</xdr:row>
      <xdr:rowOff>12382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8656300" y="1063371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18" name="n_1aveValue【学校施設】&#10;一人当たり面積">
          <a:extLst>
            <a:ext uri="{FF2B5EF4-FFF2-40B4-BE49-F238E27FC236}">
              <a16:creationId xmlns:a16="http://schemas.microsoft.com/office/drawing/2014/main" id="{00000000-0008-0000-0E00-000006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19" name="n_2aveValue【学校施設】&#10;一人当たり面積">
          <a:extLst>
            <a:ext uri="{FF2B5EF4-FFF2-40B4-BE49-F238E27FC236}">
              <a16:creationId xmlns:a16="http://schemas.microsoft.com/office/drawing/2014/main" id="{00000000-0008-0000-0E00-000007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20" name="n_3aveValue【学校施設】&#10;一人当たり面積">
          <a:extLst>
            <a:ext uri="{FF2B5EF4-FFF2-40B4-BE49-F238E27FC236}">
              <a16:creationId xmlns:a16="http://schemas.microsoft.com/office/drawing/2014/main" id="{00000000-0008-0000-0E00-00000802000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21" name="n_4aveValue【学校施設】&#10;一人当たり面積">
          <a:extLst>
            <a:ext uri="{FF2B5EF4-FFF2-40B4-BE49-F238E27FC236}">
              <a16:creationId xmlns:a16="http://schemas.microsoft.com/office/drawing/2014/main" id="{00000000-0008-0000-0E00-00000902000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67645</xdr:rowOff>
    </xdr:from>
    <xdr:ext cx="469744" cy="259045"/>
    <xdr:sp macro="" textlink="">
      <xdr:nvSpPr>
        <xdr:cNvPr id="522" name="n_1mainValue【学校施設】&#10;一人当たり面積">
          <a:extLst>
            <a:ext uri="{FF2B5EF4-FFF2-40B4-BE49-F238E27FC236}">
              <a16:creationId xmlns:a16="http://schemas.microsoft.com/office/drawing/2014/main" id="{00000000-0008-0000-0E00-00000A020000}"/>
            </a:ext>
          </a:extLst>
        </xdr:cNvPr>
        <xdr:cNvSpPr txBox="1"/>
      </xdr:nvSpPr>
      <xdr:spPr>
        <a:xfrm>
          <a:off x="21075727" y="1069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33926</xdr:rowOff>
    </xdr:from>
    <xdr:ext cx="469744" cy="259045"/>
    <xdr:sp macro="" textlink="">
      <xdr:nvSpPr>
        <xdr:cNvPr id="523" name="n_2mainValue【学校施設】&#10;一人当たり面積">
          <a:extLst>
            <a:ext uri="{FF2B5EF4-FFF2-40B4-BE49-F238E27FC236}">
              <a16:creationId xmlns:a16="http://schemas.microsoft.com/office/drawing/2014/main" id="{00000000-0008-0000-0E00-00000B020000}"/>
            </a:ext>
          </a:extLst>
        </xdr:cNvPr>
        <xdr:cNvSpPr txBox="1"/>
      </xdr:nvSpPr>
      <xdr:spPr>
        <a:xfrm>
          <a:off x="20199427" y="1066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45737</xdr:rowOff>
    </xdr:from>
    <xdr:ext cx="469744" cy="259045"/>
    <xdr:sp macro="" textlink="">
      <xdr:nvSpPr>
        <xdr:cNvPr id="524" name="n_3mainValue【学校施設】&#10;一人当たり面積">
          <a:extLst>
            <a:ext uri="{FF2B5EF4-FFF2-40B4-BE49-F238E27FC236}">
              <a16:creationId xmlns:a16="http://schemas.microsoft.com/office/drawing/2014/main" id="{00000000-0008-0000-0E00-00000C020000}"/>
            </a:ext>
          </a:extLst>
        </xdr:cNvPr>
        <xdr:cNvSpPr txBox="1"/>
      </xdr:nvSpPr>
      <xdr:spPr>
        <a:xfrm>
          <a:off x="19310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54309</xdr:rowOff>
    </xdr:from>
    <xdr:ext cx="469744" cy="259045"/>
    <xdr:sp macro="" textlink="">
      <xdr:nvSpPr>
        <xdr:cNvPr id="525" name="n_4mainValue【学校施設】&#10;一人当たり面積">
          <a:extLst>
            <a:ext uri="{FF2B5EF4-FFF2-40B4-BE49-F238E27FC236}">
              <a16:creationId xmlns:a16="http://schemas.microsoft.com/office/drawing/2014/main" id="{00000000-0008-0000-0E00-00000D020000}"/>
            </a:ext>
          </a:extLst>
        </xdr:cNvPr>
        <xdr:cNvSpPr txBox="1"/>
      </xdr:nvSpPr>
      <xdr:spPr>
        <a:xfrm>
          <a:off x="18421427" y="1068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id="{00000000-0008-0000-0E00-00003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7" name="【公民館】&#10;有形固定資産減価償却率最小値テキスト">
          <a:extLst>
            <a:ext uri="{FF2B5EF4-FFF2-40B4-BE49-F238E27FC236}">
              <a16:creationId xmlns:a16="http://schemas.microsoft.com/office/drawing/2014/main" id="{00000000-0008-0000-0E00-000037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569" name="【公民館】&#10;有形固定資産減価償却率最大値テキスト">
          <a:extLst>
            <a:ext uri="{FF2B5EF4-FFF2-40B4-BE49-F238E27FC236}">
              <a16:creationId xmlns:a16="http://schemas.microsoft.com/office/drawing/2014/main" id="{00000000-0008-0000-0E00-000039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571" name="【公民館】&#10;有形固定資産減価償却率平均値テキスト">
          <a:extLst>
            <a:ext uri="{FF2B5EF4-FFF2-40B4-BE49-F238E27FC236}">
              <a16:creationId xmlns:a16="http://schemas.microsoft.com/office/drawing/2014/main" id="{00000000-0008-0000-0E00-00003B02000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6268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583" name="【公民館】&#10;有形固定資産減価償却率該当値テキスト">
          <a:extLst>
            <a:ext uri="{FF2B5EF4-FFF2-40B4-BE49-F238E27FC236}">
              <a16:creationId xmlns:a16="http://schemas.microsoft.com/office/drawing/2014/main" id="{00000000-0008-0000-0E00-000047020000}"/>
            </a:ext>
          </a:extLst>
        </xdr:cNvPr>
        <xdr:cNvSpPr txBox="1"/>
      </xdr:nvSpPr>
      <xdr:spPr>
        <a:xfrm>
          <a:off x="16357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97789</xdr:rowOff>
    </xdr:from>
    <xdr:to>
      <xdr:col>81</xdr:col>
      <xdr:colOff>101600</xdr:colOff>
      <xdr:row>106</xdr:row>
      <xdr:rowOff>27939</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543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105</xdr:row>
      <xdr:rowOff>148589</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15481300" y="181375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4541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148589</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4592300" y="181146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73025</xdr:rowOff>
    </xdr:from>
    <xdr:to>
      <xdr:col>72</xdr:col>
      <xdr:colOff>38100</xdr:colOff>
      <xdr:row>106</xdr:row>
      <xdr:rowOff>3175</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3652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105</xdr:row>
      <xdr:rowOff>123825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13703300" y="181146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44450</xdr:rowOff>
    </xdr:from>
    <xdr:to>
      <xdr:col>67</xdr:col>
      <xdr:colOff>101600</xdr:colOff>
      <xdr:row>105</xdr:row>
      <xdr:rowOff>146050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276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123825</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2814300" y="18097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592" name="n_1aveValue【公民館】&#10;有形固定資産減価償却率">
          <a:extLst>
            <a:ext uri="{FF2B5EF4-FFF2-40B4-BE49-F238E27FC236}">
              <a16:creationId xmlns:a16="http://schemas.microsoft.com/office/drawing/2014/main" id="{00000000-0008-0000-0E00-00005002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593" name="n_2aveValue【公民館】&#10;有形固定資産減価償却率">
          <a:extLst>
            <a:ext uri="{FF2B5EF4-FFF2-40B4-BE49-F238E27FC236}">
              <a16:creationId xmlns:a16="http://schemas.microsoft.com/office/drawing/2014/main" id="{00000000-0008-0000-0E00-00005102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594" name="n_3aveValue【公民館】&#10;有形固定資産減価償却率">
          <a:extLst>
            <a:ext uri="{FF2B5EF4-FFF2-40B4-BE49-F238E27FC236}">
              <a16:creationId xmlns:a16="http://schemas.microsoft.com/office/drawing/2014/main" id="{00000000-0008-0000-0E00-000052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595" name="n_4aveValue【公民館】&#10;有形固定資産減価償却率">
          <a:extLst>
            <a:ext uri="{FF2B5EF4-FFF2-40B4-BE49-F238E27FC236}">
              <a16:creationId xmlns:a16="http://schemas.microsoft.com/office/drawing/2014/main" id="{00000000-0008-0000-0E00-00005302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19066</xdr:rowOff>
    </xdr:from>
    <xdr:ext cx="405111" cy="259045"/>
    <xdr:sp macro="" textlink="">
      <xdr:nvSpPr>
        <xdr:cNvPr id="596" name="n_1mainValue【公民館】&#10;有形固定資産減価償却率">
          <a:extLst>
            <a:ext uri="{FF2B5EF4-FFF2-40B4-BE49-F238E27FC236}">
              <a16:creationId xmlns:a16="http://schemas.microsoft.com/office/drawing/2014/main" id="{00000000-0008-0000-0E00-000054020000}"/>
            </a:ext>
          </a:extLst>
        </xdr:cNvPr>
        <xdr:cNvSpPr txBox="1"/>
      </xdr:nvSpPr>
      <xdr:spPr>
        <a:xfrm>
          <a:off x="152660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597" name="n_2mainValue【公民館】&#10;有形固定資産減価償却率">
          <a:extLst>
            <a:ext uri="{FF2B5EF4-FFF2-40B4-BE49-F238E27FC236}">
              <a16:creationId xmlns:a16="http://schemas.microsoft.com/office/drawing/2014/main" id="{00000000-0008-0000-0E00-000055020000}"/>
            </a:ext>
          </a:extLst>
        </xdr:cNvPr>
        <xdr:cNvSpPr txBox="1"/>
      </xdr:nvSpPr>
      <xdr:spPr>
        <a:xfrm>
          <a:off x="14389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165752</xdr:rowOff>
    </xdr:from>
    <xdr:ext cx="405111" cy="259045"/>
    <xdr:sp macro="" textlink="">
      <xdr:nvSpPr>
        <xdr:cNvPr id="598" name="n_3mainValue【公民館】&#10;有形固定資産減価償却率">
          <a:extLst>
            <a:ext uri="{FF2B5EF4-FFF2-40B4-BE49-F238E27FC236}">
              <a16:creationId xmlns:a16="http://schemas.microsoft.com/office/drawing/2014/main" id="{00000000-0008-0000-0E00-000056020000}"/>
            </a:ext>
          </a:extLst>
        </xdr:cNvPr>
        <xdr:cNvSpPr txBox="1"/>
      </xdr:nvSpPr>
      <xdr:spPr>
        <a:xfrm>
          <a:off x="135007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599" name="n_4mainValue【公民館】&#10;有形固定資産減価償却率">
          <a:extLst>
            <a:ext uri="{FF2B5EF4-FFF2-40B4-BE49-F238E27FC236}">
              <a16:creationId xmlns:a16="http://schemas.microsoft.com/office/drawing/2014/main" id="{00000000-0008-0000-0E00-000057020000}"/>
            </a:ext>
          </a:extLst>
        </xdr:cNvPr>
        <xdr:cNvSpPr txBox="1"/>
      </xdr:nvSpPr>
      <xdr:spPr>
        <a:xfrm>
          <a:off x="12611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00000000-0008-0000-0E00-00007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6" name="【公民館】&#10;一人当たり面積最小値テキスト">
          <a:extLst>
            <a:ext uri="{FF2B5EF4-FFF2-40B4-BE49-F238E27FC236}">
              <a16:creationId xmlns:a16="http://schemas.microsoft.com/office/drawing/2014/main" id="{00000000-0008-0000-0E00-00007202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628" name="【公民館】&#10;一人当たり面積最大値テキスト">
          <a:extLst>
            <a:ext uri="{FF2B5EF4-FFF2-40B4-BE49-F238E27FC236}">
              <a16:creationId xmlns:a16="http://schemas.microsoft.com/office/drawing/2014/main" id="{00000000-0008-0000-0E00-00007402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630" name="【公民館】&#10;一人当たり面積平均値テキスト">
          <a:extLst>
            <a:ext uri="{FF2B5EF4-FFF2-40B4-BE49-F238E27FC236}">
              <a16:creationId xmlns:a16="http://schemas.microsoft.com/office/drawing/2014/main" id="{00000000-0008-0000-0E00-00007602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67871</xdr:rowOff>
    </xdr:from>
    <xdr:ext cx="469744" cy="259045"/>
    <xdr:sp macro="" textlink="">
      <xdr:nvSpPr>
        <xdr:cNvPr id="642" name="【公民館】&#10;一人当たり面積該当値テキスト">
          <a:extLst>
            <a:ext uri="{FF2B5EF4-FFF2-40B4-BE49-F238E27FC236}">
              <a16:creationId xmlns:a16="http://schemas.microsoft.com/office/drawing/2014/main" id="{00000000-0008-0000-0E00-000082020000}"/>
            </a:ext>
          </a:extLst>
        </xdr:cNvPr>
        <xdr:cNvSpPr txBox="1"/>
      </xdr:nvSpPr>
      <xdr:spPr>
        <a:xfrm>
          <a:off x="22199600" y="180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56424</xdr:rowOff>
    </xdr:from>
    <xdr:to>
      <xdr:col>112</xdr:col>
      <xdr:colOff>38100</xdr:colOff>
      <xdr:row>106</xdr:row>
      <xdr:rowOff>158024</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2127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107224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21323300" y="182694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64588</xdr:rowOff>
    </xdr:from>
    <xdr:to>
      <xdr:col>107</xdr:col>
      <xdr:colOff>101600</xdr:colOff>
      <xdr:row>106</xdr:row>
      <xdr:rowOff>166188</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2038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107224</xdr:rowOff>
    </xdr:from>
    <xdr:to>
      <xdr:col>111</xdr:col>
      <xdr:colOff>177800</xdr:colOff>
      <xdr:row>106</xdr:row>
      <xdr:rowOff>115388</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20434300" y="182809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77651</xdr:rowOff>
    </xdr:from>
    <xdr:to>
      <xdr:col>102</xdr:col>
      <xdr:colOff>165100</xdr:colOff>
      <xdr:row>107</xdr:row>
      <xdr:rowOff>7801</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9494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115388</xdr:rowOff>
    </xdr:from>
    <xdr:to>
      <xdr:col>107</xdr:col>
      <xdr:colOff>50800</xdr:colOff>
      <xdr:row>106</xdr:row>
      <xdr:rowOff>128451</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9545300" y="182890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85816</xdr:rowOff>
    </xdr:from>
    <xdr:to>
      <xdr:col>98</xdr:col>
      <xdr:colOff>38100</xdr:colOff>
      <xdr:row>107</xdr:row>
      <xdr:rowOff>15966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8605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128451</xdr:rowOff>
    </xdr:from>
    <xdr:to>
      <xdr:col>102</xdr:col>
      <xdr:colOff>114300</xdr:colOff>
      <xdr:row>106</xdr:row>
      <xdr:rowOff>136616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8656300" y="183021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651" name="n_1aveValue【公民館】&#10;一人当たり面積">
          <a:extLst>
            <a:ext uri="{FF2B5EF4-FFF2-40B4-BE49-F238E27FC236}">
              <a16:creationId xmlns:a16="http://schemas.microsoft.com/office/drawing/2014/main" id="{00000000-0008-0000-0E00-00008B020000}"/>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52" name="n_2aveValue【公民館】&#10;一人当たり面積">
          <a:extLst>
            <a:ext uri="{FF2B5EF4-FFF2-40B4-BE49-F238E27FC236}">
              <a16:creationId xmlns:a16="http://schemas.microsoft.com/office/drawing/2014/main" id="{00000000-0008-0000-0E00-00008C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653" name="n_3aveValue【公民館】&#10;一人当たり面積">
          <a:extLst>
            <a:ext uri="{FF2B5EF4-FFF2-40B4-BE49-F238E27FC236}">
              <a16:creationId xmlns:a16="http://schemas.microsoft.com/office/drawing/2014/main" id="{00000000-0008-0000-0E00-00008D02000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654" name="n_4aveValue【公民館】&#10;一人当たり面積">
          <a:extLst>
            <a:ext uri="{FF2B5EF4-FFF2-40B4-BE49-F238E27FC236}">
              <a16:creationId xmlns:a16="http://schemas.microsoft.com/office/drawing/2014/main" id="{00000000-0008-0000-0E00-00008E020000}"/>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3101</xdr:rowOff>
    </xdr:from>
    <xdr:ext cx="469744" cy="259045"/>
    <xdr:sp macro="" textlink="">
      <xdr:nvSpPr>
        <xdr:cNvPr id="655" name="n_1mainValue【公民館】&#10;一人当たり面積">
          <a:extLst>
            <a:ext uri="{FF2B5EF4-FFF2-40B4-BE49-F238E27FC236}">
              <a16:creationId xmlns:a16="http://schemas.microsoft.com/office/drawing/2014/main" id="{00000000-0008-0000-0E00-00008F020000}"/>
            </a:ext>
          </a:extLst>
        </xdr:cNvPr>
        <xdr:cNvSpPr txBox="1"/>
      </xdr:nvSpPr>
      <xdr:spPr>
        <a:xfrm>
          <a:off x="21075727" y="1800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656" name="n_2mainValue【公民館】&#10;一人当たり面積">
          <a:extLst>
            <a:ext uri="{FF2B5EF4-FFF2-40B4-BE49-F238E27FC236}">
              <a16:creationId xmlns:a16="http://schemas.microsoft.com/office/drawing/2014/main" id="{00000000-0008-0000-0E00-000090020000}"/>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24328</xdr:rowOff>
    </xdr:from>
    <xdr:ext cx="469744" cy="259045"/>
    <xdr:sp macro="" textlink="">
      <xdr:nvSpPr>
        <xdr:cNvPr id="657" name="n_3mainValue【公民館】&#10;一人当たり面積">
          <a:extLst>
            <a:ext uri="{FF2B5EF4-FFF2-40B4-BE49-F238E27FC236}">
              <a16:creationId xmlns:a16="http://schemas.microsoft.com/office/drawing/2014/main" id="{00000000-0008-0000-0E00-000091020000}"/>
            </a:ext>
          </a:extLst>
        </xdr:cNvPr>
        <xdr:cNvSpPr txBox="1"/>
      </xdr:nvSpPr>
      <xdr:spPr>
        <a:xfrm>
          <a:off x="19310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32493</xdr:rowOff>
    </xdr:from>
    <xdr:ext cx="469744" cy="259045"/>
    <xdr:sp macro="" textlink="">
      <xdr:nvSpPr>
        <xdr:cNvPr id="658" name="n_4mainValue【公民館】&#10;一人当たり面積">
          <a:extLst>
            <a:ext uri="{FF2B5EF4-FFF2-40B4-BE49-F238E27FC236}">
              <a16:creationId xmlns:a16="http://schemas.microsoft.com/office/drawing/2014/main" id="{00000000-0008-0000-0E00-000092020000}"/>
            </a:ext>
          </a:extLst>
        </xdr:cNvPr>
        <xdr:cNvSpPr txBox="1"/>
      </xdr:nvSpPr>
      <xdr:spPr>
        <a:xfrm>
          <a:off x="18421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類似団体と比較して特に有形固定資産減価償却率が高い施設は、学校施設と公営住宅である。</a:t>
          </a: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となっており県内平均より高い水準である。市内小学校の老朽化対策が急務であり、令和元年度に学校施設長寿命化計画を策定し同計画に基づき小学校を中心とした施設毎の長寿命化に取り組むこととしている。</a:t>
          </a:r>
        </a:p>
        <a:p>
          <a:r>
            <a:rPr kumimoji="1" lang="ja-JP" altLang="en-US" sz="1300">
              <a:latin typeface="ＭＳ Ｐゴシック" panose="020B0600070205080204" pitchFamily="50" charset="-128"/>
              <a:ea typeface="ＭＳ Ｐゴシック" panose="020B0600070205080204" pitchFamily="50" charset="-128"/>
            </a:rPr>
            <a:t>　公営住宅についても大部分の住宅で老朽化が進んでおり、有形固定資産減価償却率が</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高い水準となっている。垂水市公営住宅等長寿命化計画を見直し、用途廃止・建替や環境改善の効率的かつ効果的なプログラムを新たに策定することで、ライフサイクルコストの縮減と事業量の平準化を図るため、今後も同程度の数値で推移していくものと考えられる。</a:t>
          </a:r>
        </a:p>
        <a:p>
          <a:r>
            <a:rPr kumimoji="1" lang="ja-JP" altLang="en-US" sz="1300">
              <a:latin typeface="ＭＳ Ｐゴシック" panose="020B0600070205080204" pitchFamily="50" charset="-128"/>
              <a:ea typeface="ＭＳ Ｐゴシック" panose="020B0600070205080204" pitchFamily="50" charset="-128"/>
            </a:rPr>
            <a:t>　道路、橋梁・トンネルについては、長寿命化計画に基づき改良を図っていることから有形固定資産減価償却率は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latin typeface="ＭＳ Ｐゴシック" panose="020B0600070205080204" pitchFamily="50" charset="-128"/>
              <a:ea typeface="ＭＳ Ｐゴシック" panose="020B0600070205080204" pitchFamily="50" charset="-128"/>
            </a:rPr>
            <a:t>低い水準となっている。今後も各公共施設等の長寿命化計画に基づいた適正な維持管理に取り組んでいく。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74386</xdr:rowOff>
    </xdr:from>
    <xdr:to>
      <xdr:col>24</xdr:col>
      <xdr:colOff>114300</xdr:colOff>
      <xdr:row>38</xdr:row>
      <xdr:rowOff>4536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52813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18869</xdr:rowOff>
    </xdr:from>
    <xdr:to>
      <xdr:col>20</xdr:col>
      <xdr:colOff>38100</xdr:colOff>
      <xdr:row>37</xdr:row>
      <xdr:rowOff>120469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69669</xdr:rowOff>
    </xdr:from>
    <xdr:to>
      <xdr:col>24</xdr:col>
      <xdr:colOff>63500</xdr:colOff>
      <xdr:row>37</xdr:row>
      <xdr:rowOff>125186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1331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133169</xdr:rowOff>
    </xdr:from>
    <xdr:to>
      <xdr:col>15</xdr:col>
      <xdr:colOff>101600</xdr:colOff>
      <xdr:row>37</xdr:row>
      <xdr:rowOff>63319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12519</xdr:rowOff>
    </xdr:from>
    <xdr:to>
      <xdr:col>19</xdr:col>
      <xdr:colOff>177800</xdr:colOff>
      <xdr:row>37</xdr:row>
      <xdr:rowOff>69669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5616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12519</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356169"/>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23767</xdr:rowOff>
    </xdr:from>
    <xdr:to>
      <xdr:col>6</xdr:col>
      <xdr:colOff>38100</xdr:colOff>
      <xdr:row>38</xdr:row>
      <xdr:rowOff>125367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74567</xdr:rowOff>
    </xdr:from>
    <xdr:to>
      <xdr:col>10</xdr:col>
      <xdr:colOff>114300</xdr:colOff>
      <xdr:row>38</xdr:row>
      <xdr:rowOff>76200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896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111596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879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164846</xdr:rowOff>
    </xdr:from>
    <xdr:to>
      <xdr:col>41</xdr:col>
      <xdr:colOff>101600</xdr:colOff>
      <xdr:row>40</xdr:row>
      <xdr:rowOff>94996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44196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893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44196</xdr:rowOff>
    </xdr:from>
    <xdr:to>
      <xdr:col>41</xdr:col>
      <xdr:colOff>50800</xdr:colOff>
      <xdr:row>40</xdr:row>
      <xdr:rowOff>48768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76979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86123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90695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125730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195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153035</xdr:rowOff>
    </xdr:from>
    <xdr:to>
      <xdr:col>15</xdr:col>
      <xdr:colOff>101600</xdr:colOff>
      <xdr:row>59</xdr:row>
      <xdr:rowOff>83185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80010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1479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32385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307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120650</xdr:rowOff>
    </xdr:from>
    <xdr:to>
      <xdr:col>6</xdr:col>
      <xdr:colOff>38100</xdr:colOff>
      <xdr:row>59</xdr:row>
      <xdr:rowOff>50800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15240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115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147337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90932</xdr:rowOff>
    </xdr:from>
    <xdr:to>
      <xdr:col>55</xdr:col>
      <xdr:colOff>50800</xdr:colOff>
      <xdr:row>63</xdr:row>
      <xdr:rowOff>21082</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113809</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7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98171</xdr:rowOff>
    </xdr:from>
    <xdr:to>
      <xdr:col>50</xdr:col>
      <xdr:colOff>165100</xdr:colOff>
      <xdr:row>63</xdr:row>
      <xdr:rowOff>28321</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141732</xdr:rowOff>
    </xdr:from>
    <xdr:to>
      <xdr:col>55</xdr:col>
      <xdr:colOff>0</xdr:colOff>
      <xdr:row>62</xdr:row>
      <xdr:rowOff>148971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7163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148971</xdr:rowOff>
    </xdr:from>
    <xdr:to>
      <xdr:col>50</xdr:col>
      <xdr:colOff>114300</xdr:colOff>
      <xdr:row>62</xdr:row>
      <xdr:rowOff>154305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7887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110744</xdr:rowOff>
    </xdr:from>
    <xdr:to>
      <xdr:col>41</xdr:col>
      <xdr:colOff>101600</xdr:colOff>
      <xdr:row>63</xdr:row>
      <xdr:rowOff>40894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154305</xdr:rowOff>
    </xdr:from>
    <xdr:to>
      <xdr:col>45</xdr:col>
      <xdr:colOff>177800</xdr:colOff>
      <xdr:row>62</xdr:row>
      <xdr:rowOff>161544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8420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116078</xdr:rowOff>
    </xdr:from>
    <xdr:to>
      <xdr:col>36</xdr:col>
      <xdr:colOff>165100</xdr:colOff>
      <xdr:row>63</xdr:row>
      <xdr:rowOff>46228</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161544</xdr:rowOff>
    </xdr:from>
    <xdr:to>
      <xdr:col>41</xdr:col>
      <xdr:colOff>50800</xdr:colOff>
      <xdr:row>62</xdr:row>
      <xdr:rowOff>166878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914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44848</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50182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57421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1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62755</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57786</xdr:rowOff>
    </xdr:from>
    <xdr:to>
      <xdr:col>24</xdr:col>
      <xdr:colOff>114300</xdr:colOff>
      <xdr:row>84</xdr:row>
      <xdr:rowOff>159386</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36213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40639</xdr:rowOff>
    </xdr:from>
    <xdr:to>
      <xdr:col>20</xdr:col>
      <xdr:colOff>38100</xdr:colOff>
      <xdr:row>84</xdr:row>
      <xdr:rowOff>142239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91439</xdr:rowOff>
    </xdr:from>
    <xdr:to>
      <xdr:col>24</xdr:col>
      <xdr:colOff>63500</xdr:colOff>
      <xdr:row>84</xdr:row>
      <xdr:rowOff>108586</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49323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91439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478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8255</xdr:rowOff>
    </xdr:from>
    <xdr:to>
      <xdr:col>10</xdr:col>
      <xdr:colOff>165100</xdr:colOff>
      <xdr:row>84</xdr:row>
      <xdr:rowOff>109855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59055</xdr:rowOff>
    </xdr:from>
    <xdr:to>
      <xdr:col>15</xdr:col>
      <xdr:colOff>50800</xdr:colOff>
      <xdr:row>84</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460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164464</xdr:rowOff>
    </xdr:from>
    <xdr:to>
      <xdr:col>6</xdr:col>
      <xdr:colOff>38100</xdr:colOff>
      <xdr:row>84</xdr:row>
      <xdr:rowOff>94614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43814</xdr:rowOff>
    </xdr:from>
    <xdr:to>
      <xdr:col>10</xdr:col>
      <xdr:colOff>114300</xdr:colOff>
      <xdr:row>84</xdr:row>
      <xdr:rowOff>59055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4456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133366</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100982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85741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157751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xdr:rowOff>
    </xdr:from>
    <xdr:to>
      <xdr:col>50</xdr:col>
      <xdr:colOff>165100</xdr:colOff>
      <xdr:row>85</xdr:row>
      <xdr:rowOff>114046</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58674</xdr:rowOff>
    </xdr:from>
    <xdr:to>
      <xdr:col>55</xdr:col>
      <xdr:colOff>0</xdr:colOff>
      <xdr:row>85</xdr:row>
      <xdr:rowOff>63246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63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xdr:rowOff>
    </xdr:from>
    <xdr:to>
      <xdr:col>46</xdr:col>
      <xdr:colOff>38100</xdr:colOff>
      <xdr:row>85</xdr:row>
      <xdr:rowOff>116332</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63246</xdr:rowOff>
    </xdr:from>
    <xdr:to>
      <xdr:col>50</xdr:col>
      <xdr:colOff>114300</xdr:colOff>
      <xdr:row>85</xdr:row>
      <xdr:rowOff>65532</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63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19304</xdr:rowOff>
    </xdr:from>
    <xdr:to>
      <xdr:col>41</xdr:col>
      <xdr:colOff>101600</xdr:colOff>
      <xdr:row>85</xdr:row>
      <xdr:rowOff>120904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65532</xdr:rowOff>
    </xdr:from>
    <xdr:to>
      <xdr:col>45</xdr:col>
      <xdr:colOff>177800</xdr:colOff>
      <xdr:row>85</xdr:row>
      <xdr:rowOff>70104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63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70104</xdr:rowOff>
    </xdr:from>
    <xdr:to>
      <xdr:col>41</xdr:col>
      <xdr:colOff>50800</xdr:colOff>
      <xdr:row>85</xdr:row>
      <xdr:rowOff>72389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64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105173</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107459</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112031</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97245</xdr:rowOff>
    </xdr:from>
    <xdr:to>
      <xdr:col>20</xdr:col>
      <xdr:colOff>38100</xdr:colOff>
      <xdr:row>106</xdr:row>
      <xdr:rowOff>27395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148045</xdr:rowOff>
    </xdr:from>
    <xdr:to>
      <xdr:col>24</xdr:col>
      <xdr:colOff>63500</xdr:colOff>
      <xdr:row>105</xdr:row>
      <xdr:rowOff>167639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15029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67855</xdr:rowOff>
    </xdr:from>
    <xdr:to>
      <xdr:col>15</xdr:col>
      <xdr:colOff>101600</xdr:colOff>
      <xdr:row>105</xdr:row>
      <xdr:rowOff>169455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118655</xdr:rowOff>
    </xdr:from>
    <xdr:to>
      <xdr:col>19</xdr:col>
      <xdr:colOff>177800</xdr:colOff>
      <xdr:row>105</xdr:row>
      <xdr:rowOff>148045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1209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90895</xdr:rowOff>
    </xdr:from>
    <xdr:to>
      <xdr:col>15</xdr:col>
      <xdr:colOff>50800</xdr:colOff>
      <xdr:row>105</xdr:row>
      <xdr:rowOff>118655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0931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51526</xdr:rowOff>
    </xdr:from>
    <xdr:to>
      <xdr:col>6</xdr:col>
      <xdr:colOff>38100</xdr:colOff>
      <xdr:row>105</xdr:row>
      <xdr:rowOff>153126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90895</xdr:rowOff>
    </xdr:from>
    <xdr:to>
      <xdr:col>10</xdr:col>
      <xdr:colOff>114300</xdr:colOff>
      <xdr:row>105</xdr:row>
      <xdr:rowOff>102326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1130300" y="180931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18522</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144253</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92075</xdr:rowOff>
    </xdr:from>
    <xdr:to>
      <xdr:col>55</xdr:col>
      <xdr:colOff>50800</xdr:colOff>
      <xdr:row>104</xdr:row>
      <xdr:rowOff>22225</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114952</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142875</xdr:rowOff>
    </xdr:from>
    <xdr:to>
      <xdr:col>55</xdr:col>
      <xdr:colOff>0</xdr:colOff>
      <xdr:row>103</xdr:row>
      <xdr:rowOff>167639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78022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132080</xdr:rowOff>
    </xdr:from>
    <xdr:to>
      <xdr:col>46</xdr:col>
      <xdr:colOff>38100</xdr:colOff>
      <xdr:row>104</xdr:row>
      <xdr:rowOff>62230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104</xdr:row>
      <xdr:rowOff>11430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78269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154939</xdr:rowOff>
    </xdr:from>
    <xdr:to>
      <xdr:col>41</xdr:col>
      <xdr:colOff>101600</xdr:colOff>
      <xdr:row>104</xdr:row>
      <xdr:rowOff>85089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11430</xdr:rowOff>
    </xdr:from>
    <xdr:to>
      <xdr:col>45</xdr:col>
      <xdr:colOff>177800</xdr:colOff>
      <xdr:row>104</xdr:row>
      <xdr:rowOff>34289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7842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160655</xdr:rowOff>
    </xdr:from>
    <xdr:to>
      <xdr:col>36</xdr:col>
      <xdr:colOff>165100</xdr:colOff>
      <xdr:row>104</xdr:row>
      <xdr:rowOff>90805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34289</xdr:rowOff>
    </xdr:from>
    <xdr:to>
      <xdr:col>41</xdr:col>
      <xdr:colOff>50800</xdr:colOff>
      <xdr:row>104</xdr:row>
      <xdr:rowOff>40005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78650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78757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101616</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107332</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100982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39</xdr:row>
      <xdr:rowOff>1905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648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133350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606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31115</xdr:rowOff>
    </xdr:from>
    <xdr:to>
      <xdr:col>72</xdr:col>
      <xdr:colOff>38100</xdr:colOff>
      <xdr:row>38</xdr:row>
      <xdr:rowOff>132715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81915</xdr:rowOff>
    </xdr:from>
    <xdr:to>
      <xdr:col>76</xdr:col>
      <xdr:colOff>114300</xdr:colOff>
      <xdr:row>38</xdr:row>
      <xdr:rowOff>91440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5970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123190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72390</xdr:rowOff>
    </xdr:from>
    <xdr:to>
      <xdr:col>71</xdr:col>
      <xdr:colOff>177800</xdr:colOff>
      <xdr:row>38</xdr:row>
      <xdr:rowOff>81915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5874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123842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136766</xdr:rowOff>
    </xdr:from>
    <xdr:to>
      <xdr:col>116</xdr:col>
      <xdr:colOff>114300</xdr:colOff>
      <xdr:row>41</xdr:row>
      <xdr:rowOff>66916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9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115193</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9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141963</xdr:rowOff>
    </xdr:from>
    <xdr:to>
      <xdr:col>112</xdr:col>
      <xdr:colOff>38100</xdr:colOff>
      <xdr:row>41</xdr:row>
      <xdr:rowOff>72113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9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16116</xdr:rowOff>
    </xdr:from>
    <xdr:to>
      <xdr:col>116</xdr:col>
      <xdr:colOff>63500</xdr:colOff>
      <xdr:row>41</xdr:row>
      <xdr:rowOff>21313</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7045566"/>
          <a:ext cx="8382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145503</xdr:rowOff>
    </xdr:from>
    <xdr:to>
      <xdr:col>107</xdr:col>
      <xdr:colOff>101600</xdr:colOff>
      <xdr:row>41</xdr:row>
      <xdr:rowOff>75653</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70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21313</xdr:rowOff>
    </xdr:from>
    <xdr:to>
      <xdr:col>111</xdr:col>
      <xdr:colOff>177800</xdr:colOff>
      <xdr:row>41</xdr:row>
      <xdr:rowOff>24853</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7050763"/>
          <a:ext cx="889000" cy="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154632</xdr:rowOff>
    </xdr:from>
    <xdr:to>
      <xdr:col>102</xdr:col>
      <xdr:colOff>165100</xdr:colOff>
      <xdr:row>41</xdr:row>
      <xdr:rowOff>84782</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70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24853</xdr:rowOff>
    </xdr:from>
    <xdr:to>
      <xdr:col>107</xdr:col>
      <xdr:colOff>50800</xdr:colOff>
      <xdr:row>41</xdr:row>
      <xdr:rowOff>33982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7054303"/>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161703</xdr:rowOff>
    </xdr:from>
    <xdr:to>
      <xdr:col>98</xdr:col>
      <xdr:colOff>38100</xdr:colOff>
      <xdr:row>41</xdr:row>
      <xdr:rowOff>91853</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70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33982</xdr:rowOff>
    </xdr:from>
    <xdr:to>
      <xdr:col>102</xdr:col>
      <xdr:colOff>114300</xdr:colOff>
      <xdr:row>41</xdr:row>
      <xdr:rowOff>41053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7063432"/>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63240</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70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66780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70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75909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710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82980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71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88282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34925</xdr:rowOff>
    </xdr:from>
    <xdr:to>
      <xdr:col>81</xdr:col>
      <xdr:colOff>101600</xdr:colOff>
      <xdr:row>81</xdr:row>
      <xdr:rowOff>136525</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85725</xdr:rowOff>
    </xdr:from>
    <xdr:to>
      <xdr:col>85</xdr:col>
      <xdr:colOff>127000</xdr:colOff>
      <xdr:row>81</xdr:row>
      <xdr:rowOff>116205</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39731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85725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393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133986</xdr:rowOff>
    </xdr:from>
    <xdr:to>
      <xdr:col>72</xdr:col>
      <xdr:colOff>38100</xdr:colOff>
      <xdr:row>81</xdr:row>
      <xdr:rowOff>64136</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13336</xdr:rowOff>
    </xdr:from>
    <xdr:to>
      <xdr:col>76</xdr:col>
      <xdr:colOff>114300</xdr:colOff>
      <xdr:row>81</xdr:row>
      <xdr:rowOff>47625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703300" y="13900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109220</xdr:rowOff>
    </xdr:from>
    <xdr:to>
      <xdr:col>67</xdr:col>
      <xdr:colOff>101600</xdr:colOff>
      <xdr:row>81</xdr:row>
      <xdr:rowOff>39370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160020</xdr:rowOff>
    </xdr:from>
    <xdr:to>
      <xdr:col>71</xdr:col>
      <xdr:colOff>177800</xdr:colOff>
      <xdr:row>81</xdr:row>
      <xdr:rowOff>13336</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38760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153052</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55897</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F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F00-0000C202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F00-0000C402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F00-0000C6020000}"/>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57513</xdr:rowOff>
    </xdr:from>
    <xdr:to>
      <xdr:col>116</xdr:col>
      <xdr:colOff>114300</xdr:colOff>
      <xdr:row>85</xdr:row>
      <xdr:rowOff>159113</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2110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35940</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F00-0000D2020000}"/>
            </a:ext>
          </a:extLst>
        </xdr:cNvPr>
        <xdr:cNvSpPr txBox="1"/>
      </xdr:nvSpPr>
      <xdr:spPr>
        <a:xfrm>
          <a:off x="22199600"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64044</xdr:rowOff>
    </xdr:from>
    <xdr:to>
      <xdr:col>112</xdr:col>
      <xdr:colOff>38100</xdr:colOff>
      <xdr:row>85</xdr:row>
      <xdr:rowOff>165644</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127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108313</xdr:rowOff>
    </xdr:from>
    <xdr:to>
      <xdr:col>116</xdr:col>
      <xdr:colOff>63500</xdr:colOff>
      <xdr:row>85</xdr:row>
      <xdr:rowOff>114844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21323300" y="146815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114844</xdr:rowOff>
    </xdr:from>
    <xdr:to>
      <xdr:col>111</xdr:col>
      <xdr:colOff>177800</xdr:colOff>
      <xdr:row>85</xdr:row>
      <xdr:rowOff>118111</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0434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75474</xdr:rowOff>
    </xdr:from>
    <xdr:to>
      <xdr:col>102</xdr:col>
      <xdr:colOff>165100</xdr:colOff>
      <xdr:row>86</xdr:row>
      <xdr:rowOff>5624</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9494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126274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9545300" y="146913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85271</xdr:rowOff>
    </xdr:from>
    <xdr:to>
      <xdr:col>98</xdr:col>
      <xdr:colOff>38100</xdr:colOff>
      <xdr:row>86</xdr:row>
      <xdr:rowOff>15421</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8605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126274</xdr:rowOff>
    </xdr:from>
    <xdr:to>
      <xdr:col>102</xdr:col>
      <xdr:colOff>114300</xdr:colOff>
      <xdr:row>85</xdr:row>
      <xdr:rowOff>136071</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8656300" y="1469952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00000000-0008-0000-0F00-0000DB020000}"/>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00000000-0008-0000-0F00-0000DC02000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3" name="n_3aveValue【消防施設】&#10;一人当たり面積">
          <a:extLst>
            <a:ext uri="{FF2B5EF4-FFF2-40B4-BE49-F238E27FC236}">
              <a16:creationId xmlns:a16="http://schemas.microsoft.com/office/drawing/2014/main" id="{00000000-0008-0000-0F00-0000DD020000}"/>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4" name="n_4aveValue【消防施設】&#10;一人当たり面積">
          <a:extLst>
            <a:ext uri="{FF2B5EF4-FFF2-40B4-BE49-F238E27FC236}">
              <a16:creationId xmlns:a16="http://schemas.microsoft.com/office/drawing/2014/main" id="{00000000-0008-0000-0F00-0000DE020000}"/>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156771</xdr:rowOff>
    </xdr:from>
    <xdr:ext cx="469744" cy="259045"/>
    <xdr:sp macro="" textlink="">
      <xdr:nvSpPr>
        <xdr:cNvPr id="735" name="n_1mainValue【消防施設】&#10;一人当たり面積">
          <a:extLst>
            <a:ext uri="{FF2B5EF4-FFF2-40B4-BE49-F238E27FC236}">
              <a16:creationId xmlns:a16="http://schemas.microsoft.com/office/drawing/2014/main" id="{00000000-0008-0000-0F00-0000DF020000}"/>
            </a:ext>
          </a:extLst>
        </xdr:cNvPr>
        <xdr:cNvSpPr txBox="1"/>
      </xdr:nvSpPr>
      <xdr:spPr>
        <a:xfrm>
          <a:off x="21075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6" name="n_2mainValue【消防施設】&#10;一人当たり面積">
          <a:extLst>
            <a:ext uri="{FF2B5EF4-FFF2-40B4-BE49-F238E27FC236}">
              <a16:creationId xmlns:a16="http://schemas.microsoft.com/office/drawing/2014/main" id="{00000000-0008-0000-0F00-0000E0020000}"/>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168201</xdr:rowOff>
    </xdr:from>
    <xdr:ext cx="469744" cy="259045"/>
    <xdr:sp macro="" textlink="">
      <xdr:nvSpPr>
        <xdr:cNvPr id="737" name="n_3mainValue【消防施設】&#10;一人当たり面積">
          <a:extLst>
            <a:ext uri="{FF2B5EF4-FFF2-40B4-BE49-F238E27FC236}">
              <a16:creationId xmlns:a16="http://schemas.microsoft.com/office/drawing/2014/main" id="{00000000-0008-0000-0F00-0000E1020000}"/>
            </a:ext>
          </a:extLst>
        </xdr:cNvPr>
        <xdr:cNvSpPr txBox="1"/>
      </xdr:nvSpPr>
      <xdr:spPr>
        <a:xfrm>
          <a:off x="19310427" y="1474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6548</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47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55880</xdr:rowOff>
    </xdr:from>
    <xdr:to>
      <xdr:col>85</xdr:col>
      <xdr:colOff>177800</xdr:colOff>
      <xdr:row>106</xdr:row>
      <xdr:rowOff>157480</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6268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34307</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635760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543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106680</xdr:rowOff>
    </xdr:from>
    <xdr:to>
      <xdr:col>85</xdr:col>
      <xdr:colOff>127000</xdr:colOff>
      <xdr:row>106</xdr:row>
      <xdr:rowOff>118111</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5481300" y="182803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68580</xdr:rowOff>
    </xdr:from>
    <xdr:to>
      <xdr:col>76</xdr:col>
      <xdr:colOff>165100</xdr:colOff>
      <xdr:row>106</xdr:row>
      <xdr:rowOff>170180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54150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118111</xdr:rowOff>
    </xdr:from>
    <xdr:to>
      <xdr:col>81</xdr:col>
      <xdr:colOff>50800</xdr:colOff>
      <xdr:row>106</xdr:row>
      <xdr:rowOff>119380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14592300" y="182918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60961</xdr:rowOff>
    </xdr:from>
    <xdr:to>
      <xdr:col>72</xdr:col>
      <xdr:colOff>38100</xdr:colOff>
      <xdr:row>106</xdr:row>
      <xdr:rowOff>162561</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652500" y="182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111761</xdr:rowOff>
    </xdr:from>
    <xdr:to>
      <xdr:col>76</xdr:col>
      <xdr:colOff>114300</xdr:colOff>
      <xdr:row>106</xdr:row>
      <xdr:rowOff>119380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703300" y="18285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53339</xdr:rowOff>
    </xdr:from>
    <xdr:to>
      <xdr:col>67</xdr:col>
      <xdr:colOff>101600</xdr:colOff>
      <xdr:row>106</xdr:row>
      <xdr:rowOff>154939</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82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104139</xdr:rowOff>
    </xdr:from>
    <xdr:to>
      <xdr:col>71</xdr:col>
      <xdr:colOff>177800</xdr:colOff>
      <xdr:row>106</xdr:row>
      <xdr:rowOff>111761</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814300" y="18277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160038</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5266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161307</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4389744" y="183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153688</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3500744" y="1832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146066</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2611744" y="1831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0000000-0008-0000-0F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00000000-0008-0000-0F00-000034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00000000-0008-0000-0F00-000036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4" name="【庁舎】&#10;一人当たり面積平均値テキスト">
          <a:extLst>
            <a:ext uri="{FF2B5EF4-FFF2-40B4-BE49-F238E27FC236}">
              <a16:creationId xmlns:a16="http://schemas.microsoft.com/office/drawing/2014/main" id="{00000000-0008-0000-0F00-00003803000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41911</xdr:rowOff>
    </xdr:from>
    <xdr:to>
      <xdr:col>116</xdr:col>
      <xdr:colOff>114300</xdr:colOff>
      <xdr:row>106</xdr:row>
      <xdr:rowOff>143511</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2110700" y="182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20338</xdr:rowOff>
    </xdr:from>
    <xdr:ext cx="469744" cy="259045"/>
    <xdr:sp macro="" textlink="">
      <xdr:nvSpPr>
        <xdr:cNvPr id="836" name="【庁舎】&#10;一人当たり面積該当値テキスト">
          <a:extLst>
            <a:ext uri="{FF2B5EF4-FFF2-40B4-BE49-F238E27FC236}">
              <a16:creationId xmlns:a16="http://schemas.microsoft.com/office/drawing/2014/main" id="{00000000-0008-0000-0F00-000044030000}"/>
            </a:ext>
          </a:extLst>
        </xdr:cNvPr>
        <xdr:cNvSpPr txBox="1"/>
      </xdr:nvSpPr>
      <xdr:spPr>
        <a:xfrm>
          <a:off x="22199600" y="1819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52070</xdr:rowOff>
    </xdr:from>
    <xdr:to>
      <xdr:col>112</xdr:col>
      <xdr:colOff>38100</xdr:colOff>
      <xdr:row>106</xdr:row>
      <xdr:rowOff>153670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92711</xdr:rowOff>
    </xdr:from>
    <xdr:to>
      <xdr:col>116</xdr:col>
      <xdr:colOff>63500</xdr:colOff>
      <xdr:row>106</xdr:row>
      <xdr:rowOff>102870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1323300" y="1826641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102870</xdr:rowOff>
    </xdr:from>
    <xdr:to>
      <xdr:col>111</xdr:col>
      <xdr:colOff>177800</xdr:colOff>
      <xdr:row>106</xdr:row>
      <xdr:rowOff>110489</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20434300" y="1827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69850</xdr:rowOff>
    </xdr:from>
    <xdr:to>
      <xdr:col>102</xdr:col>
      <xdr:colOff>165100</xdr:colOff>
      <xdr:row>107</xdr:row>
      <xdr:rowOff>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494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120650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9545300" y="1828418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120650</xdr:rowOff>
    </xdr:from>
    <xdr:to>
      <xdr:col>102</xdr:col>
      <xdr:colOff>114300</xdr:colOff>
      <xdr:row>106</xdr:row>
      <xdr:rowOff>129539</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8656300" y="182943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5" name="n_1aveValue【庁舎】&#10;一人当たり面積">
          <a:extLst>
            <a:ext uri="{FF2B5EF4-FFF2-40B4-BE49-F238E27FC236}">
              <a16:creationId xmlns:a16="http://schemas.microsoft.com/office/drawing/2014/main" id="{00000000-0008-0000-0F00-00004D030000}"/>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6" name="n_2aveValue【庁舎】&#10;一人当たり面積">
          <a:extLst>
            <a:ext uri="{FF2B5EF4-FFF2-40B4-BE49-F238E27FC236}">
              <a16:creationId xmlns:a16="http://schemas.microsoft.com/office/drawing/2014/main" id="{00000000-0008-0000-0F00-00004E030000}"/>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7" name="n_3aveValue【庁舎】&#10;一人当たり面積">
          <a:extLst>
            <a:ext uri="{FF2B5EF4-FFF2-40B4-BE49-F238E27FC236}">
              <a16:creationId xmlns:a16="http://schemas.microsoft.com/office/drawing/2014/main" id="{00000000-0008-0000-0F00-00004F030000}"/>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8" name="n_4aveValue【庁舎】&#10;一人当たり面積">
          <a:extLst>
            <a:ext uri="{FF2B5EF4-FFF2-40B4-BE49-F238E27FC236}">
              <a16:creationId xmlns:a16="http://schemas.microsoft.com/office/drawing/2014/main" id="{00000000-0008-0000-0F00-000050030000}"/>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144797</xdr:rowOff>
    </xdr:from>
    <xdr:ext cx="469744" cy="259045"/>
    <xdr:sp macro="" textlink="">
      <xdr:nvSpPr>
        <xdr:cNvPr id="849" name="n_1mainValue【庁舎】&#10;一人当たり面積">
          <a:extLst>
            <a:ext uri="{FF2B5EF4-FFF2-40B4-BE49-F238E27FC236}">
              <a16:creationId xmlns:a16="http://schemas.microsoft.com/office/drawing/2014/main" id="{00000000-0008-0000-0F00-000051030000}"/>
            </a:ext>
          </a:extLst>
        </xdr:cNvPr>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50" name="n_2mainValue【庁舎】&#10;一人当たり面積">
          <a:extLst>
            <a:ext uri="{FF2B5EF4-FFF2-40B4-BE49-F238E27FC236}">
              <a16:creationId xmlns:a16="http://schemas.microsoft.com/office/drawing/2014/main" id="{00000000-0008-0000-0F00-000052030000}"/>
            </a:ext>
          </a:extLst>
        </xdr:cNvPr>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162577</xdr:rowOff>
    </xdr:from>
    <xdr:ext cx="469744" cy="259045"/>
    <xdr:sp macro="" textlink="">
      <xdr:nvSpPr>
        <xdr:cNvPr id="851" name="n_3mainValue【庁舎】&#10;一人当たり面積">
          <a:extLst>
            <a:ext uri="{FF2B5EF4-FFF2-40B4-BE49-F238E27FC236}">
              <a16:creationId xmlns:a16="http://schemas.microsoft.com/office/drawing/2014/main" id="{00000000-0008-0000-0F00-000053030000}"/>
            </a:ext>
          </a:extLst>
        </xdr:cNvPr>
        <xdr:cNvSpPr txBox="1"/>
      </xdr:nvSpPr>
      <xdr:spPr>
        <a:xfrm>
          <a:off x="19310427" y="183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852" name="n_4mainValue【庁舎】&#10;一人当たり面積">
          <a:extLst>
            <a:ext uri="{FF2B5EF4-FFF2-40B4-BE49-F238E27FC236}">
              <a16:creationId xmlns:a16="http://schemas.microsoft.com/office/drawing/2014/main" id="{00000000-0008-0000-0F00-000054030000}"/>
            </a:ext>
          </a:extLst>
        </xdr:cNvPr>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類似団体と比較して有形固定資産減価償却率が特に高い施設は、庁舎（差</a:t>
          </a:r>
          <a:r>
            <a:rPr kumimoji="1" lang="en-US" altLang="ja-JP" sz="1300">
              <a:latin typeface="ＭＳ Ｐゴシック" panose="020B0600070205080204" pitchFamily="50" charset="-128"/>
              <a:ea typeface="ＭＳ Ｐゴシック" panose="020B0600070205080204" pitchFamily="50" charset="-128"/>
            </a:rPr>
            <a:t>40.5</a:t>
          </a:r>
          <a:r>
            <a:rPr kumimoji="1" lang="ja-JP" altLang="en-US" sz="1300">
              <a:latin typeface="ＭＳ Ｐゴシック" panose="020B0600070205080204" pitchFamily="50" charset="-128"/>
              <a:ea typeface="ＭＳ Ｐゴシック" panose="020B0600070205080204" pitchFamily="50" charset="-128"/>
            </a:rPr>
            <a:t>ポイント）、福祉施設（差</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ポイント）である。</a:t>
          </a:r>
        </a:p>
        <a:p>
          <a:r>
            <a:rPr kumimoji="1" lang="ja-JP" altLang="en-US" sz="1300">
              <a:latin typeface="ＭＳ Ｐゴシック" panose="020B0600070205080204" pitchFamily="50" charset="-128"/>
              <a:ea typeface="ＭＳ Ｐゴシック" panose="020B0600070205080204" pitchFamily="50" charset="-128"/>
            </a:rPr>
            <a:t>　 庁舎については、築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年以上経過しており老朽化が著しく耐震性が不十分であるため、令和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年度から耐震化のための改修工事を行うこととしている。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年以上が経過している高齢者福祉施設もあることから有形固定資産減価償却率が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％を上回り、県内平均より高い水準となっている。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年以上が経過しており、今後は設備機器等の故障なども予想されるため、適正な予防保全型の老朽化対策を行っていく必要がある。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一般廃棄物処理施設については、近年、有形</a:t>
          </a:r>
          <a:r>
            <a:rPr kumimoji="1" lang="ja-JP" altLang="en-US" sz="1300" u="none">
              <a:latin typeface="ＭＳ Ｐゴシック" panose="020B0600070205080204" pitchFamily="50" charset="-128"/>
              <a:ea typeface="ＭＳ Ｐゴシック" panose="020B0600070205080204" pitchFamily="50" charset="-128"/>
            </a:rPr>
            <a:t>固定資産減価償却率が上昇しており類似団体より高い水準となっている。これは平成</a:t>
          </a:r>
          <a:r>
            <a:rPr kumimoji="1" lang="en-US" altLang="ja-JP" sz="1300" u="none">
              <a:latin typeface="ＭＳ Ｐゴシック" panose="020B0600070205080204" pitchFamily="50" charset="-128"/>
              <a:ea typeface="ＭＳ Ｐゴシック" panose="020B0600070205080204" pitchFamily="50" charset="-128"/>
            </a:rPr>
            <a:t>30</a:t>
          </a:r>
          <a:r>
            <a:rPr kumimoji="1" lang="ja-JP" altLang="en-US" sz="1300" u="none">
              <a:latin typeface="ＭＳ Ｐゴシック" panose="020B0600070205080204" pitchFamily="50" charset="-128"/>
              <a:ea typeface="ＭＳ Ｐゴシック" panose="020B0600070205080204" pitchFamily="50" charset="-128"/>
            </a:rPr>
            <a:t>年度から施設用途の分類を見直し、環境センター内の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減価償却率が高い</a:t>
          </a:r>
          <a:r>
            <a:rPr kumimoji="1" lang="ja-JP" altLang="en-US" sz="1300" u="none">
              <a:solidFill>
                <a:schemeClr val="dk1"/>
              </a:solidFill>
              <a:effectLst/>
              <a:latin typeface="ＭＳ Ｐゴシック" panose="020B0600070205080204" pitchFamily="50" charset="-128"/>
              <a:ea typeface="ＭＳ Ｐゴシック" panose="020B0600070205080204" pitchFamily="50" charset="-128"/>
              <a:cs typeface="+mn-cs"/>
            </a:rPr>
            <a:t>付属</a:t>
          </a:r>
          <a:r>
            <a:rPr kumimoji="1" lang="ja-JP" altLang="en-US" sz="1300" u="none">
              <a:latin typeface="ＭＳ Ｐゴシック" panose="020B0600070205080204" pitchFamily="50" charset="-128"/>
              <a:ea typeface="ＭＳ Ｐゴシック" panose="020B0600070205080204" pitchFamily="50" charset="-128"/>
            </a:rPr>
            <a:t>設備等を新たに加えたことが大きな要因である。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県民税個人所得割は増加したが、物価高騰の影響による業績不振や前年度の業績好調からの反動により法人税は減少、固定資産税も宅地の下落修正の影響や償却資産の経年劣化による自然減により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また、人口減少及び全国平均を上回る高齢化率（令和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基幹産業である農林水産業の不振が続いていることなどにより、財政力指数は類似団体平均を下回っている。近年は社会保障関係費や公共施設等の老朽化に伴う維持補修費などの行政需要が増加傾向にある。今後も、歳出の徹底した見直しや削減を図っていくとともに、歳入確保、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地方</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交付税や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地方税等は増加したものの、新型コロナウイルス感染症対応地方創生臨時交付金の減少等により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今後は、自主財源確保により一層努めるとともに、地方債の発行抑制による公債費の縮減等で経常経費の削減に努める。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165826</xdr:rowOff>
    </xdr:from>
    <xdr:to>
      <xdr:col>23</xdr:col>
      <xdr:colOff>133350</xdr:colOff>
      <xdr:row>60</xdr:row>
      <xdr:rowOff>59872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81376"/>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117566</xdr:rowOff>
    </xdr:from>
    <xdr:to>
      <xdr:col>19</xdr:col>
      <xdr:colOff>133350</xdr:colOff>
      <xdr:row>59</xdr:row>
      <xdr:rowOff>165826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331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117566</xdr:rowOff>
    </xdr:from>
    <xdr:to>
      <xdr:col>15</xdr:col>
      <xdr:colOff>82550</xdr:colOff>
      <xdr:row>60</xdr:row>
      <xdr:rowOff>87449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33116"/>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6410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9072</xdr:rowOff>
    </xdr:from>
    <xdr:to>
      <xdr:col>23</xdr:col>
      <xdr:colOff>184150</xdr:colOff>
      <xdr:row>60</xdr:row>
      <xdr:rowOff>110672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25599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115026</xdr:rowOff>
    </xdr:from>
    <xdr:to>
      <xdr:col>19</xdr:col>
      <xdr:colOff>184150</xdr:colOff>
      <xdr:row>60</xdr:row>
      <xdr:rowOff>45176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55353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66766</xdr:rowOff>
    </xdr:from>
    <xdr:to>
      <xdr:col>15</xdr:col>
      <xdr:colOff>133350</xdr:colOff>
      <xdr:row>59</xdr:row>
      <xdr:rowOff>168366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153143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件費はふるさと納税制度事業に係る役務費について、制度改正前の駆け込み需要により増加したが、新型コロナワクチン接種体制確保事業の事業費減により減少した。人件費については、定員適正化計画の最終年度の目標値を維持するよう努めており、令和５年度においては、人事院勧告による給料表の改定により増額したため、</a:t>
          </a:r>
          <a:r>
            <a:rPr kumimoji="1" lang="en-US" altLang="ja-JP" sz="1300">
              <a:latin typeface="ＭＳ ゴシック" panose="020B0609070205080204" pitchFamily="49" charset="-128"/>
              <a:ea typeface="ＭＳ ゴシック" panose="020B0609070205080204" pitchFamily="49" charset="-128"/>
            </a:rPr>
            <a:t>1</a:t>
          </a:r>
          <a:r>
            <a:rPr kumimoji="1" lang="ja-JP" altLang="en-US" sz="1300">
              <a:latin typeface="ＭＳ ゴシック" panose="020B0609070205080204" pitchFamily="49" charset="-128"/>
              <a:ea typeface="ＭＳ ゴシック" panose="020B0609070205080204" pitchFamily="49" charset="-128"/>
            </a:rPr>
            <a:t>人当たりの人件費・物件費は前年度と比較すると増加となった。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106074</xdr:rowOff>
    </xdr:from>
    <xdr:to>
      <xdr:col>23</xdr:col>
      <xdr:colOff>133350</xdr:colOff>
      <xdr:row>82</xdr:row>
      <xdr:rowOff>128065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4974"/>
          <a:ext cx="8382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84902</xdr:rowOff>
    </xdr:from>
    <xdr:to>
      <xdr:col>19</xdr:col>
      <xdr:colOff>133350</xdr:colOff>
      <xdr:row>82</xdr:row>
      <xdr:rowOff>106074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3802"/>
          <a:ext cx="889000" cy="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84902</xdr:rowOff>
    </xdr:from>
    <xdr:to>
      <xdr:col>15</xdr:col>
      <xdr:colOff>82550</xdr:colOff>
      <xdr:row>82</xdr:row>
      <xdr:rowOff>99609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43802"/>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47073</xdr:rowOff>
    </xdr:from>
    <xdr:to>
      <xdr:col>11</xdr:col>
      <xdr:colOff>31750</xdr:colOff>
      <xdr:row>82</xdr:row>
      <xdr:rowOff>99609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5973"/>
          <a:ext cx="889000" cy="5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77265</xdr:rowOff>
    </xdr:from>
    <xdr:to>
      <xdr:col>23</xdr:col>
      <xdr:colOff>184150</xdr:colOff>
      <xdr:row>83</xdr:row>
      <xdr:rowOff>7415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49342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55274</xdr:rowOff>
    </xdr:from>
    <xdr:to>
      <xdr:col>19</xdr:col>
      <xdr:colOff>184150</xdr:colOff>
      <xdr:row>82</xdr:row>
      <xdr:rowOff>156874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34102</xdr:rowOff>
    </xdr:from>
    <xdr:to>
      <xdr:col>15</xdr:col>
      <xdr:colOff>133350</xdr:colOff>
      <xdr:row>82</xdr:row>
      <xdr:rowOff>135702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120479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48809</xdr:rowOff>
    </xdr:from>
    <xdr:to>
      <xdr:col>11</xdr:col>
      <xdr:colOff>82550</xdr:colOff>
      <xdr:row>82</xdr:row>
      <xdr:rowOff>150409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135186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9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167723</xdr:rowOff>
    </xdr:from>
    <xdr:to>
      <xdr:col>7</xdr:col>
      <xdr:colOff>31750</xdr:colOff>
      <xdr:row>82</xdr:row>
      <xdr:rowOff>97873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82650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一般職員の給与については、これまでも国公準拠となるように努めてきている。</a:t>
          </a:r>
        </a:p>
        <a:p>
          <a:r>
            <a:rPr kumimoji="1" lang="ja-JP" altLang="en-US" sz="1300">
              <a:latin typeface="ＭＳ Ｐゴシック" panose="020B0600070205080204" pitchFamily="50" charset="-128"/>
              <a:ea typeface="ＭＳ Ｐゴシック" panose="020B0600070205080204" pitchFamily="50" charset="-128"/>
            </a:rPr>
            <a:t>　近年のラスパイレス指数は緩やかに減少傾向にあるが、要因としては、本市採用試験が初級程度しかないことや新規採用者の年齢構成の上昇によるものがあげられる。</a:t>
          </a:r>
        </a:p>
        <a:p>
          <a:r>
            <a:rPr kumimoji="1" lang="ja-JP" altLang="en-US" sz="1300">
              <a:latin typeface="ＭＳ Ｐゴシック" panose="020B0600070205080204" pitchFamily="50" charset="-128"/>
              <a:ea typeface="ＭＳ Ｐゴシック" panose="020B0600070205080204" pitchFamily="50" charset="-128"/>
            </a:rPr>
            <a:t>　今後も国、県及び他の地方公共団体の給与等を考慮し、適正な給与水準の維持に努め、適正な人件費の支出に努める。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111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81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本市は単独消防で職員数に消防職員が含まれるため、類似団体より職員数が多いという特徴がある。定員適正化計画に基づき、平成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年間で職員数を</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人削減した（</a:t>
          </a:r>
          <a:r>
            <a:rPr kumimoji="1" lang="en-US" altLang="ja-JP" sz="1100">
              <a:latin typeface="ＭＳ Ｐゴシック" panose="020B0600070205080204" pitchFamily="50" charset="-128"/>
              <a:ea typeface="ＭＳ Ｐゴシック" panose="020B0600070205080204" pitchFamily="50" charset="-128"/>
            </a:rPr>
            <a:t>285</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235</a:t>
          </a:r>
          <a:r>
            <a:rPr kumimoji="1" lang="ja-JP" altLang="en-US" sz="1100">
              <a:latin typeface="ＭＳ Ｐゴシック" panose="020B0600070205080204" pitchFamily="50" charset="-128"/>
              <a:ea typeface="ＭＳ Ｐゴシック" panose="020B0600070205080204" pitchFamily="50" charset="-128"/>
            </a:rPr>
            <a:t>人）。平成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年度以降は定員適正化計画の最終年度の目標値（</a:t>
          </a:r>
          <a:r>
            <a:rPr kumimoji="1" lang="en-US" altLang="ja-JP" sz="1100">
              <a:latin typeface="ＭＳ Ｐゴシック" panose="020B0600070205080204" pitchFamily="50" charset="-128"/>
              <a:ea typeface="ＭＳ Ｐゴシック" panose="020B0600070205080204" pitchFamily="50" charset="-128"/>
            </a:rPr>
            <a:t>235</a:t>
          </a:r>
          <a:r>
            <a:rPr kumimoji="1" lang="ja-JP" altLang="en-US" sz="1100">
              <a:latin typeface="ＭＳ Ｐゴシック" panose="020B0600070205080204" pitchFamily="50" charset="-128"/>
              <a:ea typeface="ＭＳ Ｐゴシック" panose="020B0600070205080204" pitchFamily="50" charset="-128"/>
            </a:rPr>
            <a:t>人）を維持するように努めており、令和５年度においても目標値を達成いしているが、人口減少の割合が大きいため人口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人当たりの職員数が増加している。</a:t>
          </a:r>
        </a:p>
        <a:p>
          <a:r>
            <a:rPr kumimoji="1" lang="ja-JP" altLang="en-US" sz="1100">
              <a:latin typeface="ＭＳ Ｐゴシック" panose="020B0600070205080204" pitchFamily="50" charset="-128"/>
              <a:ea typeface="ＭＳ Ｐゴシック" panose="020B0600070205080204" pitchFamily="50" charset="-128"/>
            </a:rPr>
            <a:t>　今後は行政サービスを安定的に維持できる体制を確保しつつ、定年年齢の引き上げによる今後の定員・採用者数等への影響を精査したうえで必要な対応を検討する。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8932</xdr:rowOff>
    </xdr:from>
    <xdr:to>
      <xdr:col>81</xdr:col>
      <xdr:colOff>44450</xdr:colOff>
      <xdr:row>63</xdr:row>
      <xdr:rowOff>37084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1028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152231</xdr:rowOff>
    </xdr:from>
    <xdr:to>
      <xdr:col>77</xdr:col>
      <xdr:colOff>44450</xdr:colOff>
      <xdr:row>63</xdr:row>
      <xdr:rowOff>8932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82131"/>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118449</xdr:rowOff>
    </xdr:from>
    <xdr:to>
      <xdr:col>72</xdr:col>
      <xdr:colOff>203200</xdr:colOff>
      <xdr:row>62</xdr:row>
      <xdr:rowOff>152231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483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99949</xdr:rowOff>
    </xdr:from>
    <xdr:to>
      <xdr:col>68</xdr:col>
      <xdr:colOff>152400</xdr:colOff>
      <xdr:row>62</xdr:row>
      <xdr:rowOff>118449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2984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157734</xdr:rowOff>
    </xdr:from>
    <xdr:to>
      <xdr:col>81</xdr:col>
      <xdr:colOff>95250</xdr:colOff>
      <xdr:row>63</xdr:row>
      <xdr:rowOff>87884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129811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5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129582</xdr:rowOff>
    </xdr:from>
    <xdr:to>
      <xdr:col>77</xdr:col>
      <xdr:colOff>95250</xdr:colOff>
      <xdr:row>63</xdr:row>
      <xdr:rowOff>59732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44509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4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101431</xdr:rowOff>
    </xdr:from>
    <xdr:to>
      <xdr:col>73</xdr:col>
      <xdr:colOff>44450</xdr:colOff>
      <xdr:row>63</xdr:row>
      <xdr:rowOff>31581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16358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67649</xdr:rowOff>
    </xdr:from>
    <xdr:to>
      <xdr:col>68</xdr:col>
      <xdr:colOff>203200</xdr:colOff>
      <xdr:row>62</xdr:row>
      <xdr:rowOff>169249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49149</xdr:rowOff>
    </xdr:from>
    <xdr:to>
      <xdr:col>64</xdr:col>
      <xdr:colOff>152400</xdr:colOff>
      <xdr:row>62</xdr:row>
      <xdr:rowOff>150749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135526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実質公債費比率は、財政改革プログラムを念頭に、地方債の発行額を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以下（災害・臨時財政対策債を除く）に抑制してきたことや、交付税算入率の高い有利な地方債の活用に努めているが、「垂水中央運動公園改修事業」及び「市営中之平団地建替事業」等の償還が始まったことにより、類似団体平均を上回った。今後は、これまで以上の計画的な地方債発行に努めることとし、事業実施の緊急性やニーズを適切に見極め、両比率の改善を図っていく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22013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1588"/>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7938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157268</xdr:rowOff>
    </xdr:from>
    <xdr:to>
      <xdr:col>72</xdr:col>
      <xdr:colOff>203200</xdr:colOff>
      <xdr:row>37</xdr:row>
      <xdr:rowOff>3916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2946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157268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2544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昨年度と比較し、地方債残高の減少や退職手当や土地開発公社の負債負担見込額等が減少したこと等により、将来負担率は算定されなかった。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今後は大型事業による基金取崩しや、公共施設等の長寿命化事業等による起債借入額の増加などが見込まれるため、適正な基金残高を確保しつつ、計画的な地方債発行により財政の健全化を図る。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11261</xdr:rowOff>
    </xdr:from>
    <xdr:to>
      <xdr:col>68</xdr:col>
      <xdr:colOff>152400</xdr:colOff>
      <xdr:row>15</xdr:row>
      <xdr:rowOff>28956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58301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131911</xdr:rowOff>
    </xdr:from>
    <xdr:to>
      <xdr:col>68</xdr:col>
      <xdr:colOff>203200</xdr:colOff>
      <xdr:row>15</xdr:row>
      <xdr:rowOff>62061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72238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0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149606</xdr:rowOff>
    </xdr:from>
    <xdr:to>
      <xdr:col>64</xdr:col>
      <xdr:colOff>152400</xdr:colOff>
      <xdr:row>15</xdr:row>
      <xdr:rowOff>79756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89933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人件費については、ラスパイレス指数のとおり適正な給与水準と、定員適正化計画の最終年度の目標を維持するように努めいている。</a:t>
          </a:r>
        </a:p>
        <a:p>
          <a:r>
            <a:rPr kumimoji="1" lang="ja-JP" altLang="en-US" sz="1300">
              <a:latin typeface="ＭＳ Ｐゴシック" panose="020B0600070205080204" pitchFamily="50" charset="-128"/>
              <a:ea typeface="ＭＳ Ｐゴシック" panose="020B0600070205080204" pitchFamily="50" charset="-128"/>
            </a:rPr>
            <a:t>　令和５年度においては、人事院勧告による給料表の改定により増額となったと考えられる。</a:t>
          </a:r>
        </a:p>
        <a:p>
          <a:r>
            <a:rPr kumimoji="1" lang="ja-JP" altLang="en-US" sz="1300">
              <a:latin typeface="ＭＳ Ｐゴシック" panose="020B0600070205080204" pitchFamily="50" charset="-128"/>
              <a:ea typeface="ＭＳ Ｐゴシック" panose="020B0600070205080204" pitchFamily="50" charset="-128"/>
            </a:rPr>
            <a:t>　今後も国、県及び他の地方公共団体の給与等を考慮した給与水準の維持に努め、適正な人件費の支出に努める。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115570</xdr:rowOff>
    </xdr:from>
    <xdr:to>
      <xdr:col>24</xdr:col>
      <xdr:colOff>25400</xdr:colOff>
      <xdr:row>40</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02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3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40</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335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168910</xdr:rowOff>
    </xdr:from>
    <xdr:to>
      <xdr:col>11</xdr:col>
      <xdr:colOff>9525</xdr:colOff>
      <xdr:row>40</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55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140970</xdr:rowOff>
    </xdr:from>
    <xdr:to>
      <xdr:col>24</xdr:col>
      <xdr:colOff>76200</xdr:colOff>
      <xdr:row>40</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91440</xdr:rowOff>
    </xdr:from>
    <xdr:to>
      <xdr:col>11</xdr:col>
      <xdr:colOff>60325</xdr:colOff>
      <xdr:row>41</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118110</xdr:rowOff>
    </xdr:from>
    <xdr:to>
      <xdr:col>6</xdr:col>
      <xdr:colOff>171450</xdr:colOff>
      <xdr:row>40</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物件費に係る経常収支比率については、平成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年度以降、類似団体平均を下回っている。これは、財政改革プログラムに基づき、事務経費の削減や施設の維持管理経費の節減に取り組んでいることが大きな要因である。</a:t>
          </a:r>
        </a:p>
        <a:p>
          <a:r>
            <a:rPr kumimoji="1" lang="ja-JP" altLang="en-US" sz="1200">
              <a:latin typeface="ＭＳ Ｐゴシック" panose="020B0600070205080204" pitchFamily="50" charset="-128"/>
              <a:ea typeface="ＭＳ Ｐゴシック" panose="020B0600070205080204" pitchFamily="50" charset="-128"/>
            </a:rPr>
            <a:t>　しかし、デジタルトランスフォーメーションを起因とする、各種システム改修・導入に係る委託料やふるさと応援寄附金の増加による役務費の増により、増加傾向にある。</a:t>
          </a:r>
        </a:p>
        <a:p>
          <a:r>
            <a:rPr kumimoji="1" lang="ja-JP" altLang="en-US" sz="1200">
              <a:latin typeface="ＭＳ Ｐゴシック" panose="020B0600070205080204" pitchFamily="50" charset="-128"/>
              <a:ea typeface="ＭＳ Ｐゴシック" panose="020B0600070205080204" pitchFamily="50" charset="-128"/>
            </a:rPr>
            <a:t>　今後は、再度徹底したコスト意識を持ち、更なる経費節減に努める。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81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82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市単独のこども医療費助成事業や保育料減免措置等の子育て支援事業を実施していることから、扶助費は本市歳出全体の</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％を占めているため、今後も事業の効果を精査し、適正執行に努める。</a:t>
          </a:r>
        </a:p>
        <a:p>
          <a:r>
            <a:rPr kumimoji="1" lang="ja-JP" altLang="en-US" sz="1300">
              <a:latin typeface="ＭＳ Ｐゴシック" panose="020B0600070205080204" pitchFamily="50" charset="-128"/>
              <a:ea typeface="ＭＳ Ｐゴシック" panose="020B0600070205080204" pitchFamily="50" charset="-128"/>
            </a:rPr>
            <a:t>　今後も、高齢化による社会保障関連経費の増加が見込まれることから、事業の効果を精査し、適正執行に努める。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29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57150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67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％の減となったが、類似団体平均を上回っている。減少の主な理由は、簡易水道事業特別会計が水道事業会計に統合されたことなどによる繰出金の減少である。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繰出金については、今後高齢化による国保会計や後期高齢者医療会計への繰出金の増加等が見込まれる。各事業において、歳出の適正化や徴収率を上げるなど歳入の確保等により健全な財政運営を図ることで、一般会計の負担を軽減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72572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94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72572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18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83457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59</xdr:row>
      <xdr:rowOff>53522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7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交付金を活用したプレミアム付き商品券事業等により、補助費としては増額しているが、歳出全体としての割合は減少している。</a:t>
          </a:r>
        </a:p>
        <a:p>
          <a:r>
            <a:rPr kumimoji="1" lang="ja-JP" altLang="en-US" sz="1300">
              <a:latin typeface="ＭＳ Ｐゴシック" panose="020B0600070205080204" pitchFamily="50" charset="-128"/>
              <a:ea typeface="ＭＳ Ｐゴシック" panose="020B0600070205080204" pitchFamily="50" charset="-128"/>
            </a:rPr>
            <a:t>　各種市単独補助金の必要性、効果を精査し、必要性の低い補助金は見直しや廃止を行うなど、経費の削減に努める。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88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152146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706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億円以下（災害復旧事業事業債、臨時財政対策債を除く）に抑制するよう努めていることから、公債費に係る経常収支比率は年々減少傾向にあったが、平成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年度に借り入れた都市公園事業等の元金償還が始まったことにより増加傾向が続く見通しである。</a:t>
          </a:r>
        </a:p>
        <a:p>
          <a:r>
            <a:rPr kumimoji="1" lang="ja-JP" altLang="en-US" sz="1300">
              <a:latin typeface="ＭＳ Ｐゴシック" panose="020B0600070205080204" pitchFamily="50" charset="-128"/>
              <a:ea typeface="ＭＳ Ｐゴシック" panose="020B0600070205080204" pitchFamily="50" charset="-128"/>
            </a:rPr>
            <a:t>　今後控えている大規模な事業計画については、十分な検討を行い、公債費の縮減に努める。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xdr:rowOff>
    </xdr:from>
    <xdr:to>
      <xdr:col>24</xdr:col>
      <xdr:colOff>25400</xdr:colOff>
      <xdr:row>75</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733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63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159385</xdr:rowOff>
    </xdr:from>
    <xdr:to>
      <xdr:col>15</xdr:col>
      <xdr:colOff>98425</xdr:colOff>
      <xdr:row>75</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151782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140970</xdr:rowOff>
    </xdr:from>
    <xdr:to>
      <xdr:col>20</xdr:col>
      <xdr:colOff>38100</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125730</xdr:rowOff>
    </xdr:from>
    <xdr:to>
      <xdr:col>15</xdr:col>
      <xdr:colOff>149225</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公債費以外の経常収支比率については、前年度より増加したため、</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％台で高止まりしており、財政構造が硬直化していることがうかがえる。</a:t>
          </a:r>
        </a:p>
        <a:p>
          <a:r>
            <a:rPr kumimoji="1" lang="ja-JP" altLang="en-US" sz="1300">
              <a:latin typeface="ＭＳ Ｐゴシック" panose="020B0600070205080204" pitchFamily="50" charset="-128"/>
              <a:ea typeface="ＭＳ Ｐゴシック" panose="020B0600070205080204" pitchFamily="50" charset="-128"/>
            </a:rPr>
            <a:t>　歳出の徹底した見直しや削減を図っていくとともに、引き続き市税等の徴収率向上対策に取り組むなど歳入確保に努め、財政基盤の強化に努める。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145287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74904"/>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74422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47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21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133640</xdr:rowOff>
    </xdr:from>
    <xdr:to>
      <xdr:col>29</xdr:col>
      <xdr:colOff>127000</xdr:colOff>
      <xdr:row>15</xdr:row>
      <xdr:rowOff>92743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81565"/>
          <a:ext cx="647700" cy="13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92743</xdr:rowOff>
    </xdr:from>
    <xdr:to>
      <xdr:col>26</xdr:col>
      <xdr:colOff>50800</xdr:colOff>
      <xdr:row>15</xdr:row>
      <xdr:rowOff>109844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12118"/>
          <a:ext cx="698500" cy="17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109844</xdr:rowOff>
    </xdr:from>
    <xdr:to>
      <xdr:col>22</xdr:col>
      <xdr:colOff>114300</xdr:colOff>
      <xdr:row>15</xdr:row>
      <xdr:rowOff>128459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29219"/>
          <a:ext cx="698500" cy="18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128459</xdr:rowOff>
    </xdr:from>
    <xdr:to>
      <xdr:col>18</xdr:col>
      <xdr:colOff>177800</xdr:colOff>
      <xdr:row>16</xdr:row>
      <xdr:rowOff>32468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47834"/>
          <a:ext cx="698500" cy="7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82840</xdr:rowOff>
    </xdr:from>
    <xdr:to>
      <xdr:col>29</xdr:col>
      <xdr:colOff>177800</xdr:colOff>
      <xdr:row>15</xdr:row>
      <xdr:rowOff>12990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3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99367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7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41943</xdr:rowOff>
    </xdr:from>
    <xdr:to>
      <xdr:col>26</xdr:col>
      <xdr:colOff>101600</xdr:colOff>
      <xdr:row>15</xdr:row>
      <xdr:rowOff>143543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61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153720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3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59044</xdr:rowOff>
    </xdr:from>
    <xdr:to>
      <xdr:col>22</xdr:col>
      <xdr:colOff>165100</xdr:colOff>
      <xdr:row>15</xdr:row>
      <xdr:rowOff>160644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7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170821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4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77659</xdr:rowOff>
    </xdr:from>
    <xdr:to>
      <xdr:col>19</xdr:col>
      <xdr:colOff>38100</xdr:colOff>
      <xdr:row>16</xdr:row>
      <xdr:rowOff>7809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9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17986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6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153118</xdr:rowOff>
    </xdr:from>
    <xdr:to>
      <xdr:col>15</xdr:col>
      <xdr:colOff>101600</xdr:colOff>
      <xdr:row>16</xdr:row>
      <xdr:rowOff>83268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7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93445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29583</xdr:rowOff>
    </xdr:from>
    <xdr:to>
      <xdr:col>29</xdr:col>
      <xdr:colOff>127000</xdr:colOff>
      <xdr:row>38</xdr:row>
      <xdr:rowOff>37474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97183"/>
          <a:ext cx="647700" cy="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22250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98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29583</xdr:rowOff>
    </xdr:from>
    <xdr:to>
      <xdr:col>26</xdr:col>
      <xdr:colOff>50800</xdr:colOff>
      <xdr:row>38</xdr:row>
      <xdr:rowOff>34136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97183"/>
          <a:ext cx="698500" cy="4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34136</xdr:rowOff>
    </xdr:from>
    <xdr:to>
      <xdr:col>22</xdr:col>
      <xdr:colOff>114300</xdr:colOff>
      <xdr:row>38</xdr:row>
      <xdr:rowOff>65846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1736"/>
          <a:ext cx="698500" cy="31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65846</xdr:rowOff>
    </xdr:from>
    <xdr:to>
      <xdr:col>18</xdr:col>
      <xdr:colOff>177800</xdr:colOff>
      <xdr:row>38</xdr:row>
      <xdr:rowOff>68910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33446"/>
          <a:ext cx="698500" cy="3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329574</xdr:rowOff>
    </xdr:from>
    <xdr:to>
      <xdr:col>29</xdr:col>
      <xdr:colOff>177800</xdr:colOff>
      <xdr:row>38</xdr:row>
      <xdr:rowOff>88274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174651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321683</xdr:rowOff>
    </xdr:from>
    <xdr:to>
      <xdr:col>26</xdr:col>
      <xdr:colOff>101600</xdr:colOff>
      <xdr:row>38</xdr:row>
      <xdr:rowOff>80383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46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90560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5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326236</xdr:rowOff>
    </xdr:from>
    <xdr:to>
      <xdr:col>22</xdr:col>
      <xdr:colOff>165100</xdr:colOff>
      <xdr:row>38</xdr:row>
      <xdr:rowOff>84936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95113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15046</xdr:rowOff>
    </xdr:from>
    <xdr:to>
      <xdr:col>19</xdr:col>
      <xdr:colOff>38100</xdr:colOff>
      <xdr:row>38</xdr:row>
      <xdr:rowOff>116646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101423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6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18110</xdr:rowOff>
    </xdr:from>
    <xdr:to>
      <xdr:col>15</xdr:col>
      <xdr:colOff>101600</xdr:colOff>
      <xdr:row>38</xdr:row>
      <xdr:rowOff>119710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104487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81146</xdr:rowOff>
    </xdr:from>
    <xdr:to>
      <xdr:col>24</xdr:col>
      <xdr:colOff>63500</xdr:colOff>
      <xdr:row>34</xdr:row>
      <xdr:rowOff>138089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0446"/>
          <a:ext cx="838200" cy="5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138089</xdr:rowOff>
    </xdr:from>
    <xdr:to>
      <xdr:col>19</xdr:col>
      <xdr:colOff>177800</xdr:colOff>
      <xdr:row>35</xdr:row>
      <xdr:rowOff>7123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7389"/>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134094</xdr:rowOff>
    </xdr:from>
    <xdr:to>
      <xdr:col>15</xdr:col>
      <xdr:colOff>50800</xdr:colOff>
      <xdr:row>35</xdr:row>
      <xdr:rowOff>7123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63394"/>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134094</xdr:rowOff>
    </xdr:from>
    <xdr:to>
      <xdr:col>10</xdr:col>
      <xdr:colOff>114300</xdr:colOff>
      <xdr:row>35</xdr:row>
      <xdr:rowOff>142400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3394"/>
          <a:ext cx="889000" cy="1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30346</xdr:rowOff>
    </xdr:from>
    <xdr:to>
      <xdr:col>24</xdr:col>
      <xdr:colOff>114300</xdr:colOff>
      <xdr:row>34</xdr:row>
      <xdr:rowOff>131946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53223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87289</xdr:rowOff>
    </xdr:from>
    <xdr:to>
      <xdr:col>20</xdr:col>
      <xdr:colOff>38100</xdr:colOff>
      <xdr:row>35</xdr:row>
      <xdr:rowOff>17439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33966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127773</xdr:rowOff>
    </xdr:from>
    <xdr:to>
      <xdr:col>15</xdr:col>
      <xdr:colOff>101600</xdr:colOff>
      <xdr:row>35</xdr:row>
      <xdr:rowOff>57923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74450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3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83294</xdr:rowOff>
    </xdr:from>
    <xdr:to>
      <xdr:col>10</xdr:col>
      <xdr:colOff>165100</xdr:colOff>
      <xdr:row>35</xdr:row>
      <xdr:rowOff>13444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29971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91600</xdr:rowOff>
    </xdr:from>
    <xdr:to>
      <xdr:col>6</xdr:col>
      <xdr:colOff>38100</xdr:colOff>
      <xdr:row>36</xdr:row>
      <xdr:rowOff>21750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38277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6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8544</xdr:rowOff>
    </xdr:from>
    <xdr:to>
      <xdr:col>24</xdr:col>
      <xdr:colOff>63500</xdr:colOff>
      <xdr:row>58</xdr:row>
      <xdr:rowOff>10629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52644"/>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8544</xdr:rowOff>
    </xdr:from>
    <xdr:to>
      <xdr:col>19</xdr:col>
      <xdr:colOff>177800</xdr:colOff>
      <xdr:row>58</xdr:row>
      <xdr:rowOff>30431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2644"/>
          <a:ext cx="8890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12036</xdr:rowOff>
    </xdr:from>
    <xdr:to>
      <xdr:col>15</xdr:col>
      <xdr:colOff>50800</xdr:colOff>
      <xdr:row>58</xdr:row>
      <xdr:rowOff>30431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56136"/>
          <a:ext cx="8890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12036</xdr:rowOff>
    </xdr:from>
    <xdr:to>
      <xdr:col>10</xdr:col>
      <xdr:colOff>114300</xdr:colOff>
      <xdr:row>58</xdr:row>
      <xdr:rowOff>38135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6136"/>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131279</xdr:rowOff>
    </xdr:from>
    <xdr:to>
      <xdr:col>24</xdr:col>
      <xdr:colOff>114300</xdr:colOff>
      <xdr:row>58</xdr:row>
      <xdr:rowOff>61429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90656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129194</xdr:rowOff>
    </xdr:from>
    <xdr:to>
      <xdr:col>20</xdr:col>
      <xdr:colOff>38100</xdr:colOff>
      <xdr:row>58</xdr:row>
      <xdr:rowOff>59344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75871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151081</xdr:rowOff>
    </xdr:from>
    <xdr:to>
      <xdr:col>15</xdr:col>
      <xdr:colOff>101600</xdr:colOff>
      <xdr:row>58</xdr:row>
      <xdr:rowOff>81231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6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132686</xdr:rowOff>
    </xdr:from>
    <xdr:to>
      <xdr:col>10</xdr:col>
      <xdr:colOff>165100</xdr:colOff>
      <xdr:row>58</xdr:row>
      <xdr:rowOff>62836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79363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158785</xdr:rowOff>
    </xdr:from>
    <xdr:to>
      <xdr:col>6</xdr:col>
      <xdr:colOff>38100</xdr:colOff>
      <xdr:row>58</xdr:row>
      <xdr:rowOff>88935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105462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96189</xdr:rowOff>
    </xdr:from>
    <xdr:to>
      <xdr:col>24</xdr:col>
      <xdr:colOff>63500</xdr:colOff>
      <xdr:row>78</xdr:row>
      <xdr:rowOff>136671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9289"/>
          <a:ext cx="8382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133128</xdr:rowOff>
    </xdr:from>
    <xdr:to>
      <xdr:col>19</xdr:col>
      <xdr:colOff>177800</xdr:colOff>
      <xdr:row>78</xdr:row>
      <xdr:rowOff>136671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0622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133128</xdr:rowOff>
    </xdr:from>
    <xdr:to>
      <xdr:col>15</xdr:col>
      <xdr:colOff>50800</xdr:colOff>
      <xdr:row>78</xdr:row>
      <xdr:rowOff>145568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06228"/>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137167</xdr:rowOff>
    </xdr:from>
    <xdr:to>
      <xdr:col>10</xdr:col>
      <xdr:colOff>114300</xdr:colOff>
      <xdr:row>78</xdr:row>
      <xdr:rowOff>145568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0267"/>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45389</xdr:rowOff>
    </xdr:from>
    <xdr:to>
      <xdr:col>24</xdr:col>
      <xdr:colOff>114300</xdr:colOff>
      <xdr:row>78</xdr:row>
      <xdr:rowOff>146989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131766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85871</xdr:rowOff>
    </xdr:from>
    <xdr:to>
      <xdr:col>20</xdr:col>
      <xdr:colOff>38100</xdr:colOff>
      <xdr:row>79</xdr:row>
      <xdr:rowOff>16021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82328</xdr:rowOff>
    </xdr:from>
    <xdr:to>
      <xdr:col>15</xdr:col>
      <xdr:colOff>101600</xdr:colOff>
      <xdr:row>79</xdr:row>
      <xdr:rowOff>12478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94768</xdr:rowOff>
    </xdr:from>
    <xdr:to>
      <xdr:col>10</xdr:col>
      <xdr:colOff>165100</xdr:colOff>
      <xdr:row>79</xdr:row>
      <xdr:rowOff>24918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16045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86367</xdr:rowOff>
    </xdr:from>
    <xdr:to>
      <xdr:col>6</xdr:col>
      <xdr:colOff>38100</xdr:colOff>
      <xdr:row>79</xdr:row>
      <xdr:rowOff>16517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7644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102476</xdr:rowOff>
    </xdr:from>
    <xdr:to>
      <xdr:col>24</xdr:col>
      <xdr:colOff>63500</xdr:colOff>
      <xdr:row>94</xdr:row>
      <xdr:rowOff>114874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18776"/>
          <a:ext cx="8382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114874</xdr:rowOff>
    </xdr:from>
    <xdr:to>
      <xdr:col>19</xdr:col>
      <xdr:colOff>177800</xdr:colOff>
      <xdr:row>94</xdr:row>
      <xdr:rowOff>155763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31174"/>
          <a:ext cx="889000" cy="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155763</xdr:rowOff>
    </xdr:from>
    <xdr:to>
      <xdr:col>15</xdr:col>
      <xdr:colOff>50800</xdr:colOff>
      <xdr:row>95</xdr:row>
      <xdr:rowOff>109449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72063"/>
          <a:ext cx="889000" cy="1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109449</xdr:rowOff>
    </xdr:from>
    <xdr:to>
      <xdr:col>10</xdr:col>
      <xdr:colOff>114300</xdr:colOff>
      <xdr:row>96</xdr:row>
      <xdr:rowOff>72492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97199"/>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51676</xdr:rowOff>
    </xdr:from>
    <xdr:to>
      <xdr:col>24</xdr:col>
      <xdr:colOff>114300</xdr:colOff>
      <xdr:row>94</xdr:row>
      <xdr:rowOff>153276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74553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1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64074</xdr:rowOff>
    </xdr:from>
    <xdr:to>
      <xdr:col>20</xdr:col>
      <xdr:colOff>38100</xdr:colOff>
      <xdr:row>94</xdr:row>
      <xdr:rowOff>165674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5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104963</xdr:rowOff>
    </xdr:from>
    <xdr:to>
      <xdr:col>15</xdr:col>
      <xdr:colOff>101600</xdr:colOff>
      <xdr:row>95</xdr:row>
      <xdr:rowOff>35113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51640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58649</xdr:rowOff>
    </xdr:from>
    <xdr:to>
      <xdr:col>10</xdr:col>
      <xdr:colOff>165100</xdr:colOff>
      <xdr:row>95</xdr:row>
      <xdr:rowOff>160249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21692</xdr:rowOff>
    </xdr:from>
    <xdr:to>
      <xdr:col>6</xdr:col>
      <xdr:colOff>38100</xdr:colOff>
      <xdr:row>96</xdr:row>
      <xdr:rowOff>123292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139819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5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62452</xdr:rowOff>
    </xdr:from>
    <xdr:to>
      <xdr:col>55</xdr:col>
      <xdr:colOff>0</xdr:colOff>
      <xdr:row>36</xdr:row>
      <xdr:rowOff>116668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34652"/>
          <a:ext cx="8382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116668</xdr:rowOff>
    </xdr:from>
    <xdr:to>
      <xdr:col>50</xdr:col>
      <xdr:colOff>114300</xdr:colOff>
      <xdr:row>37</xdr:row>
      <xdr:rowOff>8948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8868"/>
          <a:ext cx="889000" cy="6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114565</xdr:rowOff>
    </xdr:from>
    <xdr:to>
      <xdr:col>45</xdr:col>
      <xdr:colOff>177800</xdr:colOff>
      <xdr:row>37</xdr:row>
      <xdr:rowOff>8948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3865"/>
          <a:ext cx="889000" cy="4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114565</xdr:rowOff>
    </xdr:from>
    <xdr:to>
      <xdr:col>41</xdr:col>
      <xdr:colOff>50800</xdr:colOff>
      <xdr:row>37</xdr:row>
      <xdr:rowOff>36148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3865"/>
          <a:ext cx="889000" cy="4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11652</xdr:rowOff>
    </xdr:from>
    <xdr:to>
      <xdr:col>55</xdr:col>
      <xdr:colOff>50800</xdr:colOff>
      <xdr:row>36</xdr:row>
      <xdr:rowOff>113252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34529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65868</xdr:rowOff>
    </xdr:from>
    <xdr:to>
      <xdr:col>50</xdr:col>
      <xdr:colOff>165100</xdr:colOff>
      <xdr:row>36</xdr:row>
      <xdr:rowOff>167468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12545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129598</xdr:rowOff>
    </xdr:from>
    <xdr:to>
      <xdr:col>46</xdr:col>
      <xdr:colOff>38100</xdr:colOff>
      <xdr:row>37</xdr:row>
      <xdr:rowOff>59748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50875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63765</xdr:rowOff>
    </xdr:from>
    <xdr:to>
      <xdr:col>41</xdr:col>
      <xdr:colOff>101600</xdr:colOff>
      <xdr:row>34</xdr:row>
      <xdr:rowOff>165365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10442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156798</xdr:rowOff>
    </xdr:from>
    <xdr:to>
      <xdr:col>36</xdr:col>
      <xdr:colOff>165100</xdr:colOff>
      <xdr:row>37</xdr:row>
      <xdr:rowOff>86948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103475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0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76639</xdr:rowOff>
    </xdr:from>
    <xdr:to>
      <xdr:col>55</xdr:col>
      <xdr:colOff>0</xdr:colOff>
      <xdr:row>57</xdr:row>
      <xdr:rowOff>128481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9289"/>
          <a:ext cx="8382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71335</xdr:rowOff>
    </xdr:from>
    <xdr:to>
      <xdr:col>50</xdr:col>
      <xdr:colOff>114300</xdr:colOff>
      <xdr:row>57</xdr:row>
      <xdr:rowOff>128481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3985"/>
          <a:ext cx="889000" cy="5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71335</xdr:rowOff>
    </xdr:from>
    <xdr:to>
      <xdr:col>45</xdr:col>
      <xdr:colOff>177800</xdr:colOff>
      <xdr:row>57</xdr:row>
      <xdr:rowOff>77836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3985"/>
          <a:ext cx="889000" cy="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137389</xdr:rowOff>
    </xdr:from>
    <xdr:to>
      <xdr:col>41</xdr:col>
      <xdr:colOff>50800</xdr:colOff>
      <xdr:row>57</xdr:row>
      <xdr:rowOff>77836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8589"/>
          <a:ext cx="889000" cy="1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25839</xdr:rowOff>
    </xdr:from>
    <xdr:to>
      <xdr:col>55</xdr:col>
      <xdr:colOff>50800</xdr:colOff>
      <xdr:row>57</xdr:row>
      <xdr:rowOff>127439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48716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77681</xdr:rowOff>
    </xdr:from>
    <xdr:to>
      <xdr:col>50</xdr:col>
      <xdr:colOff>165100</xdr:colOff>
      <xdr:row>58</xdr:row>
      <xdr:rowOff>7831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170408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20535</xdr:rowOff>
    </xdr:from>
    <xdr:to>
      <xdr:col>46</xdr:col>
      <xdr:colOff>38100</xdr:colOff>
      <xdr:row>57</xdr:row>
      <xdr:rowOff>122135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138662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27036</xdr:rowOff>
    </xdr:from>
    <xdr:to>
      <xdr:col>41</xdr:col>
      <xdr:colOff>101600</xdr:colOff>
      <xdr:row>57</xdr:row>
      <xdr:rowOff>128636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145163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86589</xdr:rowOff>
    </xdr:from>
    <xdr:to>
      <xdr:col>36</xdr:col>
      <xdr:colOff>165100</xdr:colOff>
      <xdr:row>57</xdr:row>
      <xdr:rowOff>16739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33266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169444</xdr:rowOff>
    </xdr:from>
    <xdr:to>
      <xdr:col>55</xdr:col>
      <xdr:colOff>0</xdr:colOff>
      <xdr:row>79</xdr:row>
      <xdr:rowOff>41872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42544"/>
          <a:ext cx="838200" cy="4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169444</xdr:rowOff>
    </xdr:from>
    <xdr:to>
      <xdr:col>50</xdr:col>
      <xdr:colOff>114300</xdr:colOff>
      <xdr:row>79</xdr:row>
      <xdr:rowOff>8013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2544"/>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7646</xdr:rowOff>
    </xdr:from>
    <xdr:to>
      <xdr:col>45</xdr:col>
      <xdr:colOff>177800</xdr:colOff>
      <xdr:row>79</xdr:row>
      <xdr:rowOff>8013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2196"/>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5601</xdr:rowOff>
    </xdr:from>
    <xdr:to>
      <xdr:col>41</xdr:col>
      <xdr:colOff>50800</xdr:colOff>
      <xdr:row>79</xdr:row>
      <xdr:rowOff>7646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0151"/>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162522</xdr:rowOff>
    </xdr:from>
    <xdr:to>
      <xdr:col>55</xdr:col>
      <xdr:colOff>50800</xdr:colOff>
      <xdr:row>79</xdr:row>
      <xdr:rowOff>92672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77449</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118644</xdr:rowOff>
    </xdr:from>
    <xdr:to>
      <xdr:col>50</xdr:col>
      <xdr:colOff>165100</xdr:colOff>
      <xdr:row>79</xdr:row>
      <xdr:rowOff>48794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39921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128663</xdr:rowOff>
    </xdr:from>
    <xdr:to>
      <xdr:col>46</xdr:col>
      <xdr:colOff>38100</xdr:colOff>
      <xdr:row>79</xdr:row>
      <xdr:rowOff>58813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49940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128296</xdr:rowOff>
    </xdr:from>
    <xdr:to>
      <xdr:col>41</xdr:col>
      <xdr:colOff>101600</xdr:colOff>
      <xdr:row>79</xdr:row>
      <xdr:rowOff>58446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49573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126251</xdr:rowOff>
    </xdr:from>
    <xdr:to>
      <xdr:col>36</xdr:col>
      <xdr:colOff>165100</xdr:colOff>
      <xdr:row>79</xdr:row>
      <xdr:rowOff>56401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47528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154321</xdr:rowOff>
    </xdr:from>
    <xdr:to>
      <xdr:col>55</xdr:col>
      <xdr:colOff>0</xdr:colOff>
      <xdr:row>98</xdr:row>
      <xdr:rowOff>21946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4971"/>
          <a:ext cx="838200" cy="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145765</xdr:rowOff>
    </xdr:from>
    <xdr:to>
      <xdr:col>50</xdr:col>
      <xdr:colOff>114300</xdr:colOff>
      <xdr:row>98</xdr:row>
      <xdr:rowOff>21946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76415"/>
          <a:ext cx="8890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140289</xdr:rowOff>
    </xdr:from>
    <xdr:to>
      <xdr:col>45</xdr:col>
      <xdr:colOff>177800</xdr:colOff>
      <xdr:row>97</xdr:row>
      <xdr:rowOff>145765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0939"/>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57223</xdr:rowOff>
    </xdr:from>
    <xdr:to>
      <xdr:col>41</xdr:col>
      <xdr:colOff>50800</xdr:colOff>
      <xdr:row>97</xdr:row>
      <xdr:rowOff>140289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87873"/>
          <a:ext cx="889000" cy="8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103521</xdr:rowOff>
    </xdr:from>
    <xdr:to>
      <xdr:col>55</xdr:col>
      <xdr:colOff>50800</xdr:colOff>
      <xdr:row>98</xdr:row>
      <xdr:rowOff>33671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126398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142596</xdr:rowOff>
    </xdr:from>
    <xdr:to>
      <xdr:col>50</xdr:col>
      <xdr:colOff>165100</xdr:colOff>
      <xdr:row>98</xdr:row>
      <xdr:rowOff>72746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63873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94965</xdr:rowOff>
    </xdr:from>
    <xdr:to>
      <xdr:col>46</xdr:col>
      <xdr:colOff>38100</xdr:colOff>
      <xdr:row>98</xdr:row>
      <xdr:rowOff>25115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41642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89489</xdr:rowOff>
    </xdr:from>
    <xdr:to>
      <xdr:col>41</xdr:col>
      <xdr:colOff>101600</xdr:colOff>
      <xdr:row>98</xdr:row>
      <xdr:rowOff>19639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36166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6423</xdr:rowOff>
    </xdr:from>
    <xdr:to>
      <xdr:col>36</xdr:col>
      <xdr:colOff>165100</xdr:colOff>
      <xdr:row>97</xdr:row>
      <xdr:rowOff>108023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124550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1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10313</xdr:rowOff>
    </xdr:from>
    <xdr:to>
      <xdr:col>85</xdr:col>
      <xdr:colOff>127000</xdr:colOff>
      <xdr:row>37</xdr:row>
      <xdr:rowOff>151663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53963"/>
          <a:ext cx="838200" cy="14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10313</xdr:rowOff>
    </xdr:from>
    <xdr:to>
      <xdr:col>81</xdr:col>
      <xdr:colOff>50800</xdr:colOff>
      <xdr:row>37</xdr:row>
      <xdr:rowOff>57010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53963"/>
          <a:ext cx="889000" cy="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93700</xdr:rowOff>
    </xdr:from>
    <xdr:to>
      <xdr:col>76</xdr:col>
      <xdr:colOff>114300</xdr:colOff>
      <xdr:row>37</xdr:row>
      <xdr:rowOff>57010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265900"/>
          <a:ext cx="889000" cy="1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76226</xdr:rowOff>
    </xdr:from>
    <xdr:to>
      <xdr:col>71</xdr:col>
      <xdr:colOff>177800</xdr:colOff>
      <xdr:row>36</xdr:row>
      <xdr:rowOff>93700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48426"/>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100863</xdr:rowOff>
    </xdr:from>
    <xdr:to>
      <xdr:col>85</xdr:col>
      <xdr:colOff>177800</xdr:colOff>
      <xdr:row>38</xdr:row>
      <xdr:rowOff>31014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123740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130963</xdr:rowOff>
    </xdr:from>
    <xdr:to>
      <xdr:col>81</xdr:col>
      <xdr:colOff>101600</xdr:colOff>
      <xdr:row>37</xdr:row>
      <xdr:rowOff>61113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77640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6210</xdr:rowOff>
    </xdr:from>
    <xdr:to>
      <xdr:col>76</xdr:col>
      <xdr:colOff>165100</xdr:colOff>
      <xdr:row>37</xdr:row>
      <xdr:rowOff>107810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124337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42900</xdr:rowOff>
    </xdr:from>
    <xdr:to>
      <xdr:col>72</xdr:col>
      <xdr:colOff>38100</xdr:colOff>
      <xdr:row>36</xdr:row>
      <xdr:rowOff>144500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2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161027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9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25426</xdr:rowOff>
    </xdr:from>
    <xdr:to>
      <xdr:col>67</xdr:col>
      <xdr:colOff>101600</xdr:colOff>
      <xdr:row>36</xdr:row>
      <xdr:rowOff>127026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143553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128191</xdr:rowOff>
    </xdr:from>
    <xdr:to>
      <xdr:col>85</xdr:col>
      <xdr:colOff>127000</xdr:colOff>
      <xdr:row>77</xdr:row>
      <xdr:rowOff>130634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9841"/>
          <a:ext cx="8382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130634</xdr:rowOff>
    </xdr:from>
    <xdr:to>
      <xdr:col>81</xdr:col>
      <xdr:colOff>50800</xdr:colOff>
      <xdr:row>77</xdr:row>
      <xdr:rowOff>133514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228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133514</xdr:rowOff>
    </xdr:from>
    <xdr:to>
      <xdr:col>76</xdr:col>
      <xdr:colOff>114300</xdr:colOff>
      <xdr:row>77</xdr:row>
      <xdr:rowOff>149820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5164"/>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149820</xdr:rowOff>
    </xdr:from>
    <xdr:to>
      <xdr:col>71</xdr:col>
      <xdr:colOff>177800</xdr:colOff>
      <xdr:row>77</xdr:row>
      <xdr:rowOff>157311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51470"/>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77391</xdr:rowOff>
    </xdr:from>
    <xdr:to>
      <xdr:col>85</xdr:col>
      <xdr:colOff>177800</xdr:colOff>
      <xdr:row>78</xdr:row>
      <xdr:rowOff>7541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36768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79834</xdr:rowOff>
    </xdr:from>
    <xdr:to>
      <xdr:col>81</xdr:col>
      <xdr:colOff>101600</xdr:colOff>
      <xdr:row>78</xdr:row>
      <xdr:rowOff>9984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26511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82714</xdr:rowOff>
    </xdr:from>
    <xdr:to>
      <xdr:col>76</xdr:col>
      <xdr:colOff>165100</xdr:colOff>
      <xdr:row>78</xdr:row>
      <xdr:rowOff>12864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99020</xdr:rowOff>
    </xdr:from>
    <xdr:to>
      <xdr:col>72</xdr:col>
      <xdr:colOff>38100</xdr:colOff>
      <xdr:row>78</xdr:row>
      <xdr:rowOff>29170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45697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106511</xdr:rowOff>
    </xdr:from>
    <xdr:to>
      <xdr:col>67</xdr:col>
      <xdr:colOff>101600</xdr:colOff>
      <xdr:row>78</xdr:row>
      <xdr:rowOff>36661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27788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123282</xdr:rowOff>
    </xdr:from>
    <xdr:to>
      <xdr:col>85</xdr:col>
      <xdr:colOff>127000</xdr:colOff>
      <xdr:row>97</xdr:row>
      <xdr:rowOff>25319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82482"/>
          <a:ext cx="838200" cy="7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21769</xdr:rowOff>
    </xdr:from>
    <xdr:to>
      <xdr:col>81</xdr:col>
      <xdr:colOff>50800</xdr:colOff>
      <xdr:row>97</xdr:row>
      <xdr:rowOff>25319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52419"/>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21769</xdr:rowOff>
    </xdr:from>
    <xdr:to>
      <xdr:col>76</xdr:col>
      <xdr:colOff>114300</xdr:colOff>
      <xdr:row>97</xdr:row>
      <xdr:rowOff>65619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52419"/>
          <a:ext cx="8890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22986</xdr:rowOff>
    </xdr:from>
    <xdr:to>
      <xdr:col>71</xdr:col>
      <xdr:colOff>177800</xdr:colOff>
      <xdr:row>97</xdr:row>
      <xdr:rowOff>65619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53636"/>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72482</xdr:rowOff>
    </xdr:from>
    <xdr:to>
      <xdr:col>85</xdr:col>
      <xdr:colOff>177800</xdr:colOff>
      <xdr:row>97</xdr:row>
      <xdr:rowOff>2632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3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95359</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8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145969</xdr:rowOff>
    </xdr:from>
    <xdr:to>
      <xdr:col>81</xdr:col>
      <xdr:colOff>101600</xdr:colOff>
      <xdr:row>97</xdr:row>
      <xdr:rowOff>76119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92646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38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142419</xdr:rowOff>
    </xdr:from>
    <xdr:to>
      <xdr:col>76</xdr:col>
      <xdr:colOff>165100</xdr:colOff>
      <xdr:row>97</xdr:row>
      <xdr:rowOff>72569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89096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37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14819</xdr:rowOff>
    </xdr:from>
    <xdr:to>
      <xdr:col>72</xdr:col>
      <xdr:colOff>38100</xdr:colOff>
      <xdr:row>97</xdr:row>
      <xdr:rowOff>116419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4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132946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2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143636</xdr:rowOff>
    </xdr:from>
    <xdr:to>
      <xdr:col>67</xdr:col>
      <xdr:colOff>101600</xdr:colOff>
      <xdr:row>97</xdr:row>
      <xdr:rowOff>73786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90313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37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67051</xdr:rowOff>
    </xdr:from>
    <xdr:to>
      <xdr:col>116</xdr:col>
      <xdr:colOff>63500</xdr:colOff>
      <xdr:row>56</xdr:row>
      <xdr:rowOff>73178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668251"/>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73178</xdr:rowOff>
    </xdr:from>
    <xdr:to>
      <xdr:col>111</xdr:col>
      <xdr:colOff>177800</xdr:colOff>
      <xdr:row>56</xdr:row>
      <xdr:rowOff>95694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674378"/>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95694</xdr:rowOff>
    </xdr:from>
    <xdr:to>
      <xdr:col>107</xdr:col>
      <xdr:colOff>50800</xdr:colOff>
      <xdr:row>56</xdr:row>
      <xdr:rowOff>107284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696894"/>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107284</xdr:rowOff>
    </xdr:from>
    <xdr:to>
      <xdr:col>102</xdr:col>
      <xdr:colOff>114300</xdr:colOff>
      <xdr:row>56</xdr:row>
      <xdr:rowOff>108016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0848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16251</xdr:rowOff>
    </xdr:from>
    <xdr:to>
      <xdr:col>116</xdr:col>
      <xdr:colOff>114300</xdr:colOff>
      <xdr:row>56</xdr:row>
      <xdr:rowOff>117851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1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39128</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4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22378</xdr:rowOff>
    </xdr:from>
    <xdr:to>
      <xdr:col>112</xdr:col>
      <xdr:colOff>38100</xdr:colOff>
      <xdr:row>56</xdr:row>
      <xdr:rowOff>123978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140505</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44894</xdr:rowOff>
    </xdr:from>
    <xdr:to>
      <xdr:col>107</xdr:col>
      <xdr:colOff>101600</xdr:colOff>
      <xdr:row>56</xdr:row>
      <xdr:rowOff>146494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163021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4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56484</xdr:rowOff>
    </xdr:from>
    <xdr:to>
      <xdr:col>102</xdr:col>
      <xdr:colOff>165100</xdr:colOff>
      <xdr:row>56</xdr:row>
      <xdr:rowOff>158084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6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3161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4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57216</xdr:rowOff>
    </xdr:from>
    <xdr:to>
      <xdr:col>98</xdr:col>
      <xdr:colOff>38100</xdr:colOff>
      <xdr:row>56</xdr:row>
      <xdr:rowOff>158816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65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3893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4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84074</xdr:rowOff>
    </xdr:from>
    <xdr:to>
      <xdr:col>116</xdr:col>
      <xdr:colOff>63500</xdr:colOff>
      <xdr:row>74</xdr:row>
      <xdr:rowOff>124079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71374"/>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84074</xdr:rowOff>
    </xdr:from>
    <xdr:to>
      <xdr:col>111</xdr:col>
      <xdr:colOff>177800</xdr:colOff>
      <xdr:row>74</xdr:row>
      <xdr:rowOff>143790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771374"/>
          <a:ext cx="889000" cy="5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143790</xdr:rowOff>
    </xdr:from>
    <xdr:to>
      <xdr:col>107</xdr:col>
      <xdr:colOff>50800</xdr:colOff>
      <xdr:row>75</xdr:row>
      <xdr:rowOff>62065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31090"/>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62065</xdr:rowOff>
    </xdr:from>
    <xdr:to>
      <xdr:col>102</xdr:col>
      <xdr:colOff>114300</xdr:colOff>
      <xdr:row>75</xdr:row>
      <xdr:rowOff>97231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20815"/>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73279</xdr:rowOff>
    </xdr:from>
    <xdr:to>
      <xdr:col>116</xdr:col>
      <xdr:colOff>114300</xdr:colOff>
      <xdr:row>75</xdr:row>
      <xdr:rowOff>3429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96156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33274</xdr:rowOff>
    </xdr:from>
    <xdr:to>
      <xdr:col>112</xdr:col>
      <xdr:colOff>38100</xdr:colOff>
      <xdr:row>74</xdr:row>
      <xdr:rowOff>134874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151401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92990</xdr:rowOff>
    </xdr:from>
    <xdr:to>
      <xdr:col>107</xdr:col>
      <xdr:colOff>101600</xdr:colOff>
      <xdr:row>75</xdr:row>
      <xdr:rowOff>23140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39667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11265</xdr:rowOff>
    </xdr:from>
    <xdr:to>
      <xdr:col>102</xdr:col>
      <xdr:colOff>165100</xdr:colOff>
      <xdr:row>75</xdr:row>
      <xdr:rowOff>112865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129392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46431</xdr:rowOff>
    </xdr:from>
    <xdr:to>
      <xdr:col>98</xdr:col>
      <xdr:colOff>38100</xdr:colOff>
      <xdr:row>75</xdr:row>
      <xdr:rowOff>148031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164558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性質別歳出の住民一人当たりコストについて、類似団体内平均額を上回っている主な経費は、人件費（類似団体との差額</a:t>
          </a:r>
          <a:r>
            <a:rPr kumimoji="1" lang="en-US" altLang="ja-JP" sz="1300">
              <a:latin typeface="ＭＳ Ｐゴシック" panose="020B0600070205080204" pitchFamily="50" charset="-128"/>
              <a:ea typeface="ＭＳ Ｐゴシック" panose="020B0600070205080204" pitchFamily="50" charset="-128"/>
            </a:rPr>
            <a:t>+32,763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130.44%</a:t>
          </a:r>
          <a:r>
            <a:rPr kumimoji="1" lang="ja-JP" altLang="en-US" sz="1300">
              <a:latin typeface="ＭＳ Ｐゴシック" panose="020B0600070205080204" pitchFamily="50" charset="-128"/>
              <a:ea typeface="ＭＳ Ｐゴシック" panose="020B0600070205080204" pitchFamily="50" charset="-128"/>
            </a:rPr>
            <a:t>）、物件費（類似団体との差額</a:t>
          </a:r>
          <a:r>
            <a:rPr kumimoji="1" lang="en-US" altLang="ja-JP" sz="1300">
              <a:latin typeface="ＭＳ Ｐゴシック" panose="020B0600070205080204" pitchFamily="50" charset="-128"/>
              <a:ea typeface="ＭＳ Ｐゴシック" panose="020B0600070205080204" pitchFamily="50" charset="-128"/>
            </a:rPr>
            <a:t>+3,329</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103.19%</a:t>
          </a:r>
          <a:r>
            <a:rPr kumimoji="1" lang="ja-JP" altLang="en-US" sz="1300">
              <a:latin typeface="ＭＳ Ｐゴシック" panose="020B0600070205080204" pitchFamily="50" charset="-128"/>
              <a:ea typeface="ＭＳ Ｐゴシック" panose="020B0600070205080204" pitchFamily="50" charset="-128"/>
            </a:rPr>
            <a:t>）、扶助費（類似団体との差額</a:t>
          </a:r>
          <a:r>
            <a:rPr kumimoji="1" lang="en-US" altLang="ja-JP" sz="1300">
              <a:latin typeface="ＭＳ Ｐゴシック" panose="020B0600070205080204" pitchFamily="50" charset="-128"/>
              <a:ea typeface="ＭＳ Ｐゴシック" panose="020B0600070205080204" pitchFamily="50" charset="-128"/>
            </a:rPr>
            <a:t>30,478</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124.5</a:t>
          </a:r>
          <a:r>
            <a:rPr kumimoji="1" lang="ja-JP" altLang="en-US" sz="1300">
              <a:latin typeface="ＭＳ Ｐゴシック" panose="020B0600070205080204" pitchFamily="50" charset="-128"/>
              <a:ea typeface="ＭＳ Ｐゴシック" panose="020B0600070205080204" pitchFamily="50" charset="-128"/>
            </a:rPr>
            <a:t>％）、補助費等（類似団体との差額</a:t>
          </a:r>
          <a:r>
            <a:rPr kumimoji="1" lang="en-US" altLang="ja-JP" sz="1300">
              <a:latin typeface="ＭＳ Ｐゴシック" panose="020B0600070205080204" pitchFamily="50" charset="-128"/>
              <a:ea typeface="ＭＳ Ｐゴシック" panose="020B0600070205080204" pitchFamily="50" charset="-128"/>
            </a:rPr>
            <a:t>24,735</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123.43%</a:t>
          </a:r>
          <a:r>
            <a:rPr kumimoji="1" lang="ja-JP" altLang="en-US" sz="1300">
              <a:latin typeface="ＭＳ Ｐゴシック" panose="020B0600070205080204" pitchFamily="50" charset="-128"/>
              <a:ea typeface="ＭＳ Ｐゴシック" panose="020B0600070205080204" pitchFamily="50" charset="-128"/>
            </a:rPr>
            <a:t>）、災害復旧事業費（類似団体との差額</a:t>
          </a:r>
          <a:r>
            <a:rPr kumimoji="1" lang="en-US" altLang="ja-JP" sz="1300">
              <a:latin typeface="ＭＳ Ｐゴシック" panose="020B0600070205080204" pitchFamily="50" charset="-128"/>
              <a:ea typeface="ＭＳ Ｐゴシック" panose="020B0600070205080204" pitchFamily="50" charset="-128"/>
            </a:rPr>
            <a:t>+10,772</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238.35</a:t>
          </a:r>
          <a:r>
            <a:rPr kumimoji="1" lang="ja-JP" altLang="en-US" sz="1300">
              <a:latin typeface="ＭＳ Ｐゴシック" panose="020B0600070205080204" pitchFamily="50" charset="-128"/>
              <a:ea typeface="ＭＳ Ｐゴシック" panose="020B0600070205080204" pitchFamily="50" charset="-128"/>
            </a:rPr>
            <a:t>％）、公債費（類似団体との差額</a:t>
          </a:r>
          <a:r>
            <a:rPr kumimoji="1" lang="en-US" altLang="ja-JP" sz="1300">
              <a:latin typeface="ＭＳ Ｐゴシック" panose="020B0600070205080204" pitchFamily="50" charset="-128"/>
              <a:ea typeface="ＭＳ Ｐゴシック" panose="020B0600070205080204" pitchFamily="50" charset="-128"/>
            </a:rPr>
            <a:t>+2,709</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103.5</a:t>
          </a:r>
          <a:r>
            <a:rPr kumimoji="1" lang="ja-JP" altLang="en-US" sz="1300">
              <a:latin typeface="ＭＳ Ｐゴシック" panose="020B0600070205080204" pitchFamily="50" charset="-128"/>
              <a:ea typeface="ＭＳ Ｐゴシック" panose="020B0600070205080204" pitchFamily="50" charset="-128"/>
            </a:rPr>
            <a:t>％）、積立金（類似団体との差額</a:t>
          </a:r>
          <a:r>
            <a:rPr kumimoji="1" lang="en-US" altLang="ja-JP" sz="1300">
              <a:latin typeface="ＭＳ Ｐゴシック" panose="020B0600070205080204" pitchFamily="50" charset="-128"/>
              <a:ea typeface="ＭＳ Ｐゴシック" panose="020B0600070205080204" pitchFamily="50" charset="-128"/>
            </a:rPr>
            <a:t>+112,221</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349.6</a:t>
          </a:r>
          <a:r>
            <a:rPr kumimoji="1" lang="ja-JP" altLang="en-US" sz="1300">
              <a:latin typeface="ＭＳ Ｐゴシック" panose="020B0600070205080204" pitchFamily="50" charset="-128"/>
              <a:ea typeface="ＭＳ Ｐゴシック" panose="020B0600070205080204" pitchFamily="50" charset="-128"/>
            </a:rPr>
            <a:t>％）、貸付金（類似団体との差額</a:t>
          </a:r>
          <a:r>
            <a:rPr kumimoji="1" lang="en-US" altLang="ja-JP" sz="1300">
              <a:latin typeface="ＭＳ Ｐゴシック" panose="020B0600070205080204" pitchFamily="50" charset="-128"/>
              <a:ea typeface="ＭＳ Ｐゴシック" panose="020B0600070205080204" pitchFamily="50" charset="-128"/>
            </a:rPr>
            <a:t>+12,153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301.71</a:t>
          </a:r>
          <a:r>
            <a:rPr kumimoji="1" lang="ja-JP" altLang="en-US" sz="1300">
              <a:latin typeface="ＭＳ Ｐゴシック" panose="020B0600070205080204" pitchFamily="50" charset="-128"/>
              <a:ea typeface="ＭＳ Ｐゴシック" panose="020B0600070205080204" pitchFamily="50" charset="-128"/>
            </a:rPr>
            <a:t>％）、繰出金（類似団体との差額</a:t>
          </a:r>
          <a:r>
            <a:rPr kumimoji="1" lang="en-US" altLang="ja-JP" sz="1300">
              <a:latin typeface="ＭＳ Ｐゴシック" panose="020B0600070205080204" pitchFamily="50" charset="-128"/>
              <a:ea typeface="ＭＳ Ｐゴシック" panose="020B0600070205080204" pitchFamily="50" charset="-128"/>
            </a:rPr>
            <a:t>+33,736</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158.68</a:t>
          </a:r>
          <a:r>
            <a:rPr kumimoji="1" lang="ja-JP" altLang="en-US" sz="1300">
              <a:latin typeface="ＭＳ Ｐゴシック" panose="020B0600070205080204" pitchFamily="50" charset="-128"/>
              <a:ea typeface="ＭＳ Ｐゴシック" panose="020B0600070205080204" pitchFamily="50" charset="-128"/>
            </a:rPr>
            <a:t>％）である。各費目における類似団体平均額を上回った理由としては、以下のようなことが考えられる。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人件費については、単独消防であるため類似団体よりも職員数が多いことによるものである。物件費については、ふるさと納税制度事業に係る役務費によるものである。扶助費については、市単独のこども医療費助成事業や保育料減免措置等の子育て支援事業の実施によるものである。災害復旧事業費については、降灰災害対策事業によるものである。公債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都市公園整備事業等の過疎債元金償還開始によるものである。積立金については、ふるさと応援基金及び市有施設整備基金への積立金等によるものである。貸付金については、市独自の水産振興資金貸付を行っていることによるものである。繰出金については、老人保健施設特別会計等の特別会計への繰出金によるものである。今後も引き続き歳出の適正化を図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13,258
12,857
162.10
13,832,804
13,355,393
427,567
5,504,935
8,616,070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60642</xdr:rowOff>
    </xdr:from>
    <xdr:to>
      <xdr:col>24</xdr:col>
      <xdr:colOff>63500</xdr:colOff>
      <xdr:row>32</xdr:row>
      <xdr:rowOff>103315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47042"/>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103315</xdr:rowOff>
    </xdr:from>
    <xdr:to>
      <xdr:col>19</xdr:col>
      <xdr:colOff>177800</xdr:colOff>
      <xdr:row>32</xdr:row>
      <xdr:rowOff>139509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8971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139509</xdr:rowOff>
    </xdr:from>
    <xdr:to>
      <xdr:col>15</xdr:col>
      <xdr:colOff>50800</xdr:colOff>
      <xdr:row>32</xdr:row>
      <xdr:rowOff>147510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259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147510</xdr:rowOff>
    </xdr:from>
    <xdr:to>
      <xdr:col>10</xdr:col>
      <xdr:colOff>114300</xdr:colOff>
      <xdr:row>33</xdr:row>
      <xdr:rowOff>7874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3391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9842</xdr:rowOff>
    </xdr:from>
    <xdr:to>
      <xdr:col>24</xdr:col>
      <xdr:colOff>114300</xdr:colOff>
      <xdr:row>32</xdr:row>
      <xdr:rowOff>111442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32719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52515</xdr:rowOff>
    </xdr:from>
    <xdr:to>
      <xdr:col>20</xdr:col>
      <xdr:colOff>38100</xdr:colOff>
      <xdr:row>32</xdr:row>
      <xdr:rowOff>154115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170642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1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88709</xdr:rowOff>
    </xdr:from>
    <xdr:to>
      <xdr:col>15</xdr:col>
      <xdr:colOff>101600</xdr:colOff>
      <xdr:row>33</xdr:row>
      <xdr:rowOff>18859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35386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96710</xdr:rowOff>
    </xdr:from>
    <xdr:to>
      <xdr:col>10</xdr:col>
      <xdr:colOff>165100</xdr:colOff>
      <xdr:row>33</xdr:row>
      <xdr:rowOff>26860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43387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128524</xdr:rowOff>
    </xdr:from>
    <xdr:to>
      <xdr:col>6</xdr:col>
      <xdr:colOff>38100</xdr:colOff>
      <xdr:row>33</xdr:row>
      <xdr:rowOff>58674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75201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10029</xdr:rowOff>
    </xdr:from>
    <xdr:to>
      <xdr:col>24</xdr:col>
      <xdr:colOff>63500</xdr:colOff>
      <xdr:row>57</xdr:row>
      <xdr:rowOff>63052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2679"/>
          <a:ext cx="8382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57424</xdr:rowOff>
    </xdr:from>
    <xdr:to>
      <xdr:col>19</xdr:col>
      <xdr:colOff>177800</xdr:colOff>
      <xdr:row>57</xdr:row>
      <xdr:rowOff>63052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0074"/>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121358</xdr:rowOff>
    </xdr:from>
    <xdr:to>
      <xdr:col>15</xdr:col>
      <xdr:colOff>50800</xdr:colOff>
      <xdr:row>57</xdr:row>
      <xdr:rowOff>57424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22558"/>
          <a:ext cx="889000" cy="1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121358</xdr:rowOff>
    </xdr:from>
    <xdr:to>
      <xdr:col>10</xdr:col>
      <xdr:colOff>114300</xdr:colOff>
      <xdr:row>57</xdr:row>
      <xdr:rowOff>37509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22558"/>
          <a:ext cx="889000" cy="8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130679</xdr:rowOff>
    </xdr:from>
    <xdr:to>
      <xdr:col>24</xdr:col>
      <xdr:colOff>114300</xdr:colOff>
      <xdr:row>57</xdr:row>
      <xdr:rowOff>60829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153556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12252</xdr:rowOff>
    </xdr:from>
    <xdr:to>
      <xdr:col>20</xdr:col>
      <xdr:colOff>38100</xdr:colOff>
      <xdr:row>57</xdr:row>
      <xdr:rowOff>113852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130379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6624</xdr:rowOff>
    </xdr:from>
    <xdr:to>
      <xdr:col>15</xdr:col>
      <xdr:colOff>101600</xdr:colOff>
      <xdr:row>57</xdr:row>
      <xdr:rowOff>108224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124751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5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70558</xdr:rowOff>
    </xdr:from>
    <xdr:to>
      <xdr:col>10</xdr:col>
      <xdr:colOff>165100</xdr:colOff>
      <xdr:row>57</xdr:row>
      <xdr:rowOff>708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17235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4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158159</xdr:rowOff>
    </xdr:from>
    <xdr:to>
      <xdr:col>6</xdr:col>
      <xdr:colOff>38100</xdr:colOff>
      <xdr:row>57</xdr:row>
      <xdr:rowOff>88309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104836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49741</xdr:rowOff>
    </xdr:from>
    <xdr:to>
      <xdr:col>24</xdr:col>
      <xdr:colOff>63500</xdr:colOff>
      <xdr:row>74</xdr:row>
      <xdr:rowOff>60211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3704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60211</xdr:rowOff>
    </xdr:from>
    <xdr:to>
      <xdr:col>19</xdr:col>
      <xdr:colOff>177800</xdr:colOff>
      <xdr:row>74</xdr:row>
      <xdr:rowOff>116369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47511"/>
          <a:ext cx="889000" cy="5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116369</xdr:rowOff>
    </xdr:from>
    <xdr:to>
      <xdr:col>15</xdr:col>
      <xdr:colOff>50800</xdr:colOff>
      <xdr:row>75</xdr:row>
      <xdr:rowOff>48923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03669"/>
          <a:ext cx="889000" cy="10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48923</xdr:rowOff>
    </xdr:from>
    <xdr:to>
      <xdr:col>10</xdr:col>
      <xdr:colOff>114300</xdr:colOff>
      <xdr:row>75</xdr:row>
      <xdr:rowOff>164832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7673"/>
          <a:ext cx="889000" cy="1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170391</xdr:rowOff>
    </xdr:from>
    <xdr:to>
      <xdr:col>24</xdr:col>
      <xdr:colOff>114300</xdr:colOff>
      <xdr:row>74</xdr:row>
      <xdr:rowOff>100541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8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21818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3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9411</xdr:rowOff>
    </xdr:from>
    <xdr:to>
      <xdr:col>20</xdr:col>
      <xdr:colOff>38100</xdr:colOff>
      <xdr:row>74</xdr:row>
      <xdr:rowOff>111011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127538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7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65569</xdr:rowOff>
    </xdr:from>
    <xdr:to>
      <xdr:col>15</xdr:col>
      <xdr:colOff>101600</xdr:colOff>
      <xdr:row>74</xdr:row>
      <xdr:rowOff>167169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12246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169573</xdr:rowOff>
    </xdr:from>
    <xdr:to>
      <xdr:col>10</xdr:col>
      <xdr:colOff>165100</xdr:colOff>
      <xdr:row>75</xdr:row>
      <xdr:rowOff>99723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116250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114033</xdr:rowOff>
    </xdr:from>
    <xdr:to>
      <xdr:col>6</xdr:col>
      <xdr:colOff>38100</xdr:colOff>
      <xdr:row>76</xdr:row>
      <xdr:rowOff>44183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60710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101935</xdr:rowOff>
    </xdr:from>
    <xdr:to>
      <xdr:col>24</xdr:col>
      <xdr:colOff>63500</xdr:colOff>
      <xdr:row>96</xdr:row>
      <xdr:rowOff>106586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61135"/>
          <a:ext cx="838200" cy="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101935</xdr:rowOff>
    </xdr:from>
    <xdr:to>
      <xdr:col>19</xdr:col>
      <xdr:colOff>177800</xdr:colOff>
      <xdr:row>96</xdr:row>
      <xdr:rowOff>127167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61135"/>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127167</xdr:rowOff>
    </xdr:from>
    <xdr:to>
      <xdr:col>15</xdr:col>
      <xdr:colOff>50800</xdr:colOff>
      <xdr:row>96</xdr:row>
      <xdr:rowOff>162176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86367"/>
          <a:ext cx="8890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162176</xdr:rowOff>
    </xdr:from>
    <xdr:to>
      <xdr:col>10</xdr:col>
      <xdr:colOff>114300</xdr:colOff>
      <xdr:row>97</xdr:row>
      <xdr:rowOff>65542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21376"/>
          <a:ext cx="889000" cy="7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55786</xdr:rowOff>
    </xdr:from>
    <xdr:to>
      <xdr:col>24</xdr:col>
      <xdr:colOff>114300</xdr:colOff>
      <xdr:row>96</xdr:row>
      <xdr:rowOff>157386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78663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51135</xdr:rowOff>
    </xdr:from>
    <xdr:to>
      <xdr:col>20</xdr:col>
      <xdr:colOff>38100</xdr:colOff>
      <xdr:row>96</xdr:row>
      <xdr:rowOff>152735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169262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8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76367</xdr:rowOff>
    </xdr:from>
    <xdr:to>
      <xdr:col>15</xdr:col>
      <xdr:colOff>101600</xdr:colOff>
      <xdr:row>97</xdr:row>
      <xdr:rowOff>6517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23044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111376</xdr:rowOff>
    </xdr:from>
    <xdr:to>
      <xdr:col>10</xdr:col>
      <xdr:colOff>165100</xdr:colOff>
      <xdr:row>97</xdr:row>
      <xdr:rowOff>41526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58053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14742</xdr:rowOff>
    </xdr:from>
    <xdr:to>
      <xdr:col>6</xdr:col>
      <xdr:colOff>38100</xdr:colOff>
      <xdr:row>97</xdr:row>
      <xdr:rowOff>116342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107469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120033</xdr:rowOff>
    </xdr:from>
    <xdr:to>
      <xdr:col>55</xdr:col>
      <xdr:colOff>0</xdr:colOff>
      <xdr:row>56</xdr:row>
      <xdr:rowOff>63058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49783"/>
          <a:ext cx="838200" cy="1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61435</xdr:rowOff>
    </xdr:from>
    <xdr:to>
      <xdr:col>50</xdr:col>
      <xdr:colOff>114300</xdr:colOff>
      <xdr:row>56</xdr:row>
      <xdr:rowOff>63058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62635"/>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61435</xdr:rowOff>
    </xdr:from>
    <xdr:to>
      <xdr:col>45</xdr:col>
      <xdr:colOff>177800</xdr:colOff>
      <xdr:row>56</xdr:row>
      <xdr:rowOff>79342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6263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79342</xdr:rowOff>
    </xdr:from>
    <xdr:to>
      <xdr:col>41</xdr:col>
      <xdr:colOff>50800</xdr:colOff>
      <xdr:row>56</xdr:row>
      <xdr:rowOff>95954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0542"/>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69233</xdr:rowOff>
    </xdr:from>
    <xdr:to>
      <xdr:col>55</xdr:col>
      <xdr:colOff>50800</xdr:colOff>
      <xdr:row>55</xdr:row>
      <xdr:rowOff>170833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92110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12258</xdr:rowOff>
    </xdr:from>
    <xdr:to>
      <xdr:col>50</xdr:col>
      <xdr:colOff>165100</xdr:colOff>
      <xdr:row>56</xdr:row>
      <xdr:rowOff>113858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130385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10635</xdr:rowOff>
    </xdr:from>
    <xdr:to>
      <xdr:col>46</xdr:col>
      <xdr:colOff>38100</xdr:colOff>
      <xdr:row>56</xdr:row>
      <xdr:rowOff>112235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128762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28542</xdr:rowOff>
    </xdr:from>
    <xdr:to>
      <xdr:col>41</xdr:col>
      <xdr:colOff>101600</xdr:colOff>
      <xdr:row>56</xdr:row>
      <xdr:rowOff>130142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146669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0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45154</xdr:rowOff>
    </xdr:from>
    <xdr:to>
      <xdr:col>36</xdr:col>
      <xdr:colOff>165100</xdr:colOff>
      <xdr:row>56</xdr:row>
      <xdr:rowOff>146754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163281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16639</xdr:rowOff>
    </xdr:from>
    <xdr:to>
      <xdr:col>55</xdr:col>
      <xdr:colOff>0</xdr:colOff>
      <xdr:row>78</xdr:row>
      <xdr:rowOff>44585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9739"/>
          <a:ext cx="8382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16639</xdr:rowOff>
    </xdr:from>
    <xdr:to>
      <xdr:col>50</xdr:col>
      <xdr:colOff>114300</xdr:colOff>
      <xdr:row>78</xdr:row>
      <xdr:rowOff>33474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9739"/>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33474</xdr:rowOff>
    </xdr:from>
    <xdr:to>
      <xdr:col>45</xdr:col>
      <xdr:colOff>177800</xdr:colOff>
      <xdr:row>78</xdr:row>
      <xdr:rowOff>47670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06574"/>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47670</xdr:rowOff>
    </xdr:from>
    <xdr:to>
      <xdr:col>41</xdr:col>
      <xdr:colOff>50800</xdr:colOff>
      <xdr:row>78</xdr:row>
      <xdr:rowOff>83139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0770"/>
          <a:ext cx="889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165235</xdr:rowOff>
    </xdr:from>
    <xdr:to>
      <xdr:col>55</xdr:col>
      <xdr:colOff>50800</xdr:colOff>
      <xdr:row>78</xdr:row>
      <xdr:rowOff>95385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137289</xdr:rowOff>
    </xdr:from>
    <xdr:to>
      <xdr:col>50</xdr:col>
      <xdr:colOff>165100</xdr:colOff>
      <xdr:row>78</xdr:row>
      <xdr:rowOff>67439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58566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154124</xdr:rowOff>
    </xdr:from>
    <xdr:to>
      <xdr:col>46</xdr:col>
      <xdr:colOff>38100</xdr:colOff>
      <xdr:row>78</xdr:row>
      <xdr:rowOff>84274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75401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168320</xdr:rowOff>
    </xdr:from>
    <xdr:to>
      <xdr:col>41</xdr:col>
      <xdr:colOff>101600</xdr:colOff>
      <xdr:row>78</xdr:row>
      <xdr:rowOff>98470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32339</xdr:rowOff>
    </xdr:from>
    <xdr:to>
      <xdr:col>36</xdr:col>
      <xdr:colOff>165100</xdr:colOff>
      <xdr:row>78</xdr:row>
      <xdr:rowOff>133939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23571</xdr:rowOff>
    </xdr:from>
    <xdr:to>
      <xdr:col>55</xdr:col>
      <xdr:colOff>0</xdr:colOff>
      <xdr:row>97</xdr:row>
      <xdr:rowOff>84409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4221"/>
          <a:ext cx="838200" cy="6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84409</xdr:rowOff>
    </xdr:from>
    <xdr:to>
      <xdr:col>50</xdr:col>
      <xdr:colOff>114300</xdr:colOff>
      <xdr:row>97</xdr:row>
      <xdr:rowOff>106629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15059"/>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145804</xdr:rowOff>
    </xdr:from>
    <xdr:to>
      <xdr:col>45</xdr:col>
      <xdr:colOff>177800</xdr:colOff>
      <xdr:row>97</xdr:row>
      <xdr:rowOff>106629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05004"/>
          <a:ext cx="889000" cy="1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2395</xdr:rowOff>
    </xdr:from>
    <xdr:to>
      <xdr:col>41</xdr:col>
      <xdr:colOff>50800</xdr:colOff>
      <xdr:row>96</xdr:row>
      <xdr:rowOff>145804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290145"/>
          <a:ext cx="889000" cy="3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144221</xdr:rowOff>
    </xdr:from>
    <xdr:to>
      <xdr:col>55</xdr:col>
      <xdr:colOff>50800</xdr:colOff>
      <xdr:row>97</xdr:row>
      <xdr:rowOff>74371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122648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33609</xdr:rowOff>
    </xdr:from>
    <xdr:to>
      <xdr:col>50</xdr:col>
      <xdr:colOff>165100</xdr:colOff>
      <xdr:row>97</xdr:row>
      <xdr:rowOff>135209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126336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55829</xdr:rowOff>
    </xdr:from>
    <xdr:to>
      <xdr:col>46</xdr:col>
      <xdr:colOff>38100</xdr:colOff>
      <xdr:row>97</xdr:row>
      <xdr:rowOff>157429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148556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95004</xdr:rowOff>
    </xdr:from>
    <xdr:to>
      <xdr:col>41</xdr:col>
      <xdr:colOff>101600</xdr:colOff>
      <xdr:row>97</xdr:row>
      <xdr:rowOff>25154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123045</xdr:rowOff>
    </xdr:from>
    <xdr:to>
      <xdr:col>36</xdr:col>
      <xdr:colOff>165100</xdr:colOff>
      <xdr:row>95</xdr:row>
      <xdr:rowOff>53195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69722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20279</xdr:rowOff>
    </xdr:from>
    <xdr:to>
      <xdr:col>85</xdr:col>
      <xdr:colOff>127000</xdr:colOff>
      <xdr:row>34</xdr:row>
      <xdr:rowOff>40053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849579"/>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126281</xdr:rowOff>
    </xdr:from>
    <xdr:to>
      <xdr:col>81</xdr:col>
      <xdr:colOff>50800</xdr:colOff>
      <xdr:row>34</xdr:row>
      <xdr:rowOff>20279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84131"/>
          <a:ext cx="889000" cy="6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126281</xdr:rowOff>
    </xdr:from>
    <xdr:to>
      <xdr:col>76</xdr:col>
      <xdr:colOff>114300</xdr:colOff>
      <xdr:row>34</xdr:row>
      <xdr:rowOff>9352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84131"/>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9352</xdr:rowOff>
    </xdr:from>
    <xdr:to>
      <xdr:col>71</xdr:col>
      <xdr:colOff>177800</xdr:colOff>
      <xdr:row>34</xdr:row>
      <xdr:rowOff>113708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38652"/>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160703</xdr:rowOff>
    </xdr:from>
    <xdr:to>
      <xdr:col>85</xdr:col>
      <xdr:colOff>177800</xdr:colOff>
      <xdr:row>34</xdr:row>
      <xdr:rowOff>90853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12130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6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140929</xdr:rowOff>
    </xdr:from>
    <xdr:to>
      <xdr:col>81</xdr:col>
      <xdr:colOff>101600</xdr:colOff>
      <xdr:row>34</xdr:row>
      <xdr:rowOff>71079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87606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75481</xdr:rowOff>
    </xdr:from>
    <xdr:to>
      <xdr:col>76</xdr:col>
      <xdr:colOff>165100</xdr:colOff>
      <xdr:row>34</xdr:row>
      <xdr:rowOff>5631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22158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130002</xdr:rowOff>
    </xdr:from>
    <xdr:to>
      <xdr:col>72</xdr:col>
      <xdr:colOff>38100</xdr:colOff>
      <xdr:row>34</xdr:row>
      <xdr:rowOff>60152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7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76679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62908</xdr:rowOff>
    </xdr:from>
    <xdr:to>
      <xdr:col>67</xdr:col>
      <xdr:colOff>101600</xdr:colOff>
      <xdr:row>34</xdr:row>
      <xdr:rowOff>164508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9585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169267</xdr:rowOff>
    </xdr:from>
    <xdr:to>
      <xdr:col>85</xdr:col>
      <xdr:colOff>127000</xdr:colOff>
      <xdr:row>57</xdr:row>
      <xdr:rowOff>65428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0467"/>
          <a:ext cx="8382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61615</xdr:rowOff>
    </xdr:from>
    <xdr:to>
      <xdr:col>81</xdr:col>
      <xdr:colOff>50800</xdr:colOff>
      <xdr:row>57</xdr:row>
      <xdr:rowOff>65428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34265"/>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13065</xdr:rowOff>
    </xdr:from>
    <xdr:to>
      <xdr:col>76</xdr:col>
      <xdr:colOff>114300</xdr:colOff>
      <xdr:row>57</xdr:row>
      <xdr:rowOff>61615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85715"/>
          <a:ext cx="8890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13065</xdr:rowOff>
    </xdr:from>
    <xdr:to>
      <xdr:col>71</xdr:col>
      <xdr:colOff>177800</xdr:colOff>
      <xdr:row>57</xdr:row>
      <xdr:rowOff>72496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85715"/>
          <a:ext cx="889000" cy="5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118467</xdr:rowOff>
    </xdr:from>
    <xdr:to>
      <xdr:col>85</xdr:col>
      <xdr:colOff>177800</xdr:colOff>
      <xdr:row>57</xdr:row>
      <xdr:rowOff>48617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141344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7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14628</xdr:rowOff>
    </xdr:from>
    <xdr:to>
      <xdr:col>81</xdr:col>
      <xdr:colOff>101600</xdr:colOff>
      <xdr:row>57</xdr:row>
      <xdr:rowOff>116228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107355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8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10815</xdr:rowOff>
    </xdr:from>
    <xdr:to>
      <xdr:col>76</xdr:col>
      <xdr:colOff>165100</xdr:colOff>
      <xdr:row>57</xdr:row>
      <xdr:rowOff>112415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103542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133715</xdr:rowOff>
    </xdr:from>
    <xdr:to>
      <xdr:col>72</xdr:col>
      <xdr:colOff>38100</xdr:colOff>
      <xdr:row>57</xdr:row>
      <xdr:rowOff>63865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54992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21696</xdr:rowOff>
    </xdr:from>
    <xdr:to>
      <xdr:col>67</xdr:col>
      <xdr:colOff>101600</xdr:colOff>
      <xdr:row>57</xdr:row>
      <xdr:rowOff>123296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114423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10313</xdr:rowOff>
    </xdr:from>
    <xdr:to>
      <xdr:col>85</xdr:col>
      <xdr:colOff>127000</xdr:colOff>
      <xdr:row>77</xdr:row>
      <xdr:rowOff>151664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11963"/>
          <a:ext cx="8382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10313</xdr:rowOff>
    </xdr:from>
    <xdr:to>
      <xdr:col>81</xdr:col>
      <xdr:colOff>50800</xdr:colOff>
      <xdr:row>77</xdr:row>
      <xdr:rowOff>57010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211963"/>
          <a:ext cx="889000" cy="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93701</xdr:rowOff>
    </xdr:from>
    <xdr:to>
      <xdr:col>76</xdr:col>
      <xdr:colOff>114300</xdr:colOff>
      <xdr:row>77</xdr:row>
      <xdr:rowOff>57010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123901"/>
          <a:ext cx="889000" cy="1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76225</xdr:rowOff>
    </xdr:from>
    <xdr:to>
      <xdr:col>71</xdr:col>
      <xdr:colOff>177800</xdr:colOff>
      <xdr:row>76</xdr:row>
      <xdr:rowOff>93701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106425"/>
          <a:ext cx="8890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100864</xdr:rowOff>
    </xdr:from>
    <xdr:to>
      <xdr:col>85</xdr:col>
      <xdr:colOff>177800</xdr:colOff>
      <xdr:row>78</xdr:row>
      <xdr:rowOff>31014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123741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130963</xdr:rowOff>
    </xdr:from>
    <xdr:to>
      <xdr:col>81</xdr:col>
      <xdr:colOff>101600</xdr:colOff>
      <xdr:row>77</xdr:row>
      <xdr:rowOff>61113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77640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9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6210</xdr:rowOff>
    </xdr:from>
    <xdr:to>
      <xdr:col>76</xdr:col>
      <xdr:colOff>165100</xdr:colOff>
      <xdr:row>77</xdr:row>
      <xdr:rowOff>107810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124337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8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42901</xdr:rowOff>
    </xdr:from>
    <xdr:to>
      <xdr:col>72</xdr:col>
      <xdr:colOff>38100</xdr:colOff>
      <xdr:row>76</xdr:row>
      <xdr:rowOff>144501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07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161027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8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25425</xdr:rowOff>
    </xdr:from>
    <xdr:to>
      <xdr:col>67</xdr:col>
      <xdr:colOff>101600</xdr:colOff>
      <xdr:row>76</xdr:row>
      <xdr:rowOff>127025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0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143553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8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128191</xdr:rowOff>
    </xdr:from>
    <xdr:to>
      <xdr:col>85</xdr:col>
      <xdr:colOff>127000</xdr:colOff>
      <xdr:row>97</xdr:row>
      <xdr:rowOff>130634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58841"/>
          <a:ext cx="8382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130634</xdr:rowOff>
    </xdr:from>
    <xdr:to>
      <xdr:col>81</xdr:col>
      <xdr:colOff>50800</xdr:colOff>
      <xdr:row>97</xdr:row>
      <xdr:rowOff>133514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61284"/>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133514</xdr:rowOff>
    </xdr:from>
    <xdr:to>
      <xdr:col>76</xdr:col>
      <xdr:colOff>114300</xdr:colOff>
      <xdr:row>97</xdr:row>
      <xdr:rowOff>149820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4164"/>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149820</xdr:rowOff>
    </xdr:from>
    <xdr:to>
      <xdr:col>71</xdr:col>
      <xdr:colOff>177800</xdr:colOff>
      <xdr:row>97</xdr:row>
      <xdr:rowOff>157311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80470"/>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77391</xdr:rowOff>
    </xdr:from>
    <xdr:to>
      <xdr:col>85</xdr:col>
      <xdr:colOff>177800</xdr:colOff>
      <xdr:row>98</xdr:row>
      <xdr:rowOff>7541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36768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79834</xdr:rowOff>
    </xdr:from>
    <xdr:to>
      <xdr:col>81</xdr:col>
      <xdr:colOff>101600</xdr:colOff>
      <xdr:row>98</xdr:row>
      <xdr:rowOff>9984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26511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82714</xdr:rowOff>
    </xdr:from>
    <xdr:to>
      <xdr:col>76</xdr:col>
      <xdr:colOff>165100</xdr:colOff>
      <xdr:row>98</xdr:row>
      <xdr:rowOff>12864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29391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99020</xdr:rowOff>
    </xdr:from>
    <xdr:to>
      <xdr:col>72</xdr:col>
      <xdr:colOff>38100</xdr:colOff>
      <xdr:row>98</xdr:row>
      <xdr:rowOff>29170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45697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0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106511</xdr:rowOff>
    </xdr:from>
    <xdr:to>
      <xdr:col>67</xdr:col>
      <xdr:colOff>101600</xdr:colOff>
      <xdr:row>98</xdr:row>
      <xdr:rowOff>36661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27788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目的別歳出の住民一人当たりコストについて、類似団体平均を上回っている主な経費は、議会費（類似団体との差額</a:t>
          </a:r>
          <a:r>
            <a:rPr kumimoji="1" lang="en-US" altLang="ja-JP" sz="1300">
              <a:latin typeface="ＭＳ Ｐゴシック" panose="020B0600070205080204" pitchFamily="50" charset="-128"/>
              <a:ea typeface="ＭＳ Ｐゴシック" panose="020B0600070205080204" pitchFamily="50" charset="-128"/>
            </a:rPr>
            <a:t>+2,998</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157.47</a:t>
          </a:r>
          <a:r>
            <a:rPr kumimoji="1" lang="ja-JP" altLang="en-US" sz="1300">
              <a:latin typeface="ＭＳ Ｐゴシック" panose="020B0600070205080204" pitchFamily="50" charset="-128"/>
              <a:ea typeface="ＭＳ Ｐゴシック" panose="020B0600070205080204" pitchFamily="50" charset="-128"/>
            </a:rPr>
            <a:t>％）、総務費（類似団体との差額</a:t>
          </a:r>
          <a:r>
            <a:rPr kumimoji="1" lang="en-US" altLang="ja-JP" sz="1300">
              <a:latin typeface="ＭＳ Ｐゴシック" panose="020B0600070205080204" pitchFamily="50" charset="-128"/>
              <a:ea typeface="ＭＳ Ｐゴシック" panose="020B0600070205080204" pitchFamily="50" charset="-128"/>
            </a:rPr>
            <a:t>+162,075</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220.03</a:t>
          </a:r>
          <a:r>
            <a:rPr kumimoji="1" lang="ja-JP" altLang="en-US" sz="1300">
              <a:latin typeface="ＭＳ Ｐゴシック" panose="020B0600070205080204" pitchFamily="50" charset="-128"/>
              <a:ea typeface="ＭＳ Ｐゴシック" panose="020B0600070205080204" pitchFamily="50" charset="-128"/>
            </a:rPr>
            <a:t>％）、民生費（類似団体との差額</a:t>
          </a:r>
          <a:r>
            <a:rPr kumimoji="1" lang="en-US" altLang="ja-JP" sz="1300">
              <a:latin typeface="ＭＳ Ｐゴシック" panose="020B0600070205080204" pitchFamily="50" charset="-128"/>
              <a:ea typeface="ＭＳ Ｐゴシック" panose="020B0600070205080204" pitchFamily="50" charset="-128"/>
            </a:rPr>
            <a:t>+49,508</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122.49</a:t>
          </a:r>
          <a:r>
            <a:rPr kumimoji="1" lang="ja-JP" altLang="en-US" sz="1300">
              <a:latin typeface="ＭＳ Ｐゴシック" panose="020B0600070205080204" pitchFamily="50" charset="-128"/>
              <a:ea typeface="ＭＳ Ｐゴシック" panose="020B0600070205080204" pitchFamily="50" charset="-128"/>
            </a:rPr>
            <a:t>％）、衛生費（類似団体との差額</a:t>
          </a:r>
          <a:r>
            <a:rPr kumimoji="1" lang="en-US" altLang="ja-JP" sz="1300">
              <a:latin typeface="ＭＳ Ｐゴシック" panose="020B0600070205080204" pitchFamily="50" charset="-128"/>
              <a:ea typeface="ＭＳ Ｐゴシック" panose="020B0600070205080204" pitchFamily="50" charset="-128"/>
            </a:rPr>
            <a:t>14,295</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121.04</a:t>
          </a:r>
          <a:r>
            <a:rPr kumimoji="1" lang="ja-JP" altLang="en-US" sz="1300">
              <a:latin typeface="ＭＳ Ｐゴシック" panose="020B0600070205080204" pitchFamily="50" charset="-128"/>
              <a:ea typeface="ＭＳ Ｐゴシック" panose="020B0600070205080204" pitchFamily="50" charset="-128"/>
            </a:rPr>
            <a:t>％）、農林水産業費（類似団体との差額</a:t>
          </a:r>
          <a:r>
            <a:rPr kumimoji="1" lang="en-US" altLang="ja-JP" sz="1300">
              <a:latin typeface="ＭＳ Ｐゴシック" panose="020B0600070205080204" pitchFamily="50" charset="-128"/>
              <a:ea typeface="ＭＳ Ｐゴシック" panose="020B0600070205080204" pitchFamily="50" charset="-128"/>
            </a:rPr>
            <a:t>+39,169</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195.74</a:t>
          </a:r>
          <a:r>
            <a:rPr kumimoji="1" lang="ja-JP" altLang="en-US" sz="1300">
              <a:latin typeface="ＭＳ Ｐゴシック" panose="020B0600070205080204" pitchFamily="50" charset="-128"/>
              <a:ea typeface="ＭＳ Ｐゴシック" panose="020B0600070205080204" pitchFamily="50" charset="-128"/>
            </a:rPr>
            <a:t>％）、消防費（類似団体との差額</a:t>
          </a:r>
          <a:r>
            <a:rPr kumimoji="1" lang="en-US" altLang="ja-JP" sz="1300">
              <a:latin typeface="ＭＳ Ｐゴシック" panose="020B0600070205080204" pitchFamily="50" charset="-128"/>
              <a:ea typeface="ＭＳ Ｐゴシック" panose="020B0600070205080204" pitchFamily="50" charset="-128"/>
            </a:rPr>
            <a:t>+6,924</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125.24</a:t>
          </a:r>
          <a:r>
            <a:rPr kumimoji="1" lang="ja-JP" altLang="en-US" sz="1300">
              <a:latin typeface="ＭＳ Ｐゴシック" panose="020B0600070205080204" pitchFamily="50" charset="-128"/>
              <a:ea typeface="ＭＳ Ｐゴシック" panose="020B0600070205080204" pitchFamily="50" charset="-128"/>
            </a:rPr>
            <a:t>％）、教育費（類似団体との差額</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100.25</a:t>
          </a:r>
          <a:r>
            <a:rPr kumimoji="1" lang="ja-JP" altLang="en-US" sz="1300">
              <a:latin typeface="ＭＳ Ｐゴシック" panose="020B0600070205080204" pitchFamily="50" charset="-128"/>
              <a:ea typeface="ＭＳ Ｐゴシック" panose="020B0600070205080204" pitchFamily="50" charset="-128"/>
            </a:rPr>
            <a:t>％）、災害復旧費（類似団体との差額</a:t>
          </a:r>
          <a:r>
            <a:rPr kumimoji="1" lang="en-US" altLang="ja-JP" sz="1300">
              <a:latin typeface="ＭＳ Ｐゴシック" panose="020B0600070205080204" pitchFamily="50" charset="-128"/>
              <a:ea typeface="ＭＳ Ｐゴシック" panose="020B0600070205080204" pitchFamily="50" charset="-128"/>
            </a:rPr>
            <a:t>+10,772</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238.35</a:t>
          </a:r>
          <a:r>
            <a:rPr kumimoji="1" lang="ja-JP" altLang="en-US" sz="1300">
              <a:latin typeface="ＭＳ Ｐゴシック" panose="020B0600070205080204" pitchFamily="50" charset="-128"/>
              <a:ea typeface="ＭＳ Ｐゴシック" panose="020B0600070205080204" pitchFamily="50" charset="-128"/>
            </a:rPr>
            <a:t>％）、公債費（類似団体との差額</a:t>
          </a:r>
          <a:r>
            <a:rPr kumimoji="1" lang="en-US" altLang="ja-JP" sz="1300">
              <a:latin typeface="ＭＳ Ｐゴシック" panose="020B0600070205080204" pitchFamily="50" charset="-128"/>
              <a:ea typeface="ＭＳ Ｐゴシック" panose="020B0600070205080204" pitchFamily="50" charset="-128"/>
            </a:rPr>
            <a:t>+2,707</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103.50</a:t>
          </a:r>
          <a:r>
            <a:rPr kumimoji="1" lang="ja-JP" altLang="en-US" sz="1300">
              <a:latin typeface="ＭＳ Ｐゴシック" panose="020B0600070205080204" pitchFamily="50" charset="-128"/>
              <a:ea typeface="ＭＳ Ｐゴシック" panose="020B0600070205080204" pitchFamily="50" charset="-128"/>
            </a:rPr>
            <a:t>％）となった。類似団体平均額を上回った主な理由については、以下のようなことが考えられる。</a:t>
          </a:r>
        </a:p>
        <a:p>
          <a:r>
            <a:rPr kumimoji="1" lang="ja-JP" altLang="en-US" sz="1300">
              <a:latin typeface="ＭＳ Ｐゴシック" panose="020B0600070205080204" pitchFamily="50" charset="-128"/>
              <a:ea typeface="ＭＳ Ｐゴシック" panose="020B0600070205080204" pitchFamily="50" charset="-128"/>
            </a:rPr>
            <a:t>　議会費については、本市は未合併団体であるため議員数が多いという特徴があるためである。総務費については、ふるさと納税関連事業や財政調整基金及び市有施設整備基金への積立等によるものである。民生費については、障害福祉サービス費や過年度分国県等支出金返還金等の増によるものである。衛生費については、新型コロナワクチン関連費用や産婦人科医療体制確保事業の増によるものである。農林水産業費については、種子島周辺漁業対策事業等によるものである。消防費については、単独消防であるため類似団体より職員数が多いことによるものである。災害復旧事業費については、降灰災害対策事業によるものである。今後も引き続き歳出の適正化を図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月の台風災害等による財源不足に対応するための基金繰入の増加に伴い年度末残高が減少した。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実質収支額については、地方交付税及び市税の増加、財政調整基金、市有施設整備基金繰入金等の増加、支出額を超えて交付されている翌年度精算の国庫補助金等の影響により増加した。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実質単年度収支については、肉付け補正予算及び台風災害の財源として財政調整基金の取り崩しを行ったことから、数値が悪化した。</a:t>
          </a:r>
        </a:p>
        <a:p>
          <a:r>
            <a:rPr kumimoji="1" lang="ja-JP" altLang="en-US" sz="1200">
              <a:latin typeface="ＭＳ ゴシック" pitchFamily="49" charset="-128"/>
              <a:ea typeface="ＭＳ ゴシック" pitchFamily="49" charset="-128"/>
            </a:rPr>
            <a:t>　事務的経費の徹底節減や公債費の縮減等を図るなどして、健全な行財政運営に努めていく。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全ての会計で黒字決算となっており、実質赤字は発生していない。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しかしながら、老人保健施設特別会計においては、平成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一般会計からの法定外繰出金を支出している。高齢化に伴う今後の医療費の伸びや介護報酬の改定、老朽化した施設の長寿命化を目的とした起債事業の実施といった各特別会計を取り巻く状況により、更なる一般会計からの繰出が必要となる可能性が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各特別会計については、普通会計の負担を減らすよう、独立採算制の原則のもと健全な財政運営に努める。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13832804</v>
      </c>
      <c r="BO4" s="407"/>
      <c r="BP4" s="407"/>
      <c r="BQ4" s="407"/>
      <c r="BR4" s="407"/>
      <c r="BS4" s="407"/>
      <c r="BT4" s="407"/>
      <c r="BU4" s="408"/>
      <c r="BV4" s="406">
        <v>13288858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7.8</v>
      </c>
      <c r="CU4" s="413"/>
      <c r="CV4" s="413"/>
      <c r="CW4" s="413"/>
      <c r="CX4" s="413"/>
      <c r="CY4" s="413"/>
      <c r="CZ4" s="413"/>
      <c r="DA4" s="414"/>
      <c r="DB4" s="412">
        <v>7.3</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13355393</v>
      </c>
      <c r="BO5" s="444"/>
      <c r="BP5" s="444"/>
      <c r="BQ5" s="444"/>
      <c r="BR5" s="444"/>
      <c r="BS5" s="444"/>
      <c r="BT5" s="444"/>
      <c r="BU5" s="445"/>
      <c r="BV5" s="443">
        <v>12852128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90.1</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477411</v>
      </c>
      <c r="BO6" s="444"/>
      <c r="BP6" s="444"/>
      <c r="BQ6" s="444"/>
      <c r="BR6" s="444"/>
      <c r="BS6" s="444"/>
      <c r="BT6" s="444"/>
      <c r="BU6" s="445"/>
      <c r="BV6" s="443">
        <v>436730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92.4</v>
      </c>
      <c r="CU6" s="481"/>
      <c r="CV6" s="481"/>
      <c r="CW6" s="481"/>
      <c r="CX6" s="481"/>
      <c r="CY6" s="481"/>
      <c r="CZ6" s="481"/>
      <c r="DA6" s="482"/>
      <c r="DB6" s="480">
        <v>91</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49844</v>
      </c>
      <c r="BO7" s="444"/>
      <c r="BP7" s="444"/>
      <c r="BQ7" s="444"/>
      <c r="BR7" s="444"/>
      <c r="BS7" s="444"/>
      <c r="BT7" s="444"/>
      <c r="BU7" s="445"/>
      <c r="BV7" s="443">
        <v>34581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5504935</v>
      </c>
      <c r="CU7" s="444"/>
      <c r="CV7" s="444"/>
      <c r="CW7" s="444"/>
      <c r="CX7" s="444"/>
      <c r="CY7" s="444"/>
      <c r="CZ7" s="444"/>
      <c r="DA7" s="445"/>
      <c r="DB7" s="443">
        <v>5486384</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427567</v>
      </c>
      <c r="BO8" s="444"/>
      <c r="BP8" s="444"/>
      <c r="BQ8" s="444"/>
      <c r="BR8" s="444"/>
      <c r="BS8" s="444"/>
      <c r="BT8" s="444"/>
      <c r="BU8" s="445"/>
      <c r="BV8" s="443">
        <v>402149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0.28999999999999998</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13819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25418</v>
      </c>
      <c r="BO9" s="444"/>
      <c r="BP9" s="444"/>
      <c r="BQ9" s="444"/>
      <c r="BR9" s="444"/>
      <c r="BS9" s="444"/>
      <c r="BT9" s="444"/>
      <c r="BU9" s="445"/>
      <c r="BV9" s="443">
        <v>-31159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13.2</v>
      </c>
      <c r="CU9" s="441"/>
      <c r="CV9" s="441"/>
      <c r="CW9" s="441"/>
      <c r="CX9" s="441"/>
      <c r="CY9" s="441"/>
      <c r="CZ9" s="441"/>
      <c r="DA9" s="442"/>
      <c r="DB9" s="440">
        <v>14.1</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15520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360401</v>
      </c>
      <c r="BO10" s="444"/>
      <c r="BP10" s="444"/>
      <c r="BQ10" s="444"/>
      <c r="BR10" s="444"/>
      <c r="BS10" s="444"/>
      <c r="BT10" s="444"/>
      <c r="BU10" s="445"/>
      <c r="BV10" s="443">
        <v>368414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13258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498590</v>
      </c>
      <c r="BO12" s="444"/>
      <c r="BP12" s="444"/>
      <c r="BQ12" s="444"/>
      <c r="BR12" s="444"/>
      <c r="BS12" s="444"/>
      <c r="BT12" s="444"/>
      <c r="BU12" s="445"/>
      <c r="BV12" s="443">
        <v>138535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12857</v>
      </c>
      <c r="S13" s="528"/>
      <c r="T13" s="528"/>
      <c r="U13" s="528"/>
      <c r="V13" s="529"/>
      <c r="W13" s="459" t="s">
        <v>131</v>
      </c>
      <c r="X13" s="460"/>
      <c r="Y13" s="460"/>
      <c r="Z13" s="460"/>
      <c r="AA13" s="460"/>
      <c r="AB13" s="450"/>
      <c r="AC13" s="494">
        <v>1121</v>
      </c>
      <c r="AD13" s="495"/>
      <c r="AE13" s="495"/>
      <c r="AF13" s="495"/>
      <c r="AG13" s="537"/>
      <c r="AH13" s="494">
        <v>1308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-112771</v>
      </c>
      <c r="BO13" s="444"/>
      <c r="BP13" s="444"/>
      <c r="BQ13" s="444"/>
      <c r="BR13" s="444"/>
      <c r="BS13" s="444"/>
      <c r="BT13" s="444"/>
      <c r="BU13" s="445"/>
      <c r="BV13" s="443">
        <v>198720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9.1999999999999993</v>
      </c>
      <c r="CU13" s="441"/>
      <c r="CV13" s="441"/>
      <c r="CW13" s="441"/>
      <c r="CX13" s="441"/>
      <c r="CY13" s="441"/>
      <c r="CZ13" s="441"/>
      <c r="DA13" s="442"/>
      <c r="DB13" s="440">
        <v>8.5</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13624</v>
      </c>
      <c r="S14" s="528"/>
      <c r="T14" s="528"/>
      <c r="U14" s="528"/>
      <c r="V14" s="529"/>
      <c r="W14" s="433"/>
      <c r="X14" s="434"/>
      <c r="Y14" s="434"/>
      <c r="Z14" s="434"/>
      <c r="AA14" s="434"/>
      <c r="AB14" s="423"/>
      <c r="AC14" s="530">
        <v>17.399999999999999</v>
      </c>
      <c r="AD14" s="531"/>
      <c r="AE14" s="531"/>
      <c r="AF14" s="531"/>
      <c r="AG14" s="532"/>
      <c r="AH14" s="530">
        <v>18.600000000000001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13289</v>
      </c>
      <c r="S15" s="528"/>
      <c r="T15" s="528"/>
      <c r="U15" s="528"/>
      <c r="V15" s="529"/>
      <c r="W15" s="459" t="s">
        <v>137</v>
      </c>
      <c r="X15" s="460"/>
      <c r="Y15" s="460"/>
      <c r="Z15" s="460"/>
      <c r="AA15" s="460"/>
      <c r="AB15" s="450"/>
      <c r="AC15" s="494">
        <v>1513</v>
      </c>
      <c r="AD15" s="495"/>
      <c r="AE15" s="495"/>
      <c r="AF15" s="495"/>
      <c r="AG15" s="537"/>
      <c r="AH15" s="494">
        <v>1627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1502931</v>
      </c>
      <c r="BO15" s="407"/>
      <c r="BP15" s="407"/>
      <c r="BQ15" s="407"/>
      <c r="BR15" s="407"/>
      <c r="BS15" s="407"/>
      <c r="BT15" s="407"/>
      <c r="BU15" s="408"/>
      <c r="BV15" s="406">
        <v>1470476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23.4</v>
      </c>
      <c r="AD16" s="531"/>
      <c r="AE16" s="531"/>
      <c r="AF16" s="531"/>
      <c r="AG16" s="532"/>
      <c r="AH16" s="530">
        <v>23.1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5101022</v>
      </c>
      <c r="BO16" s="444"/>
      <c r="BP16" s="444"/>
      <c r="BQ16" s="444"/>
      <c r="BR16" s="444"/>
      <c r="BS16" s="444"/>
      <c r="BT16" s="444"/>
      <c r="BU16" s="445"/>
      <c r="BV16" s="443">
        <v>5055119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3827</v>
      </c>
      <c r="AD17" s="495"/>
      <c r="AE17" s="495"/>
      <c r="AF17" s="495"/>
      <c r="AG17" s="537"/>
      <c r="AH17" s="494">
        <v>4103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1878768</v>
      </c>
      <c r="BO17" s="444"/>
      <c r="BP17" s="444"/>
      <c r="BQ17" s="444"/>
      <c r="BR17" s="444"/>
      <c r="BS17" s="444"/>
      <c r="BT17" s="444"/>
      <c r="BU17" s="445"/>
      <c r="BV17" s="443">
        <v>1843704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162.1</v>
      </c>
      <c r="M18" s="567"/>
      <c r="N18" s="567"/>
      <c r="O18" s="567"/>
      <c r="P18" s="567"/>
      <c r="Q18" s="567"/>
      <c r="R18" s="568"/>
      <c r="S18" s="568"/>
      <c r="T18" s="568"/>
      <c r="U18" s="568"/>
      <c r="V18" s="569"/>
      <c r="W18" s="461"/>
      <c r="X18" s="462"/>
      <c r="Y18" s="462"/>
      <c r="Z18" s="462"/>
      <c r="AA18" s="462"/>
      <c r="AB18" s="453"/>
      <c r="AC18" s="570">
        <v>59.2</v>
      </c>
      <c r="AD18" s="571"/>
      <c r="AE18" s="571"/>
      <c r="AF18" s="571"/>
      <c r="AG18" s="572"/>
      <c r="AH18" s="570">
        <v>58.3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5122750</v>
      </c>
      <c r="BO18" s="444"/>
      <c r="BP18" s="444"/>
      <c r="BQ18" s="444"/>
      <c r="BR18" s="444"/>
      <c r="BS18" s="444"/>
      <c r="BT18" s="444"/>
      <c r="BU18" s="445"/>
      <c r="BV18" s="443">
        <v>5005459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85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8009337</v>
      </c>
      <c r="BO19" s="444"/>
      <c r="BP19" s="444"/>
      <c r="BQ19" s="444"/>
      <c r="BR19" s="444"/>
      <c r="BS19" s="444"/>
      <c r="BT19" s="444"/>
      <c r="BU19" s="445"/>
      <c r="BV19" s="443">
        <v>7611043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6560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8616070</v>
      </c>
      <c r="BO22" s="407"/>
      <c r="BP22" s="407"/>
      <c r="BQ22" s="407"/>
      <c r="BR22" s="407"/>
      <c r="BS22" s="407"/>
      <c r="BT22" s="407"/>
      <c r="BU22" s="408"/>
      <c r="BV22" s="406">
        <v>8974920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8516668</v>
      </c>
      <c r="BO23" s="444"/>
      <c r="BP23" s="444"/>
      <c r="BQ23" s="444"/>
      <c r="BR23" s="444"/>
      <c r="BS23" s="444"/>
      <c r="BT23" s="444"/>
      <c r="BU23" s="445"/>
      <c r="BV23" s="443">
        <v>8863247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7800</v>
      </c>
      <c r="R24" s="495"/>
      <c r="S24" s="495"/>
      <c r="T24" s="495"/>
      <c r="U24" s="495"/>
      <c r="V24" s="537"/>
      <c r="W24" s="589"/>
      <c r="X24" s="590"/>
      <c r="Y24" s="591"/>
      <c r="Z24" s="493" t="s">
        <v>162</v>
      </c>
      <c r="AA24" s="473"/>
      <c r="AB24" s="473"/>
      <c r="AC24" s="473"/>
      <c r="AD24" s="473"/>
      <c r="AE24" s="473"/>
      <c r="AF24" s="473"/>
      <c r="AG24" s="474"/>
      <c r="AH24" s="494">
        <v>203</v>
      </c>
      <c r="AI24" s="495"/>
      <c r="AJ24" s="495"/>
      <c r="AK24" s="495"/>
      <c r="AL24" s="537"/>
      <c r="AM24" s="494">
        <v>599053</v>
      </c>
      <c r="AN24" s="495"/>
      <c r="AO24" s="495"/>
      <c r="AP24" s="495"/>
      <c r="AQ24" s="495"/>
      <c r="AR24" s="537"/>
      <c r="AS24" s="494">
        <v>2951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6076639</v>
      </c>
      <c r="BO24" s="444"/>
      <c r="BP24" s="444"/>
      <c r="BQ24" s="444"/>
      <c r="BR24" s="444"/>
      <c r="BS24" s="444"/>
      <c r="BT24" s="444"/>
      <c r="BU24" s="445"/>
      <c r="BV24" s="443">
        <v>6171117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5950</v>
      </c>
      <c r="R25" s="495"/>
      <c r="S25" s="495"/>
      <c r="T25" s="495"/>
      <c r="U25" s="495"/>
      <c r="V25" s="537"/>
      <c r="W25" s="589"/>
      <c r="X25" s="590"/>
      <c r="Y25" s="591"/>
      <c r="Z25" s="493" t="s">
        <v>165</v>
      </c>
      <c r="AA25" s="473"/>
      <c r="AB25" s="473"/>
      <c r="AC25" s="473"/>
      <c r="AD25" s="473"/>
      <c r="AE25" s="473"/>
      <c r="AF25" s="473"/>
      <c r="AG25" s="474"/>
      <c r="AH25" s="494">
        <v>44</v>
      </c>
      <c r="AI25" s="495"/>
      <c r="AJ25" s="495"/>
      <c r="AK25" s="495"/>
      <c r="AL25" s="537"/>
      <c r="AM25" s="494">
        <v>126456</v>
      </c>
      <c r="AN25" s="495"/>
      <c r="AO25" s="495"/>
      <c r="AP25" s="495"/>
      <c r="AQ25" s="495"/>
      <c r="AR25" s="537"/>
      <c r="AS25" s="494">
        <v>2874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330559</v>
      </c>
      <c r="BO25" s="407"/>
      <c r="BP25" s="407"/>
      <c r="BQ25" s="407"/>
      <c r="BR25" s="407"/>
      <c r="BS25" s="407"/>
      <c r="BT25" s="407"/>
      <c r="BU25" s="408"/>
      <c r="BV25" s="406">
        <v>436749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5710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3660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13122</v>
      </c>
      <c r="AN27" s="495"/>
      <c r="AO27" s="495"/>
      <c r="AP27" s="495"/>
      <c r="AQ27" s="495"/>
      <c r="AR27" s="537"/>
      <c r="AS27" s="494">
        <v>4374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2830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1591697</v>
      </c>
      <c r="BO28" s="407"/>
      <c r="BP28" s="407"/>
      <c r="BQ28" s="407"/>
      <c r="BR28" s="407"/>
      <c r="BS28" s="407"/>
      <c r="BT28" s="407"/>
      <c r="BU28" s="408"/>
      <c r="BV28" s="406">
        <v>1729886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12</v>
      </c>
      <c r="M29" s="495"/>
      <c r="N29" s="495"/>
      <c r="O29" s="495"/>
      <c r="P29" s="537"/>
      <c r="Q29" s="494">
        <v>2622</v>
      </c>
      <c r="R29" s="495"/>
      <c r="S29" s="495"/>
      <c r="T29" s="495"/>
      <c r="U29" s="495"/>
      <c r="V29" s="537"/>
      <c r="W29" s="592"/>
      <c r="X29" s="593"/>
      <c r="Y29" s="594"/>
      <c r="Z29" s="493" t="s">
        <v>177</v>
      </c>
      <c r="AA29" s="473"/>
      <c r="AB29" s="473"/>
      <c r="AC29" s="473"/>
      <c r="AD29" s="473"/>
      <c r="AE29" s="473"/>
      <c r="AF29" s="473"/>
      <c r="AG29" s="474"/>
      <c r="AH29" s="494">
        <v>206</v>
      </c>
      <c r="AI29" s="495"/>
      <c r="AJ29" s="495"/>
      <c r="AK29" s="495"/>
      <c r="AL29" s="537"/>
      <c r="AM29" s="494">
        <v>612175</v>
      </c>
      <c r="AN29" s="495"/>
      <c r="AO29" s="495"/>
      <c r="AP29" s="495"/>
      <c r="AQ29" s="495"/>
      <c r="AR29" s="537"/>
      <c r="AS29" s="494">
        <v>2972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249058</v>
      </c>
      <c r="BO29" s="444"/>
      <c r="BP29" s="444"/>
      <c r="BQ29" s="444"/>
      <c r="BR29" s="444"/>
      <c r="BS29" s="444"/>
      <c r="BT29" s="444"/>
      <c r="BU29" s="445"/>
      <c r="BV29" s="443">
        <v>228052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3820364</v>
      </c>
      <c r="BO30" s="563"/>
      <c r="BP30" s="563"/>
      <c r="BQ30" s="563"/>
      <c r="BR30" s="563"/>
      <c r="BS30" s="563"/>
      <c r="BT30" s="563"/>
      <c r="BU30" s="564"/>
      <c r="BV30" s="562">
        <v>3333364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垂水市国民健康保険特別会計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垂水市水道事業会計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垂水市地方卸売市場特別会計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垂水市土地開発公社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垂水市介護保険特別会計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垂水市病院事業会計</v>
      </c>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IF('各会計、関係団体の財政状況及び健全化判断比率'!B36="","",'各会計、関係団体の財政状況及び健全化判断比率'!B36)</f>
        <v>垂水市漁業集落排水処理施設特別会計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大隅肝属広域事務組合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垂水市後期高齢者医療特別会計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鹿児島県後期高齢者医療広域連合（一般会計）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垂水市老人保健施設特別会計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鹿児島県後期高齢者医療広域連合（後期高齢者医療特別会計）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垂水市交通災害共済特別会計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H6q1egBwq1V0We37SW1T16vEHP7yxRTFuUbFrssEA1sNAMSH4cp7Vn2UykA9aE8Mp4+7xu4nuQwtpsft3iO3Q==" saltValue="GxP7RCa1YvsMKw2YWUv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7" t="s">
        <v>536</v>
      </c>
      <c r="D34" s="1187"/>
      <c r="E34" s="1188"/>
      <c r="F34" s="32">
        <v>10.55</v>
      </c>
      <c r="G34" s="33">
        <v>10.130000000000001</v>
      </c>
      <c r="H34" s="33">
        <v>9.14</v>
      </c>
      <c r="I34" s="33">
        <v>9.34</v>
      </c>
      <c r="J34" s="34">
        <v>8.84</v>
      </c>
      <c r="K34" s="22"/>
      <c r="L34" s="22"/>
      <c r="M34" s="22"/>
      <c r="N34" s="22"/>
      <c r="O34" s="22"/>
      <c r="P34" s="22"/>
    </row>
    <row r="35" spans="1:16" ht="39" customHeight="1">
      <c r="A35" s="22"/>
      <c r="B35" s="35"/>
      <c r="C35" s="1181" t="s">
        <v>537</v>
      </c>
      <c r="D35" s="1182"/>
      <c r="E35" s="1183"/>
      <c r="F35" s="36">
        <v>5.36</v>
      </c>
      <c r="G35" s="37">
        <v>6.89</v>
      </c>
      <c r="H35" s="37">
        <v>7.15</v>
      </c>
      <c r="I35" s="37">
        <v>9.31</v>
      </c>
      <c r="J35" s="38">
        <v>8</v>
      </c>
      <c r="K35" s="22"/>
      <c r="L35" s="22"/>
      <c r="M35" s="22"/>
      <c r="N35" s="22"/>
      <c r="O35" s="22"/>
      <c r="P35" s="22"/>
    </row>
    <row r="36" spans="1:16" ht="39" customHeight="1">
      <c r="A36" s="22"/>
      <c r="B36" s="35"/>
      <c r="C36" s="1181" t="s">
        <v>538</v>
      </c>
      <c r="D36" s="1182"/>
      <c r="E36" s="1183"/>
      <c r="F36" s="36">
        <v>3.02</v>
      </c>
      <c r="G36" s="37">
        <v>5.0599999999999996</v>
      </c>
      <c r="H36" s="37">
        <v>7.53</v>
      </c>
      <c r="I36" s="37">
        <v>7.52</v>
      </c>
      <c r="J36" s="38">
        <v>7.76</v>
      </c>
      <c r="K36" s="22"/>
      <c r="L36" s="22"/>
      <c r="M36" s="22"/>
      <c r="N36" s="22"/>
      <c r="O36" s="22"/>
      <c r="P36" s="22"/>
    </row>
    <row r="37" spans="1:16" ht="39" customHeight="1">
      <c r="A37" s="22"/>
      <c r="B37" s="35"/>
      <c r="C37" s="1181" t="s">
        <v>539</v>
      </c>
      <c r="D37" s="1182"/>
      <c r="E37" s="1183"/>
      <c r="F37" s="36">
        <v>1.1499999999999999</v>
      </c>
      <c r="G37" s="37">
        <v>1.83</v>
      </c>
      <c r="H37" s="37">
        <v>3</v>
      </c>
      <c r="I37" s="37">
        <v>3.27</v>
      </c>
      <c r="J37" s="38">
        <v>1.88</v>
      </c>
      <c r="K37" s="22"/>
      <c r="L37" s="22"/>
      <c r="M37" s="22"/>
      <c r="N37" s="22"/>
      <c r="O37" s="22"/>
      <c r="P37" s="22"/>
    </row>
    <row r="38" spans="1:16" ht="39" customHeight="1">
      <c r="A38" s="22"/>
      <c r="B38" s="35"/>
      <c r="C38" s="1181" t="s">
        <v>540</v>
      </c>
      <c r="D38" s="1182"/>
      <c r="E38" s="1183"/>
      <c r="F38" s="36">
        <v>0.06</v>
      </c>
      <c r="G38" s="37">
        <v>7.0000000000000007E-2</v>
      </c>
      <c r="H38" s="37">
        <v>7.0000000000000007E-2</v>
      </c>
      <c r="I38" s="37">
        <v>0.1</v>
      </c>
      <c r="J38" s="38">
        <v>0.12</v>
      </c>
      <c r="K38" s="22"/>
      <c r="L38" s="22"/>
      <c r="M38" s="22"/>
      <c r="N38" s="22"/>
      <c r="O38" s="22"/>
      <c r="P38" s="22"/>
    </row>
    <row r="39" spans="1:16" ht="39" customHeight="1">
      <c r="A39" s="22"/>
      <c r="B39" s="35"/>
      <c r="C39" s="1181" t="s">
        <v>541</v>
      </c>
      <c r="D39" s="1182"/>
      <c r="E39" s="1183"/>
      <c r="F39" s="36">
        <v>0.03</v>
      </c>
      <c r="G39" s="37">
        <v>0.01</v>
      </c>
      <c r="H39" s="37">
        <v>0.18</v>
      </c>
      <c r="I39" s="37">
        <v>0.21</v>
      </c>
      <c r="J39" s="38">
        <v>0.08</v>
      </c>
      <c r="K39" s="22"/>
      <c r="L39" s="22"/>
      <c r="M39" s="22"/>
      <c r="N39" s="22"/>
      <c r="O39" s="22"/>
      <c r="P39" s="22"/>
    </row>
    <row r="40" spans="1:16" ht="39" customHeight="1">
      <c r="A40" s="22"/>
      <c r="B40" s="35"/>
      <c r="C40" s="1181" t="s">
        <v>542</v>
      </c>
      <c r="D40" s="1182"/>
      <c r="E40" s="1183"/>
      <c r="F40" s="36">
        <v>0</v>
      </c>
      <c r="G40" s="37">
        <v>0</v>
      </c>
      <c r="H40" s="37">
        <v>0.01</v>
      </c>
      <c r="I40" s="37">
        <v>0.01</v>
      </c>
      <c r="J40" s="38">
        <v>0.03</v>
      </c>
      <c r="K40" s="22"/>
      <c r="L40" s="22"/>
      <c r="M40" s="22"/>
      <c r="N40" s="22"/>
      <c r="O40" s="22"/>
      <c r="P40" s="22"/>
    </row>
    <row r="41" spans="1:16" ht="39" customHeight="1">
      <c r="A41" s="22"/>
      <c r="B41" s="35"/>
      <c r="C41" s="1181" t="s">
        <v>543</v>
      </c>
      <c r="D41" s="1182"/>
      <c r="E41" s="1183"/>
      <c r="F41" s="36">
        <v>0.03</v>
      </c>
      <c r="G41" s="37">
        <v>0.03</v>
      </c>
      <c r="H41" s="37">
        <v>0.02</v>
      </c>
      <c r="I41" s="37">
        <v>0.01</v>
      </c>
      <c r="J41" s="38">
        <v>0.03</v>
      </c>
      <c r="K41" s="22"/>
      <c r="L41" s="22"/>
      <c r="M41" s="22"/>
      <c r="N41" s="22"/>
      <c r="O41" s="22"/>
      <c r="P41" s="22"/>
    </row>
    <row r="42" spans="1:16" ht="39" customHeight="1">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c r="A43" s="22"/>
      <c r="B43" s="40"/>
      <c r="C43" s="1184" t="s">
        <v>545</v>
      </c>
      <c r="D43" s="1185"/>
      <c r="E43" s="1186"/>
      <c r="F43" s="41">
        <v>0.13</v>
      </c>
      <c r="G43" s="42">
        <v>0.06</v>
      </c>
      <c r="H43" s="42">
        <v>0.06</v>
      </c>
      <c r="I43" s="42">
        <v>0.03</v>
      </c>
      <c r="J43" s="43">
        <v>0.01</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xMWk0KyUSwFLCca3AwViX/9BqqMcSbSw2twB7LF5ZuYo4+se8zcNaoyWgObnlQKykCgop4tpX1CbD2gf3E2p3A==" saltValue="2QLuZtXarL+ctTMWF2Sk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89" t="s">
        <v>9</v>
      </c>
      <c r="C45" s="1190"/>
      <c r="D45" s="58"/>
      <c r="E45" s="1195" t="s">
        <v>10</v>
      </c>
      <c r="F45" s="1195"/>
      <c r="G45" s="1195"/>
      <c r="H45" s="1195"/>
      <c r="I45" s="1195"/>
      <c r="J45" s="1196"/>
      <c r="K45" s="59">
        <v>982</v>
      </c>
      <c r="L45" s="60">
        <v>913</v>
      </c>
      <c r="M45" s="60">
        <v>1079</v>
      </c>
      <c r="N45" s="60">
        <v>1076</v>
      </c>
      <c r="O45" s="61">
        <v>1061</v>
      </c>
      <c r="P45" s="48"/>
      <c r="Q45" s="48"/>
      <c r="R45" s="48"/>
      <c r="S45" s="48"/>
      <c r="T45" s="48"/>
      <c r="U45" s="48"/>
    </row>
    <row r="46" spans="1:21" ht="30.75" customHeight="1">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c r="A48" s="48"/>
      <c r="B48" s="1191"/>
      <c r="C48" s="1192"/>
      <c r="D48" s="62"/>
      <c r="E48" s="1197" t="s">
        <v>13</v>
      </c>
      <c r="F48" s="1197"/>
      <c r="G48" s="1197"/>
      <c r="H48" s="1197"/>
      <c r="I48" s="1197"/>
      <c r="J48" s="1198"/>
      <c r="K48" s="63">
        <v>102</v>
      </c>
      <c r="L48" s="64">
        <v>139</v>
      </c>
      <c r="M48" s="64">
        <v>161</v>
      </c>
      <c r="N48" s="64">
        <v>144</v>
      </c>
      <c r="O48" s="65">
        <v>140</v>
      </c>
      <c r="P48" s="48"/>
      <c r="Q48" s="48"/>
      <c r="R48" s="48"/>
      <c r="S48" s="48"/>
      <c r="T48" s="48"/>
      <c r="U48" s="48"/>
    </row>
    <row r="49" spans="1:21" ht="30.75" customHeight="1">
      <c r="A49" s="48"/>
      <c r="B49" s="1191"/>
      <c r="C49" s="1192"/>
      <c r="D49" s="62"/>
      <c r="E49" s="1197" t="s">
        <v>14</v>
      </c>
      <c r="F49" s="1197"/>
      <c r="G49" s="1197"/>
      <c r="H49" s="1197"/>
      <c r="I49" s="1197"/>
      <c r="J49" s="1198"/>
      <c r="K49" s="63">
        <v>40</v>
      </c>
      <c r="L49" s="64">
        <v>39</v>
      </c>
      <c r="M49" s="64">
        <v>40</v>
      </c>
      <c r="N49" s="64">
        <v>33</v>
      </c>
      <c r="O49" s="65">
        <v>1</v>
      </c>
      <c r="P49" s="48"/>
      <c r="Q49" s="48"/>
      <c r="R49" s="48"/>
      <c r="S49" s="48"/>
      <c r="T49" s="48"/>
      <c r="U49" s="48"/>
    </row>
    <row r="50" spans="1:21" ht="30.75" customHeight="1">
      <c r="A50" s="48"/>
      <c r="B50" s="1191"/>
      <c r="C50" s="1192"/>
      <c r="D50" s="62"/>
      <c r="E50" s="1197" t="s">
        <v>15</v>
      </c>
      <c r="F50" s="1197"/>
      <c r="G50" s="1197"/>
      <c r="H50" s="1197"/>
      <c r="I50" s="1197"/>
      <c r="J50" s="1198"/>
      <c r="K50" s="63">
        <v>20</v>
      </c>
      <c r="L50" s="64">
        <v>20</v>
      </c>
      <c r="M50" s="64">
        <v>20</v>
      </c>
      <c r="N50" s="64">
        <v>20</v>
      </c>
      <c r="O50" s="65">
        <v>20</v>
      </c>
      <c r="P50" s="48"/>
      <c r="Q50" s="48"/>
      <c r="R50" s="48"/>
      <c r="S50" s="48"/>
      <c r="T50" s="48"/>
      <c r="U50" s="48"/>
    </row>
    <row r="51" spans="1:21" ht="30.75" customHeight="1">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c r="A52" s="48"/>
      <c r="B52" s="1199" t="s">
        <v>17</v>
      </c>
      <c r="C52" s="1200"/>
      <c r="D52" s="66"/>
      <c r="E52" s="1197" t="s">
        <v>18</v>
      </c>
      <c r="F52" s="1197"/>
      <c r="G52" s="1197"/>
      <c r="H52" s="1197"/>
      <c r="I52" s="1197"/>
      <c r="J52" s="1198"/>
      <c r="K52" s="63">
        <v>812</v>
      </c>
      <c r="L52" s="64">
        <v>772</v>
      </c>
      <c r="M52" s="64">
        <v>835</v>
      </c>
      <c r="N52" s="64">
        <v>798</v>
      </c>
      <c r="O52" s="65">
        <v>792</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332</v>
      </c>
      <c r="L53" s="69">
        <v>339</v>
      </c>
      <c r="M53" s="69">
        <v>465</v>
      </c>
      <c r="N53" s="69">
        <v>475</v>
      </c>
      <c r="O53" s="70">
        <v>430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w3bn+/nNE/+Xdh6kBCTflkfCfAkyJIdMDPQpOgN7mjzvZYV3nb6/kcVtHM347G57H/5QXH4JjPew9TLbE9IoA==" saltValue="P8Id5kalyrDThiH68Z6X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220" t="s">
        <v>30</v>
      </c>
      <c r="C41" s="1221"/>
      <c r="D41" s="105"/>
      <c r="E41" s="1226" t="s">
        <v>31</v>
      </c>
      <c r="F41" s="1226"/>
      <c r="G41" s="1226"/>
      <c r="H41" s="1227"/>
      <c r="I41" s="355">
        <v>9960</v>
      </c>
      <c r="J41" s="356">
        <v>9860</v>
      </c>
      <c r="K41" s="356">
        <v>9410</v>
      </c>
      <c r="L41" s="356">
        <v>8975</v>
      </c>
      <c r="M41" s="357">
        <v>8616</v>
      </c>
    </row>
    <row r="42" spans="2:13" ht="27.75" customHeight="1">
      <c r="B42" s="1222"/>
      <c r="C42" s="1223"/>
      <c r="D42" s="106"/>
      <c r="E42" s="1228" t="s">
        <v>32</v>
      </c>
      <c r="F42" s="1228"/>
      <c r="G42" s="1228"/>
      <c r="H42" s="1229"/>
      <c r="I42" s="358">
        <v>259</v>
      </c>
      <c r="J42" s="359">
        <v>239</v>
      </c>
      <c r="K42" s="359">
        <v>220</v>
      </c>
      <c r="L42" s="359">
        <v>201</v>
      </c>
      <c r="M42" s="360">
        <v>182</v>
      </c>
    </row>
    <row r="43" spans="2:13" ht="27.75" customHeight="1">
      <c r="B43" s="1222"/>
      <c r="C43" s="1223"/>
      <c r="D43" s="106"/>
      <c r="E43" s="1228" t="s">
        <v>33</v>
      </c>
      <c r="F43" s="1228"/>
      <c r="G43" s="1228"/>
      <c r="H43" s="1229"/>
      <c r="I43" s="358">
        <v>1246</v>
      </c>
      <c r="J43" s="359">
        <v>1421</v>
      </c>
      <c r="K43" s="359">
        <v>1336</v>
      </c>
      <c r="L43" s="359">
        <v>1198</v>
      </c>
      <c r="M43" s="360">
        <v>960</v>
      </c>
    </row>
    <row r="44" spans="2:13" ht="27.75" customHeight="1">
      <c r="B44" s="1222"/>
      <c r="C44" s="1223"/>
      <c r="D44" s="106"/>
      <c r="E44" s="1228" t="s">
        <v>34</v>
      </c>
      <c r="F44" s="1228"/>
      <c r="G44" s="1228"/>
      <c r="H44" s="1229"/>
      <c r="I44" s="358">
        <v>113</v>
      </c>
      <c r="J44" s="359">
        <v>74</v>
      </c>
      <c r="K44" s="359">
        <v>35</v>
      </c>
      <c r="L44" s="359">
        <v>3</v>
      </c>
      <c r="M44" s="360">
        <v>3</v>
      </c>
    </row>
    <row r="45" spans="2:13" ht="27.75" customHeight="1">
      <c r="B45" s="1222"/>
      <c r="C45" s="1223"/>
      <c r="D45" s="106"/>
      <c r="E45" s="1228" t="s">
        <v>35</v>
      </c>
      <c r="F45" s="1228"/>
      <c r="G45" s="1228"/>
      <c r="H45" s="1229"/>
      <c r="I45" s="358">
        <v>1217</v>
      </c>
      <c r="J45" s="359">
        <v>1129</v>
      </c>
      <c r="K45" s="359">
        <v>1064</v>
      </c>
      <c r="L45" s="359">
        <v>1107</v>
      </c>
      <c r="M45" s="360">
        <v>1147</v>
      </c>
    </row>
    <row r="46" spans="2:13" ht="27.75" customHeight="1">
      <c r="B46" s="1222"/>
      <c r="C46" s="1223"/>
      <c r="D46" s="107"/>
      <c r="E46" s="1228" t="s">
        <v>36</v>
      </c>
      <c r="F46" s="1228"/>
      <c r="G46" s="1228"/>
      <c r="H46" s="1229"/>
      <c r="I46" s="358">
        <v>450</v>
      </c>
      <c r="J46" s="359">
        <v>377</v>
      </c>
      <c r="K46" s="359">
        <v>308</v>
      </c>
      <c r="L46" s="359">
        <v>253</v>
      </c>
      <c r="M46" s="360">
        <v>244</v>
      </c>
    </row>
    <row r="47" spans="2:13" ht="27.75" customHeight="1">
      <c r="B47" s="1222"/>
      <c r="C47" s="1223"/>
      <c r="D47" s="108"/>
      <c r="E47" s="1230" t="s">
        <v>37</v>
      </c>
      <c r="F47" s="1231"/>
      <c r="G47" s="1231"/>
      <c r="H47" s="1232"/>
      <c r="I47" s="358" t="s">
        <v>490</v>
      </c>
      <c r="J47" s="359" t="s">
        <v>490</v>
      </c>
      <c r="K47" s="359" t="s">
        <v>490</v>
      </c>
      <c r="L47" s="359" t="s">
        <v>490</v>
      </c>
      <c r="M47" s="360" t="s">
        <v>490</v>
      </c>
    </row>
    <row r="48" spans="2:13" ht="27.75" customHeight="1">
      <c r="B48" s="1222"/>
      <c r="C48" s="1223"/>
      <c r="D48" s="106"/>
      <c r="E48" s="1228" t="s">
        <v>38</v>
      </c>
      <c r="F48" s="1228"/>
      <c r="G48" s="1228"/>
      <c r="H48" s="1229"/>
      <c r="I48" s="358" t="s">
        <v>490</v>
      </c>
      <c r="J48" s="359" t="s">
        <v>490</v>
      </c>
      <c r="K48" s="359" t="s">
        <v>490</v>
      </c>
      <c r="L48" s="359" t="s">
        <v>490</v>
      </c>
      <c r="M48" s="360" t="s">
        <v>490</v>
      </c>
    </row>
    <row r="49" spans="2:13" ht="27.75" customHeight="1">
      <c r="B49" s="1224"/>
      <c r="C49" s="1225"/>
      <c r="D49" s="106"/>
      <c r="E49" s="1228" t="s">
        <v>39</v>
      </c>
      <c r="F49" s="1228"/>
      <c r="G49" s="1228"/>
      <c r="H49" s="1229"/>
      <c r="I49" s="358" t="s">
        <v>490</v>
      </c>
      <c r="J49" s="359" t="s">
        <v>490</v>
      </c>
      <c r="K49" s="359" t="s">
        <v>490</v>
      </c>
      <c r="L49" s="359" t="s">
        <v>490</v>
      </c>
      <c r="M49" s="360" t="s">
        <v>490</v>
      </c>
    </row>
    <row r="50" spans="2:13" ht="27.75" customHeight="1">
      <c r="B50" s="1233" t="s">
        <v>40</v>
      </c>
      <c r="C50" s="1234"/>
      <c r="D50" s="109"/>
      <c r="E50" s="1228" t="s">
        <v>41</v>
      </c>
      <c r="F50" s="1228"/>
      <c r="G50" s="1228"/>
      <c r="H50" s="1229"/>
      <c r="I50" s="358">
        <v>4648</v>
      </c>
      <c r="J50" s="359">
        <v>4494</v>
      </c>
      <c r="K50" s="359">
        <v>5141</v>
      </c>
      <c r="L50" s="359">
        <v>5630</v>
      </c>
      <c r="M50" s="360">
        <v>6061</v>
      </c>
    </row>
    <row r="51" spans="2:13" ht="27.75" customHeight="1">
      <c r="B51" s="1222"/>
      <c r="C51" s="1223"/>
      <c r="D51" s="106"/>
      <c r="E51" s="1228" t="s">
        <v>42</v>
      </c>
      <c r="F51" s="1228"/>
      <c r="G51" s="1228"/>
      <c r="H51" s="1229"/>
      <c r="I51" s="358" t="s">
        <v>490</v>
      </c>
      <c r="J51" s="359" t="s">
        <v>490</v>
      </c>
      <c r="K51" s="359" t="s">
        <v>490</v>
      </c>
      <c r="L51" s="359" t="s">
        <v>490</v>
      </c>
      <c r="M51" s="360" t="s">
        <v>490</v>
      </c>
    </row>
    <row r="52" spans="2:13" ht="27.75" customHeight="1">
      <c r="B52" s="1224"/>
      <c r="C52" s="1225"/>
      <c r="D52" s="106"/>
      <c r="E52" s="1228" t="s">
        <v>43</v>
      </c>
      <c r="F52" s="1228"/>
      <c r="G52" s="1228"/>
      <c r="H52" s="1229"/>
      <c r="I52" s="358">
        <v>7326</v>
      </c>
      <c r="J52" s="359">
        <v>7395</v>
      </c>
      <c r="K52" s="359">
        <v>7286</v>
      </c>
      <c r="L52" s="359">
        <v>6750</v>
      </c>
      <c r="M52" s="360">
        <v>6721</v>
      </c>
    </row>
    <row r="53" spans="2:13" ht="27.75" customHeight="1" thickBot="1">
      <c r="B53" s="1235" t="s">
        <v>19</v>
      </c>
      <c r="C53" s="1236"/>
      <c r="D53" s="110"/>
      <c r="E53" s="1237" t="s">
        <v>44</v>
      </c>
      <c r="F53" s="1237"/>
      <c r="G53" s="1237"/>
      <c r="H53" s="1238"/>
      <c r="I53" s="361">
        <v>1272</v>
      </c>
      <c r="J53" s="362">
        <v>1211</v>
      </c>
      <c r="K53" s="362">
        <v>-53</v>
      </c>
      <c r="L53" s="362">
        <v>-643</v>
      </c>
      <c r="M53" s="363">
        <v>-1631</v>
      </c>
    </row>
    <row r="54" spans="2:13" ht="27.75" customHeight="1">
      <c r="B54" s="111"/>
      <c r="C54" s="112"/>
      <c r="D54" s="112"/>
      <c r="E54" s="113"/>
      <c r="F54" s="113"/>
      <c r="G54" s="113"/>
      <c r="H54" s="113"/>
      <c r="I54" s="114"/>
      <c r="J54" s="114"/>
      <c r="K54" s="114"/>
      <c r="L54" s="114"/>
      <c r="M54" s="114"/>
    </row>
    <row r="55" spans="2:13" ht="13"/>
  </sheetData>
  <sheetProtection algorithmName="SHA-512" hashValue="5/d4oC578YtmimZP2g69dsYvs+vB5ElIGdxJXKUrVD2FjIMqMuP2OwpayNnveHnHflTJEdCguKD28GjWVcr3CA==" saltValue="9lMoV2zDeN6bI0HFsH+9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47" t="s">
        <v>46</v>
      </c>
      <c r="D55" s="1247"/>
      <c r="E55" s="1248"/>
      <c r="F55" s="122">
        <v>1500</v>
      </c>
      <c r="G55" s="122">
        <v>1730</v>
      </c>
      <c r="H55" s="123">
        <v>1592</v>
      </c>
    </row>
    <row r="56" spans="2:8" ht="52.5" customHeight="1">
      <c r="B56" s="124"/>
      <c r="C56" s="1249" t="s">
        <v>47</v>
      </c>
      <c r="D56" s="1249"/>
      <c r="E56" s="1250"/>
      <c r="F56" s="125">
        <v>228</v>
      </c>
      <c r="G56" s="125">
        <v>228</v>
      </c>
      <c r="H56" s="126">
        <v>249</v>
      </c>
    </row>
    <row r="57" spans="2:8" ht="53.25" customHeight="1">
      <c r="B57" s="124"/>
      <c r="C57" s="1251" t="s">
        <v>48</v>
      </c>
      <c r="D57" s="1251"/>
      <c r="E57" s="1252"/>
      <c r="F57" s="127">
        <v>3125</v>
      </c>
      <c r="G57" s="127">
        <v>3333</v>
      </c>
      <c r="H57" s="128">
        <v>3820</v>
      </c>
    </row>
    <row r="58" spans="2:8" ht="45.75" customHeight="1">
      <c r="B58" s="129"/>
      <c r="C58" s="1239" t="s">
        <v>557</v>
      </c>
      <c r="D58" s="1240"/>
      <c r="E58" s="1241"/>
      <c r="F58" s="130">
        <v>1978</v>
      </c>
      <c r="G58" s="130">
        <v>2129</v>
      </c>
      <c r="H58" s="131">
        <v>2316</v>
      </c>
    </row>
    <row r="59" spans="2:8" ht="45.75" customHeight="1">
      <c r="B59" s="129"/>
      <c r="C59" s="1239" t="s">
        <v>558</v>
      </c>
      <c r="D59" s="1240"/>
      <c r="E59" s="1241"/>
      <c r="F59" s="130">
        <v>1032</v>
      </c>
      <c r="G59" s="130">
        <v>1092</v>
      </c>
      <c r="H59" s="131">
        <v>1384</v>
      </c>
    </row>
    <row r="60" spans="2:8" ht="45.75" customHeight="1">
      <c r="B60" s="129"/>
      <c r="C60" s="1239" t="s">
        <v>559</v>
      </c>
      <c r="D60" s="1240"/>
      <c r="E60" s="1241"/>
      <c r="F60" s="130">
        <v>40</v>
      </c>
      <c r="G60" s="130">
        <v>39</v>
      </c>
      <c r="H60" s="131">
        <v>39</v>
      </c>
    </row>
    <row r="61" spans="2:8" ht="45.75" customHeight="1">
      <c r="B61" s="129"/>
      <c r="C61" s="1239" t="s">
        <v>560</v>
      </c>
      <c r="D61" s="1240"/>
      <c r="E61" s="1241"/>
      <c r="F61" s="130">
        <v>31</v>
      </c>
      <c r="G61" s="130">
        <v>31</v>
      </c>
      <c r="H61" s="131">
        <v>31</v>
      </c>
    </row>
    <row r="62" spans="2:8" ht="45.75" customHeight="1" thickBot="1">
      <c r="B62" s="132"/>
      <c r="C62" s="1242" t="s">
        <v>561</v>
      </c>
      <c r="D62" s="1243"/>
      <c r="E62" s="1244"/>
      <c r="F62" s="133">
        <v>14</v>
      </c>
      <c r="G62" s="133">
        <v>16</v>
      </c>
      <c r="H62" s="134">
        <v>18</v>
      </c>
    </row>
    <row r="63" spans="2:8" ht="52.5" customHeight="1" thickBot="1">
      <c r="B63" s="135"/>
      <c r="C63" s="1245" t="s">
        <v>49</v>
      </c>
      <c r="D63" s="1245"/>
      <c r="E63" s="1246"/>
      <c r="F63" s="136">
        <v>4853</v>
      </c>
      <c r="G63" s="136">
        <v>5291</v>
      </c>
      <c r="H63" s="137">
        <v>5661</v>
      </c>
    </row>
    <row r="64" spans="2:8" ht="13"/>
  </sheetData>
  <sheetProtection algorithmName="SHA-512" hashValue="Z3zH0INPVSte/mvmENp3st/sNGRrBmTjgEek1tXIOOInoyPdO/y8ETTrGNmqggQiWhkJGzYikOl/WkSFItOLUA==" saltValue="2evXvOMDmRU0c/84p6ov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1" t="s">
        <v>572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565</v>
      </c>
    </row>
    <row r="50" spans="1:109" ht="13">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c r="B51" s="372"/>
      <c r="G51" s="1270"/>
      <c r="H51" s="1270"/>
      <c r="I51" s="1274"/>
      <c r="J51" s="1274"/>
      <c r="K51" s="1260"/>
      <c r="L51" s="1260"/>
      <c r="M51" s="1260"/>
      <c r="N51" s="1260"/>
      <c r="AM51" s="381"/>
      <c r="AN51" s="1258" t="s">
        <v>566</v>
      </c>
      <c r="AO51" s="1258"/>
      <c r="AP51" s="1258"/>
      <c r="AQ51" s="1258"/>
      <c r="AR51" s="1258"/>
      <c r="AS51" s="1258"/>
      <c r="AT51" s="1258"/>
      <c r="AU51" s="1258"/>
      <c r="AV51" s="1258"/>
      <c r="AW51" s="1258"/>
      <c r="AX51" s="1258"/>
      <c r="AY51" s="1258"/>
      <c r="AZ51" s="1258"/>
      <c r="BA51" s="1258"/>
      <c r="BB51" s="1258" t="s">
        <v>567</v>
      </c>
      <c r="BC51" s="1258"/>
      <c r="BD51" s="1258"/>
      <c r="BE51" s="1258"/>
      <c r="BF51" s="1258"/>
      <c r="BG51" s="1258"/>
      <c r="BH51" s="1258"/>
      <c r="BI51" s="1258"/>
      <c r="BJ51" s="1258"/>
      <c r="BK51" s="1258"/>
      <c r="BL51" s="1258"/>
      <c r="BM51" s="1258"/>
      <c r="BN51" s="1258"/>
      <c r="BO51" s="1258"/>
      <c r="BP51" s="1255">
        <v>28.6</v>
      </c>
      <c r="BQ51" s="1255"/>
      <c r="BR51" s="1255"/>
      <c r="BS51" s="1255"/>
      <c r="BT51" s="1255"/>
      <c r="BU51" s="1255"/>
      <c r="BV51" s="1255"/>
      <c r="BW51" s="1255"/>
      <c r="BX51" s="1255">
        <v>26.4</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568</v>
      </c>
      <c r="BC53" s="1258"/>
      <c r="BD53" s="1258"/>
      <c r="BE53" s="1258"/>
      <c r="BF53" s="1258"/>
      <c r="BG53" s="1258"/>
      <c r="BH53" s="1258"/>
      <c r="BI53" s="1258"/>
      <c r="BJ53" s="1258"/>
      <c r="BK53" s="1258"/>
      <c r="BL53" s="1258"/>
      <c r="BM53" s="1258"/>
      <c r="BN53" s="1258"/>
      <c r="BO53" s="1258"/>
      <c r="BP53" s="1255">
        <v>61.3</v>
      </c>
      <c r="BQ53" s="1255"/>
      <c r="BR53" s="1255"/>
      <c r="BS53" s="1255"/>
      <c r="BT53" s="1255"/>
      <c r="BU53" s="1255"/>
      <c r="BV53" s="1255"/>
      <c r="BW53" s="1255"/>
      <c r="BX53" s="1255">
        <v>62.2</v>
      </c>
      <c r="BY53" s="1255"/>
      <c r="BZ53" s="1255"/>
      <c r="CA53" s="1255"/>
      <c r="CB53" s="1255"/>
      <c r="CC53" s="1255"/>
      <c r="CD53" s="1255"/>
      <c r="CE53" s="1255"/>
      <c r="CF53" s="1255">
        <v>63.7</v>
      </c>
      <c r="CG53" s="1255"/>
      <c r="CH53" s="1255"/>
      <c r="CI53" s="1255"/>
      <c r="CJ53" s="1255"/>
      <c r="CK53" s="1255"/>
      <c r="CL53" s="1255"/>
      <c r="CM53" s="1255"/>
      <c r="CN53" s="1255">
        <v>65.400000000000006</v>
      </c>
      <c r="CO53" s="1255"/>
      <c r="CP53" s="1255"/>
      <c r="CQ53" s="1255"/>
      <c r="CR53" s="1255"/>
      <c r="CS53" s="1255"/>
      <c r="CT53" s="1255"/>
      <c r="CU53" s="1255"/>
      <c r="CV53" s="1255">
        <v>66.900000000000006</v>
      </c>
      <c r="CW53" s="1255"/>
      <c r="CX53" s="1255"/>
      <c r="CY53" s="1255"/>
      <c r="CZ53" s="1255"/>
      <c r="DA53" s="1255"/>
      <c r="DB53" s="1255"/>
      <c r="DC53" s="1255"/>
    </row>
    <row r="54" spans="1:109" ht="13">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c r="A55" s="380"/>
      <c r="B55" s="372"/>
      <c r="G55" s="1253"/>
      <c r="H55" s="1253"/>
      <c r="I55" s="1253"/>
      <c r="J55" s="1253"/>
      <c r="K55" s="1260"/>
      <c r="L55" s="1260"/>
      <c r="M55" s="1260"/>
      <c r="N55" s="1260"/>
      <c r="AN55" s="1259" t="s">
        <v>569</v>
      </c>
      <c r="AO55" s="1259"/>
      <c r="AP55" s="1259"/>
      <c r="AQ55" s="1259"/>
      <c r="AR55" s="1259"/>
      <c r="AS55" s="1259"/>
      <c r="AT55" s="1259"/>
      <c r="AU55" s="1259"/>
      <c r="AV55" s="1259"/>
      <c r="AW55" s="1259"/>
      <c r="AX55" s="1259"/>
      <c r="AY55" s="1259"/>
      <c r="AZ55" s="1259"/>
      <c r="BA55" s="1259"/>
      <c r="BB55" s="1258" t="s">
        <v>567</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568</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ht="13">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570</v>
      </c>
    </row>
    <row r="64" spans="1:109" ht="13">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1" t="s">
        <v>573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565</v>
      </c>
    </row>
    <row r="72" spans="2:107" ht="13">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ht="13">
      <c r="B73" s="372"/>
      <c r="G73" s="1270"/>
      <c r="H73" s="1270"/>
      <c r="I73" s="1270"/>
      <c r="J73" s="1270"/>
      <c r="K73" s="1254"/>
      <c r="L73" s="1254"/>
      <c r="M73" s="1254"/>
      <c r="N73" s="1254"/>
      <c r="AM73" s="381"/>
      <c r="AN73" s="1258" t="s">
        <v>566</v>
      </c>
      <c r="AO73" s="1258"/>
      <c r="AP73" s="1258"/>
      <c r="AQ73" s="1258"/>
      <c r="AR73" s="1258"/>
      <c r="AS73" s="1258"/>
      <c r="AT73" s="1258"/>
      <c r="AU73" s="1258"/>
      <c r="AV73" s="1258"/>
      <c r="AW73" s="1258"/>
      <c r="AX73" s="1258"/>
      <c r="AY73" s="1258"/>
      <c r="AZ73" s="1258"/>
      <c r="BA73" s="1258"/>
      <c r="BB73" s="1258" t="s">
        <v>567</v>
      </c>
      <c r="BC73" s="1258"/>
      <c r="BD73" s="1258"/>
      <c r="BE73" s="1258"/>
      <c r="BF73" s="1258"/>
      <c r="BG73" s="1258"/>
      <c r="BH73" s="1258"/>
      <c r="BI73" s="1258"/>
      <c r="BJ73" s="1258"/>
      <c r="BK73" s="1258"/>
      <c r="BL73" s="1258"/>
      <c r="BM73" s="1258"/>
      <c r="BN73" s="1258"/>
      <c r="BO73" s="1258"/>
      <c r="BP73" s="1255">
        <v>28.6</v>
      </c>
      <c r="BQ73" s="1255"/>
      <c r="BR73" s="1255"/>
      <c r="BS73" s="1255"/>
      <c r="BT73" s="1255"/>
      <c r="BU73" s="1255"/>
      <c r="BV73" s="1255"/>
      <c r="BW73" s="1255"/>
      <c r="BX73" s="1255">
        <v>26.4</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571</v>
      </c>
      <c r="BC75" s="1258"/>
      <c r="BD75" s="1258"/>
      <c r="BE75" s="1258"/>
      <c r="BF75" s="1258"/>
      <c r="BG75" s="1258"/>
      <c r="BH75" s="1258"/>
      <c r="BI75" s="1258"/>
      <c r="BJ75" s="1258"/>
      <c r="BK75" s="1258"/>
      <c r="BL75" s="1258"/>
      <c r="BM75" s="1258"/>
      <c r="BN75" s="1258"/>
      <c r="BO75" s="1258"/>
      <c r="BP75" s="1255">
        <v>7.2</v>
      </c>
      <c r="BQ75" s="1255"/>
      <c r="BR75" s="1255"/>
      <c r="BS75" s="1255"/>
      <c r="BT75" s="1255"/>
      <c r="BU75" s="1255"/>
      <c r="BV75" s="1255"/>
      <c r="BW75" s="1255"/>
      <c r="BX75" s="1255">
        <v>7.4</v>
      </c>
      <c r="BY75" s="1255"/>
      <c r="BZ75" s="1255"/>
      <c r="CA75" s="1255"/>
      <c r="CB75" s="1255"/>
      <c r="CC75" s="1255"/>
      <c r="CD75" s="1255"/>
      <c r="CE75" s="1255"/>
      <c r="CF75" s="1255">
        <v>8.3000000000000007</v>
      </c>
      <c r="CG75" s="1255"/>
      <c r="CH75" s="1255"/>
      <c r="CI75" s="1255"/>
      <c r="CJ75" s="1255"/>
      <c r="CK75" s="1255"/>
      <c r="CL75" s="1255"/>
      <c r="CM75" s="1255"/>
      <c r="CN75" s="1255">
        <v>8.5</v>
      </c>
      <c r="CO75" s="1255"/>
      <c r="CP75" s="1255"/>
      <c r="CQ75" s="1255"/>
      <c r="CR75" s="1255"/>
      <c r="CS75" s="1255"/>
      <c r="CT75" s="1255"/>
      <c r="CU75" s="1255"/>
      <c r="CV75" s="1255">
        <v>9.1999999999999993</v>
      </c>
      <c r="CW75" s="1255"/>
      <c r="CX75" s="1255"/>
      <c r="CY75" s="1255"/>
      <c r="CZ75" s="1255"/>
      <c r="DA75" s="1255"/>
      <c r="DB75" s="1255"/>
      <c r="DC75" s="1255"/>
    </row>
    <row r="76" spans="2:107" ht="13">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c r="B77" s="372"/>
      <c r="G77" s="1253"/>
      <c r="H77" s="1253"/>
      <c r="I77" s="1253"/>
      <c r="J77" s="1253"/>
      <c r="K77" s="1254"/>
      <c r="L77" s="1254"/>
      <c r="M77" s="1254"/>
      <c r="N77" s="1254"/>
      <c r="AN77" s="1259" t="s">
        <v>569</v>
      </c>
      <c r="AO77" s="1259"/>
      <c r="AP77" s="1259"/>
      <c r="AQ77" s="1259"/>
      <c r="AR77" s="1259"/>
      <c r="AS77" s="1259"/>
      <c r="AT77" s="1259"/>
      <c r="AU77" s="1259"/>
      <c r="AV77" s="1259"/>
      <c r="AW77" s="1259"/>
      <c r="AX77" s="1259"/>
      <c r="AY77" s="1259"/>
      <c r="AZ77" s="1259"/>
      <c r="BA77" s="1259"/>
      <c r="BB77" s="1258" t="s">
        <v>567</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571</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IijDxtqVpGYZuLeRyRbljAeyqEu3ydJu/oW7/ggqCvbtda448169J0jLZE16mG2LTCQDm8fPpmsGai+XtTde2Q==" saltValue="ihH5ioZbslmP3qboWeL5r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61" zoomScaleNormal="100" zoomScaleSheetLayoutView="70" workbookViewId="0">
      <selection activeCell="A61" sqref="A61"/>
    </sheetView>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479</v>
      </c>
    </row>
  </sheetData>
  <sheetProtection algorithmName="SHA-512" hashValue="fa22oyjr7chA2B+SLASlddKSzJ/emS7xGbTF2QjAUg9zIwtvpDlLe2S0BYS+hdzpgevSTZvh1sNqC+jQTBc+Kg==" saltValue="+TYsURiehg05Eq+EtsFwb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479</v>
      </c>
    </row>
  </sheetData>
  <sheetProtection algorithmName="SHA-512" hashValue="/vR6b1HkGBJtHslkS3M1SLW3aHXwGnlXE53VNriF0ucI13HFOBYY3QSiFDGBtMHim0VFbr7lbTFa6f1ZwLv6Sw==" saltValue="+Ff916gXEOjg0L2f8b2vz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528</v>
      </c>
      <c r="G2" s="151"/>
      <c r="H2" s="152"/>
    </row>
    <row r="3" spans="1:8">
      <c r="A3" s="148" t="s">
        <v>521</v>
      </c>
      <c r="B3" s="153"/>
      <c r="C3" s="154"/>
      <c r="D3" s="155">
        <v>151011</v>
      </c>
      <c r="E3" s="156"/>
      <c r="F3" s="157">
        <v>94081</v>
      </c>
      <c r="G3" s="158"/>
      <c r="H3" s="159"/>
    </row>
    <row r="4" spans="1:8">
      <c r="A4" s="160"/>
      <c r="B4" s="161"/>
      <c r="C4" s="162"/>
      <c r="D4" s="163">
        <v>70385</v>
      </c>
      <c r="E4" s="164"/>
      <c r="F4" s="165">
        <v>48949</v>
      </c>
      <c r="G4" s="166"/>
      <c r="H4" s="167"/>
    </row>
    <row r="5" spans="1:8">
      <c r="A5" s="148" t="s">
        <v>523</v>
      </c>
      <c r="B5" s="153"/>
      <c r="C5" s="154"/>
      <c r="D5" s="155">
        <v>102062</v>
      </c>
      <c r="E5" s="156"/>
      <c r="F5" s="157">
        <v>92632</v>
      </c>
      <c r="G5" s="158"/>
      <c r="H5" s="159"/>
    </row>
    <row r="6" spans="1:8">
      <c r="A6" s="160"/>
      <c r="B6" s="161"/>
      <c r="C6" s="162"/>
      <c r="D6" s="163">
        <v>54682</v>
      </c>
      <c r="E6" s="164"/>
      <c r="F6" s="165">
        <v>47978</v>
      </c>
      <c r="G6" s="166"/>
      <c r="H6" s="167"/>
    </row>
    <row r="7" spans="1:8">
      <c r="A7" s="148" t="s">
        <v>524</v>
      </c>
      <c r="B7" s="153"/>
      <c r="C7" s="154"/>
      <c r="D7" s="155">
        <v>104906</v>
      </c>
      <c r="E7" s="156"/>
      <c r="F7" s="157">
        <v>96469</v>
      </c>
      <c r="G7" s="158"/>
      <c r="H7" s="159"/>
    </row>
    <row r="8" spans="1:8">
      <c r="A8" s="160"/>
      <c r="B8" s="161"/>
      <c r="C8" s="162"/>
      <c r="D8" s="163">
        <v>51852</v>
      </c>
      <c r="E8" s="164"/>
      <c r="F8" s="165">
        <v>49775</v>
      </c>
      <c r="G8" s="166"/>
      <c r="H8" s="167"/>
    </row>
    <row r="9" spans="1:8">
      <c r="A9" s="148" t="s">
        <v>525</v>
      </c>
      <c r="B9" s="153"/>
      <c r="C9" s="154"/>
      <c r="D9" s="155">
        <v>79908</v>
      </c>
      <c r="E9" s="156"/>
      <c r="F9" s="157">
        <v>85743</v>
      </c>
      <c r="G9" s="158"/>
      <c r="H9" s="159"/>
    </row>
    <row r="10" spans="1:8">
      <c r="A10" s="160"/>
      <c r="B10" s="161"/>
      <c r="C10" s="162"/>
      <c r="D10" s="163">
        <v>42417</v>
      </c>
      <c r="E10" s="164"/>
      <c r="F10" s="165">
        <v>45231</v>
      </c>
      <c r="G10" s="166"/>
      <c r="H10" s="167"/>
    </row>
    <row r="11" spans="1:8">
      <c r="A11" s="148" t="s">
        <v>526</v>
      </c>
      <c r="B11" s="153"/>
      <c r="C11" s="154"/>
      <c r="D11" s="155">
        <v>102586</v>
      </c>
      <c r="E11" s="156"/>
      <c r="F11" s="157">
        <v>92509</v>
      </c>
      <c r="G11" s="158"/>
      <c r="H11" s="159"/>
    </row>
    <row r="12" spans="1:8">
      <c r="A12" s="160"/>
      <c r="B12" s="161"/>
      <c r="C12" s="168"/>
      <c r="D12" s="163">
        <v>52078</v>
      </c>
      <c r="E12" s="164"/>
      <c r="F12" s="165">
        <v>52274</v>
      </c>
      <c r="G12" s="166"/>
      <c r="H12" s="167"/>
    </row>
    <row r="13" spans="1:8">
      <c r="A13" s="148"/>
      <c r="B13" s="153"/>
      <c r="C13" s="169"/>
      <c r="D13" s="170">
        <v>108095</v>
      </c>
      <c r="E13" s="171"/>
      <c r="F13" s="172">
        <v>92287</v>
      </c>
      <c r="G13" s="173"/>
      <c r="H13" s="159"/>
    </row>
    <row r="14" spans="1:8">
      <c r="A14" s="160"/>
      <c r="B14" s="161"/>
      <c r="C14" s="162"/>
      <c r="D14" s="163">
        <v>54283</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3.03</v>
      </c>
      <c r="C19" s="174">
        <f>ROUND(VALUE(SUBSTITUTE(実質収支比率等に係る経年分析!G$48,"▲","-")),2)</f>
        <v>5.07</v>
      </c>
      <c r="D19" s="174">
        <f>ROUND(VALUE(SUBSTITUTE(実質収支比率等に係る経年分析!H$48,"▲","-")),2)</f>
        <v>7.53</v>
      </c>
      <c r="E19" s="174">
        <f>ROUND(VALUE(SUBSTITUTE(実質収支比率等に係る経年分析!I$48,"▲","-")),2)</f>
        <v>7.33</v>
      </c>
      <c r="F19" s="174">
        <f>ROUND(VALUE(SUBSTITUTE(実質収支比率等に係る経年分析!J$48,"▲","-")),2)</f>
        <v>7.77</v>
      </c>
    </row>
    <row r="20" spans="1:11">
      <c r="A20" s="174" t="s">
        <v>53</v>
      </c>
      <c r="B20" s="174">
        <f>ROUND(VALUE(SUBSTITUTE(実質収支比率等に係る経年分析!F$47,"▲","-")),2)</f>
        <v>23.01</v>
      </c>
      <c r="C20" s="174">
        <f>ROUND(VALUE(SUBSTITUTE(実質収支比率等に係る経年分析!G$47,"▲","-")),2)</f>
        <v>20.82</v>
      </c>
      <c r="D20" s="174">
        <f>ROUND(VALUE(SUBSTITUTE(実質収支比率等に係る経年分析!H$47,"▲","-")),2)</f>
        <v>26.07</v>
      </c>
      <c r="E20" s="174">
        <f>ROUND(VALUE(SUBSTITUTE(実質収支比率等に係る経年分析!I$47,"▲","-")),2)</f>
        <v>31.53</v>
      </c>
      <c r="F20" s="174">
        <f>ROUND(VALUE(SUBSTITUTE(実質収支比率等に係る経年分析!J$47,"▲","-")),2)</f>
        <v>28.91</v>
      </c>
    </row>
    <row r="21" spans="1:11">
      <c r="A21" s="174" t="s">
        <v>54</v>
      </c>
      <c r="B21" s="174">
        <f>IF(ISNUMBER(VALUE(SUBSTITUTE(実質収支比率等に係る経年分析!F$49,"▲","-"))),ROUND(VALUE(SUBSTITUTE(実質収支比率等に係る経年分析!F$49,"▲","-")),2),NA())</f>
        <v>-7.24</v>
      </c>
      <c r="C21" s="174">
        <f>IF(ISNUMBER(VALUE(SUBSTITUTE(実質収支比率等に係る経年分析!G$49,"▲","-"))),ROUND(VALUE(SUBSTITUTE(実質収支比率等に係る経年分析!G$49,"▲","-")),2),NA())</f>
        <v>1.43</v>
      </c>
      <c r="D21" s="174">
        <f>IF(ISNUMBER(VALUE(SUBSTITUTE(実質収支比率等に係る経年分析!H$49,"▲","-"))),ROUND(VALUE(SUBSTITUTE(実質収支比率等に係る経年分析!H$49,"▲","-")),2),NA())</f>
        <v>9.51</v>
      </c>
      <c r="E21" s="174">
        <f>IF(ISNUMBER(VALUE(SUBSTITUTE(実質収支比率等に係る経年分析!I$49,"▲","-"))),ROUND(VALUE(SUBSTITUTE(実質収支比率等に係る経年分析!I$49,"▲","-")),2),NA())</f>
        <v>3.62</v>
      </c>
      <c r="F21" s="174">
        <f>IF(ISNUMBER(VALUE(SUBSTITUTE(実質収支比率等に係る経年分析!J$49,"▲","-"))),ROUND(VALUE(SUBSTITUTE(実質収支比率等に係る経年分析!J$49,"▲","-")),2),NA())</f>
        <v>-2.0499999999999998</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垂水市漁業集落排水処理施設特別会計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c r="A30" s="175" t="str">
        <f>IF(連結実質赤字比率に係る赤字・黒字の構成分析!C$40="",NA(),連結実質赤字比率に係る赤字・黒字の構成分析!C$40)</f>
        <v>垂水市後期高齢者医療特別会計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c r="A31" s="175" t="str">
        <f>IF(連結実質赤字比率に係る赤字・黒字の構成分析!C$39="",NA(),連結実質赤字比率に係る赤字・黒字の構成分析!C$39)</f>
        <v>垂水市国民健康保険特別会計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c r="A32" s="175" t="str">
        <f>IF(連結実質赤字比率に係る赤字・黒字の構成分析!C$38="",NA(),連結実質赤字比率に係る赤字・黒字の構成分析!C$38)</f>
        <v>垂水市交通災害共済特別会計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c r="A33" s="175" t="str">
        <f>IF(連結実質赤字比率に係る赤字・黒字の構成分析!C$37="",NA(),連結実質赤字比率に係る赤字・黒字の構成分析!C$37)</f>
        <v>垂水市介護保険特別会計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1.1499999999999999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5.0599999999999996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7.76</v>
      </c>
    </row>
    <row r="35" spans="1:16">
      <c r="A35" s="175" t="str">
        <f>IF(連結実質赤字比率に係る赤字・黒字の構成分析!C$35="",NA(),連結実質赤字比率に係る赤字・黒字の構成分析!C$35)</f>
        <v>垂水市病院事業会計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v>
      </c>
    </row>
    <row r="36" spans="1:16">
      <c r="A36" s="175" t="str">
        <f>IF(連結実質赤字比率に係る赤字・黒字の構成分析!C$34="",NA(),連結実質赤字比率に係る赤字・黒字の構成分析!C$34)</f>
        <v>垂水市水道事業会計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10.130000000000001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8.84</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812</v>
      </c>
      <c r="E42" s="176"/>
      <c r="F42" s="176"/>
      <c r="G42" s="176">
        <f>'実質公債費比率（分子）の構造'!L$52</f>
        <v>772</v>
      </c>
      <c r="H42" s="176"/>
      <c r="I42" s="176"/>
      <c r="J42" s="176">
        <f>'実質公債費比率（分子）の構造'!M$52</f>
        <v>835</v>
      </c>
      <c r="K42" s="176"/>
      <c r="L42" s="176"/>
      <c r="M42" s="176">
        <f>'実質公債費比率（分子）の構造'!N$52</f>
        <v>798</v>
      </c>
      <c r="N42" s="176"/>
      <c r="O42" s="176"/>
      <c r="P42" s="176">
        <f>'実質公債費比率（分子）の構造'!O$52</f>
        <v>792</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20</v>
      </c>
      <c r="C44" s="176"/>
      <c r="D44" s="176"/>
      <c r="E44" s="176">
        <f>'実質公債費比率（分子）の構造'!L$50</f>
        <v>20</v>
      </c>
      <c r="F44" s="176"/>
      <c r="G44" s="176"/>
      <c r="H44" s="176">
        <f>'実質公債費比率（分子）の構造'!M$50</f>
        <v>20</v>
      </c>
      <c r="I44" s="176"/>
      <c r="J44" s="176"/>
      <c r="K44" s="176">
        <f>'実質公債費比率（分子）の構造'!N$50</f>
        <v>20</v>
      </c>
      <c r="L44" s="176"/>
      <c r="M44" s="176"/>
      <c r="N44" s="176">
        <f>'実質公債費比率（分子）の構造'!O$50</f>
        <v>20</v>
      </c>
      <c r="O44" s="176"/>
      <c r="P44" s="176"/>
    </row>
    <row r="45" spans="1:16">
      <c r="A45" s="176" t="s">
        <v>63</v>
      </c>
      <c r="B45" s="176">
        <f>'実質公債費比率（分子）の構造'!K$49</f>
        <v>40</v>
      </c>
      <c r="C45" s="176"/>
      <c r="D45" s="176"/>
      <c r="E45" s="176">
        <f>'実質公債費比率（分子）の構造'!L$49</f>
        <v>39</v>
      </c>
      <c r="F45" s="176"/>
      <c r="G45" s="176"/>
      <c r="H45" s="176">
        <f>'実質公債費比率（分子）の構造'!M$49</f>
        <v>40</v>
      </c>
      <c r="I45" s="176"/>
      <c r="J45" s="176"/>
      <c r="K45" s="176">
        <f>'実質公債費比率（分子）の構造'!N$49</f>
        <v>33</v>
      </c>
      <c r="L45" s="176"/>
      <c r="M45" s="176"/>
      <c r="N45" s="176">
        <f>'実質公債費比率（分子）の構造'!O$49</f>
        <v>1</v>
      </c>
      <c r="O45" s="176"/>
      <c r="P45" s="176"/>
    </row>
    <row r="46" spans="1:16">
      <c r="A46" s="176" t="s">
        <v>64</v>
      </c>
      <c r="B46" s="176">
        <f>'実質公債費比率（分子）の構造'!K$48</f>
        <v>102</v>
      </c>
      <c r="C46" s="176"/>
      <c r="D46" s="176"/>
      <c r="E46" s="176">
        <f>'実質公債費比率（分子）の構造'!L$48</f>
        <v>139</v>
      </c>
      <c r="F46" s="176"/>
      <c r="G46" s="176"/>
      <c r="H46" s="176">
        <f>'実質公債費比率（分子）の構造'!M$48</f>
        <v>161</v>
      </c>
      <c r="I46" s="176"/>
      <c r="J46" s="176"/>
      <c r="K46" s="176">
        <f>'実質公債費比率（分子）の構造'!N$48</f>
        <v>144</v>
      </c>
      <c r="L46" s="176"/>
      <c r="M46" s="176"/>
      <c r="N46" s="176">
        <f>'実質公債費比率（分子）の構造'!O$48</f>
        <v>140</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982</v>
      </c>
      <c r="C49" s="176"/>
      <c r="D49" s="176"/>
      <c r="E49" s="176">
        <f>'実質公債費比率（分子）の構造'!L$45</f>
        <v>913</v>
      </c>
      <c r="F49" s="176"/>
      <c r="G49" s="176"/>
      <c r="H49" s="176">
        <f>'実質公債費比率（分子）の構造'!M$45</f>
        <v>1079</v>
      </c>
      <c r="I49" s="176"/>
      <c r="J49" s="176"/>
      <c r="K49" s="176">
        <f>'実質公債費比率（分子）の構造'!N$45</f>
        <v>1076</v>
      </c>
      <c r="L49" s="176"/>
      <c r="M49" s="176"/>
      <c r="N49" s="176">
        <f>'実質公債費比率（分子）の構造'!O$45</f>
        <v>1061</v>
      </c>
      <c r="O49" s="176"/>
      <c r="P49" s="176"/>
    </row>
    <row r="50" spans="1:16">
      <c r="A50" s="176" t="s">
        <v>67</v>
      </c>
      <c r="B50" s="176" t="e">
        <f>NA()</f>
        <v>#N/A</v>
      </c>
      <c r="C50" s="176">
        <f>IF(ISNUMBER('実質公債費比率（分子）の構造'!K$53),'実質公債費比率（分子）の構造'!K$53,NA())</f>
        <v>332</v>
      </c>
      <c r="D50" s="176" t="e">
        <f>NA()</f>
        <v>#N/A</v>
      </c>
      <c r="E50" s="176" t="e">
        <f>NA()</f>
        <v>#N/A</v>
      </c>
      <c r="F50" s="176">
        <f>IF(ISNUMBER('実質公債費比率（分子）の構造'!L$53),'実質公債費比率（分子）の構造'!L$53,NA())</f>
        <v>339</v>
      </c>
      <c r="G50" s="176" t="e">
        <f>NA()</f>
        <v>#N/A</v>
      </c>
      <c r="H50" s="176" t="e">
        <f>NA()</f>
        <v>#N/A</v>
      </c>
      <c r="I50" s="176">
        <f>IF(ISNUMBER('実質公債費比率（分子）の構造'!M$53),'実質公債費比率（分子）の構造'!M$53,NA())</f>
        <v>465</v>
      </c>
      <c r="J50" s="176" t="e">
        <f>NA()</f>
        <v>#N/A</v>
      </c>
      <c r="K50" s="176" t="e">
        <f>NA()</f>
        <v>#N/A</v>
      </c>
      <c r="L50" s="176">
        <f>IF(ISNUMBER('実質公債費比率（分子）の構造'!N$53),'実質公債費比率（分子）の構造'!N$53,NA())</f>
        <v>475</v>
      </c>
      <c r="M50" s="176" t="e">
        <f>NA()</f>
        <v>#N/A</v>
      </c>
      <c r="N50" s="176" t="e">
        <f>NA()</f>
        <v>#N/A</v>
      </c>
      <c r="O50" s="176">
        <f>IF(ISNUMBER('実質公債費比率（分子）の構造'!O$53),'実質公債費比率（分子）の構造'!O$53,NA())</f>
        <v>430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7326</v>
      </c>
      <c r="E56" s="175"/>
      <c r="F56" s="175"/>
      <c r="G56" s="175">
        <f>'将来負担比率（分子）の構造'!J$52</f>
        <v>7395</v>
      </c>
      <c r="H56" s="175"/>
      <c r="I56" s="175"/>
      <c r="J56" s="175">
        <f>'将来負担比率（分子）の構造'!K$52</f>
        <v>7286</v>
      </c>
      <c r="K56" s="175"/>
      <c r="L56" s="175"/>
      <c r="M56" s="175">
        <f>'将来負担比率（分子）の構造'!L$52</f>
        <v>6750</v>
      </c>
      <c r="N56" s="175"/>
      <c r="O56" s="175"/>
      <c r="P56" s="175">
        <f>'将来負担比率（分子）の構造'!M$52</f>
        <v>6721</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4648</v>
      </c>
      <c r="E58" s="175"/>
      <c r="F58" s="175"/>
      <c r="G58" s="175">
        <f>'将来負担比率（分子）の構造'!J$50</f>
        <v>4494</v>
      </c>
      <c r="H58" s="175"/>
      <c r="I58" s="175"/>
      <c r="J58" s="175">
        <f>'将来負担比率（分子）の構造'!K$50</f>
        <v>5141</v>
      </c>
      <c r="K58" s="175"/>
      <c r="L58" s="175"/>
      <c r="M58" s="175">
        <f>'将来負担比率（分子）の構造'!L$50</f>
        <v>5630</v>
      </c>
      <c r="N58" s="175"/>
      <c r="O58" s="175"/>
      <c r="P58" s="175">
        <f>'将来負担比率（分子）の構造'!M$50</f>
        <v>6061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450</v>
      </c>
      <c r="C61" s="175"/>
      <c r="D61" s="175"/>
      <c r="E61" s="175">
        <f>'将来負担比率（分子）の構造'!J$46</f>
        <v>377</v>
      </c>
      <c r="F61" s="175"/>
      <c r="G61" s="175"/>
      <c r="H61" s="175">
        <f>'将来負担比率（分子）の構造'!K$46</f>
        <v>308</v>
      </c>
      <c r="I61" s="175"/>
      <c r="J61" s="175"/>
      <c r="K61" s="175">
        <f>'将来負担比率（分子）の構造'!L$46</f>
        <v>253</v>
      </c>
      <c r="L61" s="175"/>
      <c r="M61" s="175"/>
      <c r="N61" s="175">
        <f>'将来負担比率（分子）の構造'!M$46</f>
        <v>244</v>
      </c>
      <c r="O61" s="175"/>
      <c r="P61" s="175"/>
    </row>
    <row r="62" spans="1:16">
      <c r="A62" s="175" t="s">
        <v>35</v>
      </c>
      <c r="B62" s="175">
        <f>'将来負担比率（分子）の構造'!I$45</f>
        <v>1217</v>
      </c>
      <c r="C62" s="175"/>
      <c r="D62" s="175"/>
      <c r="E62" s="175">
        <f>'将来負担比率（分子）の構造'!J$45</f>
        <v>1129</v>
      </c>
      <c r="F62" s="175"/>
      <c r="G62" s="175"/>
      <c r="H62" s="175">
        <f>'将来負担比率（分子）の構造'!K$45</f>
        <v>1064</v>
      </c>
      <c r="I62" s="175"/>
      <c r="J62" s="175"/>
      <c r="K62" s="175">
        <f>'将来負担比率（分子）の構造'!L$45</f>
        <v>1107</v>
      </c>
      <c r="L62" s="175"/>
      <c r="M62" s="175"/>
      <c r="N62" s="175">
        <f>'将来負担比率（分子）の構造'!M$45</f>
        <v>1147</v>
      </c>
      <c r="O62" s="175"/>
      <c r="P62" s="175"/>
    </row>
    <row r="63" spans="1:16">
      <c r="A63" s="175" t="s">
        <v>34</v>
      </c>
      <c r="B63" s="175">
        <f>'将来負担比率（分子）の構造'!I$44</f>
        <v>113</v>
      </c>
      <c r="C63" s="175"/>
      <c r="D63" s="175"/>
      <c r="E63" s="175">
        <f>'将来負担比率（分子）の構造'!J$44</f>
        <v>74</v>
      </c>
      <c r="F63" s="175"/>
      <c r="G63" s="175"/>
      <c r="H63" s="175">
        <f>'将来負担比率（分子）の構造'!K$44</f>
        <v>35</v>
      </c>
      <c r="I63" s="175"/>
      <c r="J63" s="175"/>
      <c r="K63" s="175">
        <f>'将来負担比率（分子）の構造'!L$44</f>
        <v>3</v>
      </c>
      <c r="L63" s="175"/>
      <c r="M63" s="175"/>
      <c r="N63" s="175">
        <f>'将来負担比率（分子）の構造'!M$44</f>
        <v>3</v>
      </c>
      <c r="O63" s="175"/>
      <c r="P63" s="175"/>
    </row>
    <row r="64" spans="1:16">
      <c r="A64" s="175" t="s">
        <v>33</v>
      </c>
      <c r="B64" s="175">
        <f>'将来負担比率（分子）の構造'!I$43</f>
        <v>1246</v>
      </c>
      <c r="C64" s="175"/>
      <c r="D64" s="175"/>
      <c r="E64" s="175">
        <f>'将来負担比率（分子）の構造'!J$43</f>
        <v>1421</v>
      </c>
      <c r="F64" s="175"/>
      <c r="G64" s="175"/>
      <c r="H64" s="175">
        <f>'将来負担比率（分子）の構造'!K$43</f>
        <v>1336</v>
      </c>
      <c r="I64" s="175"/>
      <c r="J64" s="175"/>
      <c r="K64" s="175">
        <f>'将来負担比率（分子）の構造'!L$43</f>
        <v>1198</v>
      </c>
      <c r="L64" s="175"/>
      <c r="M64" s="175"/>
      <c r="N64" s="175">
        <f>'将来負担比率（分子）の構造'!M$43</f>
        <v>960</v>
      </c>
      <c r="O64" s="175"/>
      <c r="P64" s="175"/>
    </row>
    <row r="65" spans="1:16">
      <c r="A65" s="175" t="s">
        <v>32</v>
      </c>
      <c r="B65" s="175">
        <f>'将来負担比率（分子）の構造'!I$42</f>
        <v>259</v>
      </c>
      <c r="C65" s="175"/>
      <c r="D65" s="175"/>
      <c r="E65" s="175">
        <f>'将来負担比率（分子）の構造'!J$42</f>
        <v>239</v>
      </c>
      <c r="F65" s="175"/>
      <c r="G65" s="175"/>
      <c r="H65" s="175">
        <f>'将来負担比率（分子）の構造'!K$42</f>
        <v>220</v>
      </c>
      <c r="I65" s="175"/>
      <c r="J65" s="175"/>
      <c r="K65" s="175">
        <f>'将来負担比率（分子）の構造'!L$42</f>
        <v>201</v>
      </c>
      <c r="L65" s="175"/>
      <c r="M65" s="175"/>
      <c r="N65" s="175">
        <f>'将来負担比率（分子）の構造'!M$42</f>
        <v>182</v>
      </c>
      <c r="O65" s="175"/>
      <c r="P65" s="175"/>
    </row>
    <row r="66" spans="1:16">
      <c r="A66" s="175" t="s">
        <v>31</v>
      </c>
      <c r="B66" s="175">
        <f>'将来負担比率（分子）の構造'!I$41</f>
        <v>9960</v>
      </c>
      <c r="C66" s="175"/>
      <c r="D66" s="175"/>
      <c r="E66" s="175">
        <f>'将来負担比率（分子）の構造'!J$41</f>
        <v>9860</v>
      </c>
      <c r="F66" s="175"/>
      <c r="G66" s="175"/>
      <c r="H66" s="175">
        <f>'将来負担比率（分子）の構造'!K$41</f>
        <v>9410</v>
      </c>
      <c r="I66" s="175"/>
      <c r="J66" s="175"/>
      <c r="K66" s="175">
        <f>'将来負担比率（分子）の構造'!L$41</f>
        <v>8975</v>
      </c>
      <c r="L66" s="175"/>
      <c r="M66" s="175"/>
      <c r="N66" s="175">
        <f>'将来負担比率（分子）の構造'!M$41</f>
        <v>8616</v>
      </c>
      <c r="O66" s="175"/>
      <c r="P66" s="175"/>
    </row>
    <row r="67" spans="1:16">
      <c r="A67" s="175" t="s">
        <v>71</v>
      </c>
      <c r="B67" s="175" t="e">
        <f>NA()</f>
        <v>#N/A</v>
      </c>
      <c r="C67" s="175">
        <f>IF(ISNUMBER('将来負担比率（分子）の構造'!I$53), IF('将来負担比率（分子）の構造'!I$53 &lt; 0, 0, '将来負担比率（分子）の構造'!I$53), NA())</f>
        <v>1272</v>
      </c>
      <c r="D67" s="175" t="e">
        <f>NA()</f>
        <v>#N/A</v>
      </c>
      <c r="E67" s="175" t="e">
        <f>NA()</f>
        <v>#N/A</v>
      </c>
      <c r="F67" s="175">
        <f>IF(ISNUMBER('将来負担比率（分子）の構造'!J$53), IF('将来負担比率（分子）の構造'!J$53 &lt; 0, 0, '将来負担比率（分子）の構造'!J$53), NA())</f>
        <v>1211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1500</v>
      </c>
      <c r="C72" s="179">
        <f>基金残高に係る経年分析!G55</f>
        <v>1730</v>
      </c>
      <c r="D72" s="179">
        <f>基金残高に係る経年分析!H55</f>
        <v>1592</v>
      </c>
    </row>
    <row r="73" spans="1:16">
      <c r="A73" s="178" t="s">
        <v>74</v>
      </c>
      <c r="B73" s="179">
        <f>基金残高に係る経年分析!F56</f>
        <v>228</v>
      </c>
      <c r="C73" s="179">
        <f>基金残高に係る経年分析!G56</f>
        <v>228</v>
      </c>
      <c r="D73" s="179">
        <f>基金残高に係る経年分析!H56</f>
        <v>249</v>
      </c>
    </row>
    <row r="74" spans="1:16">
      <c r="A74" s="178" t="s">
        <v>75</v>
      </c>
      <c r="B74" s="179">
        <f>基金残高に係る経年分析!F57</f>
        <v>3125</v>
      </c>
      <c r="C74" s="179">
        <f>基金残高に係る経年分析!G57</f>
        <v>3333</v>
      </c>
      <c r="D74" s="179">
        <f>基金残高に係る経年分析!H57</f>
        <v>3820</v>
      </c>
    </row>
  </sheetData>
  <sheetProtection algorithmName="SHA-512" hashValue="TRaSdwsVOaNWpw7NGNK0WaGhg3YWYyP4NoZ55hul8sprGS0OFY2vC3uUSQWTn4lfARN0aBh+w1HLp4c9qvw7BA==" saltValue="huB+aYXpUk2JDqcN9F5t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1433234</v>
      </c>
      <c r="S5" s="649"/>
      <c r="T5" s="649"/>
      <c r="U5" s="649"/>
      <c r="V5" s="649"/>
      <c r="W5" s="649"/>
      <c r="X5" s="649"/>
      <c r="Y5" s="650"/>
      <c r="Z5" s="651">
        <v>10.4</v>
      </c>
      <c r="AA5" s="651"/>
      <c r="AB5" s="651"/>
      <c r="AC5" s="651"/>
      <c r="AD5" s="652">
        <v>1433234</v>
      </c>
      <c r="AE5" s="652"/>
      <c r="AF5" s="652"/>
      <c r="AG5" s="652"/>
      <c r="AH5" s="652"/>
      <c r="AI5" s="652"/>
      <c r="AJ5" s="652"/>
      <c r="AK5" s="652"/>
      <c r="AL5" s="653">
        <v>25.9</v>
      </c>
      <c r="AM5" s="654"/>
      <c r="AN5" s="654"/>
      <c r="AO5" s="655"/>
      <c r="AP5" s="645" t="s">
        <v>216</v>
      </c>
      <c r="AQ5" s="646"/>
      <c r="AR5" s="646"/>
      <c r="AS5" s="646"/>
      <c r="AT5" s="646"/>
      <c r="AU5" s="646"/>
      <c r="AV5" s="646"/>
      <c r="AW5" s="646"/>
      <c r="AX5" s="646"/>
      <c r="AY5" s="646"/>
      <c r="AZ5" s="646"/>
      <c r="BA5" s="646"/>
      <c r="BB5" s="646"/>
      <c r="BC5" s="646"/>
      <c r="BD5" s="646"/>
      <c r="BE5" s="646"/>
      <c r="BF5" s="647"/>
      <c r="BG5" s="659">
        <v>1428664</v>
      </c>
      <c r="BH5" s="660"/>
      <c r="BI5" s="660"/>
      <c r="BJ5" s="660"/>
      <c r="BK5" s="660"/>
      <c r="BL5" s="660"/>
      <c r="BM5" s="660"/>
      <c r="BN5" s="661"/>
      <c r="BO5" s="662">
        <v>99.7</v>
      </c>
      <c r="BP5" s="662"/>
      <c r="BQ5" s="662"/>
      <c r="BR5" s="662"/>
      <c r="BS5" s="663">
        <v>16383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87348</v>
      </c>
      <c r="S6" s="660"/>
      <c r="T6" s="660"/>
      <c r="U6" s="660"/>
      <c r="V6" s="660"/>
      <c r="W6" s="660"/>
      <c r="X6" s="660"/>
      <c r="Y6" s="661"/>
      <c r="Z6" s="662">
        <v>0.6</v>
      </c>
      <c r="AA6" s="662"/>
      <c r="AB6" s="662"/>
      <c r="AC6" s="662"/>
      <c r="AD6" s="663">
        <v>87348</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1428664</v>
      </c>
      <c r="BH6" s="660"/>
      <c r="BI6" s="660"/>
      <c r="BJ6" s="660"/>
      <c r="BK6" s="660"/>
      <c r="BL6" s="660"/>
      <c r="BM6" s="660"/>
      <c r="BN6" s="661"/>
      <c r="BO6" s="662">
        <v>99.7</v>
      </c>
      <c r="BP6" s="662"/>
      <c r="BQ6" s="662"/>
      <c r="BR6" s="662"/>
      <c r="BS6" s="663">
        <v>16383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108910</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108910</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371</v>
      </c>
      <c r="S7" s="660"/>
      <c r="T7" s="660"/>
      <c r="U7" s="660"/>
      <c r="V7" s="660"/>
      <c r="W7" s="660"/>
      <c r="X7" s="660"/>
      <c r="Y7" s="661"/>
      <c r="Z7" s="662">
        <v>0</v>
      </c>
      <c r="AA7" s="662"/>
      <c r="AB7" s="662"/>
      <c r="AC7" s="662"/>
      <c r="AD7" s="663">
        <v>371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568563</v>
      </c>
      <c r="BH7" s="660"/>
      <c r="BI7" s="660"/>
      <c r="BJ7" s="660"/>
      <c r="BK7" s="660"/>
      <c r="BL7" s="660"/>
      <c r="BM7" s="660"/>
      <c r="BN7" s="661"/>
      <c r="BO7" s="662">
        <v>39.700000000000003</v>
      </c>
      <c r="BP7" s="662"/>
      <c r="BQ7" s="662"/>
      <c r="BR7" s="662"/>
      <c r="BS7" s="663">
        <v>16383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3938988</v>
      </c>
      <c r="CS7" s="660"/>
      <c r="CT7" s="660"/>
      <c r="CU7" s="660"/>
      <c r="CV7" s="660"/>
      <c r="CW7" s="660"/>
      <c r="CX7" s="660"/>
      <c r="CY7" s="661"/>
      <c r="CZ7" s="662">
        <v>29.5</v>
      </c>
      <c r="DA7" s="662"/>
      <c r="DB7" s="662"/>
      <c r="DC7" s="662"/>
      <c r="DD7" s="668">
        <v>22086</v>
      </c>
      <c r="DE7" s="660"/>
      <c r="DF7" s="660"/>
      <c r="DG7" s="660"/>
      <c r="DH7" s="660"/>
      <c r="DI7" s="660"/>
      <c r="DJ7" s="660"/>
      <c r="DK7" s="660"/>
      <c r="DL7" s="660"/>
      <c r="DM7" s="660"/>
      <c r="DN7" s="660"/>
      <c r="DO7" s="660"/>
      <c r="DP7" s="661"/>
      <c r="DQ7" s="668">
        <v>1555071</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4304</v>
      </c>
      <c r="S8" s="660"/>
      <c r="T8" s="660"/>
      <c r="U8" s="660"/>
      <c r="V8" s="660"/>
      <c r="W8" s="660"/>
      <c r="X8" s="660"/>
      <c r="Y8" s="661"/>
      <c r="Z8" s="662">
        <v>0</v>
      </c>
      <c r="AA8" s="662"/>
      <c r="AB8" s="662"/>
      <c r="AC8" s="662"/>
      <c r="AD8" s="663">
        <v>4304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20770</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3575365</v>
      </c>
      <c r="CS8" s="660"/>
      <c r="CT8" s="660"/>
      <c r="CU8" s="660"/>
      <c r="CV8" s="660"/>
      <c r="CW8" s="660"/>
      <c r="CX8" s="660"/>
      <c r="CY8" s="661"/>
      <c r="CZ8" s="662">
        <v>26.8</v>
      </c>
      <c r="DA8" s="662"/>
      <c r="DB8" s="662"/>
      <c r="DC8" s="662"/>
      <c r="DD8" s="668">
        <v>27233</v>
      </c>
      <c r="DE8" s="660"/>
      <c r="DF8" s="660"/>
      <c r="DG8" s="660"/>
      <c r="DH8" s="660"/>
      <c r="DI8" s="660"/>
      <c r="DJ8" s="660"/>
      <c r="DK8" s="660"/>
      <c r="DL8" s="660"/>
      <c r="DM8" s="660"/>
      <c r="DN8" s="660"/>
      <c r="DO8" s="660"/>
      <c r="DP8" s="661"/>
      <c r="DQ8" s="668">
        <v>2081944</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5200</v>
      </c>
      <c r="S9" s="660"/>
      <c r="T9" s="660"/>
      <c r="U9" s="660"/>
      <c r="V9" s="660"/>
      <c r="W9" s="660"/>
      <c r="X9" s="660"/>
      <c r="Y9" s="661"/>
      <c r="Z9" s="662">
        <v>0</v>
      </c>
      <c r="AA9" s="662"/>
      <c r="AB9" s="662"/>
      <c r="AC9" s="662"/>
      <c r="AD9" s="663">
        <v>5200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457653</v>
      </c>
      <c r="BH9" s="660"/>
      <c r="BI9" s="660"/>
      <c r="BJ9" s="660"/>
      <c r="BK9" s="660"/>
      <c r="BL9" s="660"/>
      <c r="BM9" s="660"/>
      <c r="BN9" s="661"/>
      <c r="BO9" s="662">
        <v>31.9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1090375</v>
      </c>
      <c r="CS9" s="660"/>
      <c r="CT9" s="660"/>
      <c r="CU9" s="660"/>
      <c r="CV9" s="660"/>
      <c r="CW9" s="660"/>
      <c r="CX9" s="660"/>
      <c r="CY9" s="661"/>
      <c r="CZ9" s="662">
        <v>8.1999999999999993</v>
      </c>
      <c r="DA9" s="662"/>
      <c r="DB9" s="662"/>
      <c r="DC9" s="662"/>
      <c r="DD9" s="668">
        <v>44285</v>
      </c>
      <c r="DE9" s="660"/>
      <c r="DF9" s="660"/>
      <c r="DG9" s="660"/>
      <c r="DH9" s="660"/>
      <c r="DI9" s="660"/>
      <c r="DJ9" s="660"/>
      <c r="DK9" s="660"/>
      <c r="DL9" s="660"/>
      <c r="DM9" s="660"/>
      <c r="DN9" s="660"/>
      <c r="DO9" s="660"/>
      <c r="DP9" s="661"/>
      <c r="DQ9" s="668">
        <v>809220</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32787</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339254</v>
      </c>
      <c r="S11" s="660"/>
      <c r="T11" s="660"/>
      <c r="U11" s="660"/>
      <c r="V11" s="660"/>
      <c r="W11" s="660"/>
      <c r="X11" s="660"/>
      <c r="Y11" s="661"/>
      <c r="Z11" s="664">
        <v>2.5</v>
      </c>
      <c r="AA11" s="665"/>
      <c r="AB11" s="665"/>
      <c r="AC11" s="671"/>
      <c r="AD11" s="668">
        <v>339254</v>
      </c>
      <c r="AE11" s="660"/>
      <c r="AF11" s="660"/>
      <c r="AG11" s="660"/>
      <c r="AH11" s="660"/>
      <c r="AI11" s="660"/>
      <c r="AJ11" s="660"/>
      <c r="AK11" s="661"/>
      <c r="AL11" s="664">
        <v>6.1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57353</v>
      </c>
      <c r="BH11" s="660"/>
      <c r="BI11" s="660"/>
      <c r="BJ11" s="660"/>
      <c r="BK11" s="660"/>
      <c r="BL11" s="660"/>
      <c r="BM11" s="660"/>
      <c r="BN11" s="661"/>
      <c r="BO11" s="662">
        <v>4</v>
      </c>
      <c r="BP11" s="662"/>
      <c r="BQ11" s="662"/>
      <c r="BR11" s="662"/>
      <c r="BS11" s="663">
        <v>16383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1061708</v>
      </c>
      <c r="CS11" s="660"/>
      <c r="CT11" s="660"/>
      <c r="CU11" s="660"/>
      <c r="CV11" s="660"/>
      <c r="CW11" s="660"/>
      <c r="CX11" s="660"/>
      <c r="CY11" s="661"/>
      <c r="CZ11" s="662">
        <v>7.9</v>
      </c>
      <c r="DA11" s="662"/>
      <c r="DB11" s="662"/>
      <c r="DC11" s="662"/>
      <c r="DD11" s="668">
        <v>501932</v>
      </c>
      <c r="DE11" s="660"/>
      <c r="DF11" s="660"/>
      <c r="DG11" s="660"/>
      <c r="DH11" s="660"/>
      <c r="DI11" s="660"/>
      <c r="DJ11" s="660"/>
      <c r="DK11" s="660"/>
      <c r="DL11" s="660"/>
      <c r="DM11" s="660"/>
      <c r="DN11" s="660"/>
      <c r="DO11" s="660"/>
      <c r="DP11" s="661"/>
      <c r="DQ11" s="668">
        <v>313872</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688908</v>
      </c>
      <c r="BH12" s="660"/>
      <c r="BI12" s="660"/>
      <c r="BJ12" s="660"/>
      <c r="BK12" s="660"/>
      <c r="BL12" s="660"/>
      <c r="BM12" s="660"/>
      <c r="BN12" s="661"/>
      <c r="BO12" s="662">
        <v>48.1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275822</v>
      </c>
      <c r="CS12" s="660"/>
      <c r="CT12" s="660"/>
      <c r="CU12" s="660"/>
      <c r="CV12" s="660"/>
      <c r="CW12" s="660"/>
      <c r="CX12" s="660"/>
      <c r="CY12" s="661"/>
      <c r="CZ12" s="662">
        <v>2.1</v>
      </c>
      <c r="DA12" s="662"/>
      <c r="DB12" s="662"/>
      <c r="DC12" s="662"/>
      <c r="DD12" s="668">
        <v>54361</v>
      </c>
      <c r="DE12" s="660"/>
      <c r="DF12" s="660"/>
      <c r="DG12" s="660"/>
      <c r="DH12" s="660"/>
      <c r="DI12" s="660"/>
      <c r="DJ12" s="660"/>
      <c r="DK12" s="660"/>
      <c r="DL12" s="660"/>
      <c r="DM12" s="660"/>
      <c r="DN12" s="660"/>
      <c r="DO12" s="660"/>
      <c r="DP12" s="661"/>
      <c r="DQ12" s="668">
        <v>224857</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675495</v>
      </c>
      <c r="BH13" s="660"/>
      <c r="BI13" s="660"/>
      <c r="BJ13" s="660"/>
      <c r="BK13" s="660"/>
      <c r="BL13" s="660"/>
      <c r="BM13" s="660"/>
      <c r="BN13" s="661"/>
      <c r="BO13" s="662">
        <v>47.1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632942</v>
      </c>
      <c r="CS13" s="660"/>
      <c r="CT13" s="660"/>
      <c r="CU13" s="660"/>
      <c r="CV13" s="660"/>
      <c r="CW13" s="660"/>
      <c r="CX13" s="660"/>
      <c r="CY13" s="661"/>
      <c r="CZ13" s="662">
        <v>4.7</v>
      </c>
      <c r="DA13" s="662"/>
      <c r="DB13" s="662"/>
      <c r="DC13" s="662"/>
      <c r="DD13" s="668">
        <v>512320</v>
      </c>
      <c r="DE13" s="660"/>
      <c r="DF13" s="660"/>
      <c r="DG13" s="660"/>
      <c r="DH13" s="660"/>
      <c r="DI13" s="660"/>
      <c r="DJ13" s="660"/>
      <c r="DK13" s="660"/>
      <c r="DL13" s="660"/>
      <c r="DM13" s="660"/>
      <c r="DN13" s="660"/>
      <c r="DO13" s="660"/>
      <c r="DP13" s="661"/>
      <c r="DQ13" s="668">
        <v>165732</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448</v>
      </c>
      <c r="S14" s="660"/>
      <c r="T14" s="660"/>
      <c r="U14" s="660"/>
      <c r="V14" s="660"/>
      <c r="W14" s="660"/>
      <c r="X14" s="660"/>
      <c r="Y14" s="661"/>
      <c r="Z14" s="662">
        <v>0</v>
      </c>
      <c r="AA14" s="662"/>
      <c r="AB14" s="662"/>
      <c r="AC14" s="662"/>
      <c r="AD14" s="663">
        <v>448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59800</v>
      </c>
      <c r="BH14" s="660"/>
      <c r="BI14" s="660"/>
      <c r="BJ14" s="660"/>
      <c r="BK14" s="660"/>
      <c r="BL14" s="660"/>
      <c r="BM14" s="660"/>
      <c r="BN14" s="661"/>
      <c r="BO14" s="662">
        <v>4.2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455530</v>
      </c>
      <c r="CS14" s="660"/>
      <c r="CT14" s="660"/>
      <c r="CU14" s="660"/>
      <c r="CV14" s="660"/>
      <c r="CW14" s="660"/>
      <c r="CX14" s="660"/>
      <c r="CY14" s="661"/>
      <c r="CZ14" s="662">
        <v>3.4</v>
      </c>
      <c r="DA14" s="662"/>
      <c r="DB14" s="662"/>
      <c r="DC14" s="662"/>
      <c r="DD14" s="668">
        <v>41698</v>
      </c>
      <c r="DE14" s="660"/>
      <c r="DF14" s="660"/>
      <c r="DG14" s="660"/>
      <c r="DH14" s="660"/>
      <c r="DI14" s="660"/>
      <c r="DJ14" s="660"/>
      <c r="DK14" s="660"/>
      <c r="DL14" s="660"/>
      <c r="DM14" s="660"/>
      <c r="DN14" s="660"/>
      <c r="DO14" s="660"/>
      <c r="DP14" s="661"/>
      <c r="DQ14" s="668">
        <v>381059</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111393</v>
      </c>
      <c r="BH15" s="660"/>
      <c r="BI15" s="660"/>
      <c r="BJ15" s="660"/>
      <c r="BK15" s="660"/>
      <c r="BL15" s="660"/>
      <c r="BM15" s="660"/>
      <c r="BN15" s="661"/>
      <c r="BO15" s="662">
        <v>7.8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908607</v>
      </c>
      <c r="CS15" s="660"/>
      <c r="CT15" s="660"/>
      <c r="CU15" s="660"/>
      <c r="CV15" s="660"/>
      <c r="CW15" s="660"/>
      <c r="CX15" s="660"/>
      <c r="CY15" s="661"/>
      <c r="CZ15" s="662">
        <v>6.8</v>
      </c>
      <c r="DA15" s="662"/>
      <c r="DB15" s="662"/>
      <c r="DC15" s="662"/>
      <c r="DD15" s="668">
        <v>156164</v>
      </c>
      <c r="DE15" s="660"/>
      <c r="DF15" s="660"/>
      <c r="DG15" s="660"/>
      <c r="DH15" s="660"/>
      <c r="DI15" s="660"/>
      <c r="DJ15" s="660"/>
      <c r="DK15" s="660"/>
      <c r="DL15" s="660"/>
      <c r="DM15" s="660"/>
      <c r="DN15" s="660"/>
      <c r="DO15" s="660"/>
      <c r="DP15" s="661"/>
      <c r="DQ15" s="668">
        <v>687095</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5001</v>
      </c>
      <c r="S16" s="660"/>
      <c r="T16" s="660"/>
      <c r="U16" s="660"/>
      <c r="V16" s="660"/>
      <c r="W16" s="660"/>
      <c r="X16" s="660"/>
      <c r="Y16" s="661"/>
      <c r="Z16" s="662">
        <v>0</v>
      </c>
      <c r="AA16" s="662"/>
      <c r="AB16" s="662"/>
      <c r="AC16" s="662"/>
      <c r="AD16" s="663">
        <v>5001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246038</v>
      </c>
      <c r="CS16" s="660"/>
      <c r="CT16" s="660"/>
      <c r="CU16" s="660"/>
      <c r="CV16" s="660"/>
      <c r="CW16" s="660"/>
      <c r="CX16" s="660"/>
      <c r="CY16" s="661"/>
      <c r="CZ16" s="662">
        <v>1.8</v>
      </c>
      <c r="DA16" s="662"/>
      <c r="DB16" s="662"/>
      <c r="DC16" s="662"/>
      <c r="DD16" s="668" t="s">
        <v>122</v>
      </c>
      <c r="DE16" s="660"/>
      <c r="DF16" s="660"/>
      <c r="DG16" s="660"/>
      <c r="DH16" s="660"/>
      <c r="DI16" s="660"/>
      <c r="DJ16" s="660"/>
      <c r="DK16" s="660"/>
      <c r="DL16" s="660"/>
      <c r="DM16" s="660"/>
      <c r="DN16" s="660"/>
      <c r="DO16" s="660"/>
      <c r="DP16" s="661"/>
      <c r="DQ16" s="668">
        <v>143058</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20487</v>
      </c>
      <c r="S17" s="660"/>
      <c r="T17" s="660"/>
      <c r="U17" s="660"/>
      <c r="V17" s="660"/>
      <c r="W17" s="660"/>
      <c r="X17" s="660"/>
      <c r="Y17" s="661"/>
      <c r="Z17" s="662">
        <v>0.1</v>
      </c>
      <c r="AA17" s="662"/>
      <c r="AB17" s="662"/>
      <c r="AC17" s="662"/>
      <c r="AD17" s="663">
        <v>20487</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1061108</v>
      </c>
      <c r="CS17" s="660"/>
      <c r="CT17" s="660"/>
      <c r="CU17" s="660"/>
      <c r="CV17" s="660"/>
      <c r="CW17" s="660"/>
      <c r="CX17" s="660"/>
      <c r="CY17" s="661"/>
      <c r="CZ17" s="662">
        <v>7.9</v>
      </c>
      <c r="DA17" s="662"/>
      <c r="DB17" s="662"/>
      <c r="DC17" s="662"/>
      <c r="DD17" s="668" t="s">
        <v>122</v>
      </c>
      <c r="DE17" s="660"/>
      <c r="DF17" s="660"/>
      <c r="DG17" s="660"/>
      <c r="DH17" s="660"/>
      <c r="DI17" s="660"/>
      <c r="DJ17" s="660"/>
      <c r="DK17" s="660"/>
      <c r="DL17" s="660"/>
      <c r="DM17" s="660"/>
      <c r="DN17" s="660"/>
      <c r="DO17" s="660"/>
      <c r="DP17" s="661"/>
      <c r="DQ17" s="668">
        <v>1061108</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10310</v>
      </c>
      <c r="S18" s="660"/>
      <c r="T18" s="660"/>
      <c r="U18" s="660"/>
      <c r="V18" s="660"/>
      <c r="W18" s="660"/>
      <c r="X18" s="660"/>
      <c r="Y18" s="661"/>
      <c r="Z18" s="662">
        <v>0.1</v>
      </c>
      <c r="AA18" s="662"/>
      <c r="AB18" s="662"/>
      <c r="AC18" s="662"/>
      <c r="AD18" s="663">
        <v>10310</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7413</v>
      </c>
      <c r="S19" s="660"/>
      <c r="T19" s="660"/>
      <c r="U19" s="660"/>
      <c r="V19" s="660"/>
      <c r="W19" s="660"/>
      <c r="X19" s="660"/>
      <c r="Y19" s="661"/>
      <c r="Z19" s="662">
        <v>0.1</v>
      </c>
      <c r="AA19" s="662"/>
      <c r="AB19" s="662"/>
      <c r="AC19" s="662"/>
      <c r="AD19" s="663">
        <v>7413</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4570</v>
      </c>
      <c r="BH19" s="660"/>
      <c r="BI19" s="660"/>
      <c r="BJ19" s="660"/>
      <c r="BK19" s="660"/>
      <c r="BL19" s="660"/>
      <c r="BM19" s="660"/>
      <c r="BN19" s="661"/>
      <c r="BO19" s="662">
        <v>0.3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2897</v>
      </c>
      <c r="S20" s="660"/>
      <c r="T20" s="660"/>
      <c r="U20" s="660"/>
      <c r="V20" s="660"/>
      <c r="W20" s="660"/>
      <c r="X20" s="660"/>
      <c r="Y20" s="661"/>
      <c r="Z20" s="662">
        <v>0</v>
      </c>
      <c r="AA20" s="662"/>
      <c r="AB20" s="662"/>
      <c r="AC20" s="662"/>
      <c r="AD20" s="663">
        <v>2897</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4570</v>
      </c>
      <c r="BH20" s="660"/>
      <c r="BI20" s="660"/>
      <c r="BJ20" s="660"/>
      <c r="BK20" s="660"/>
      <c r="BL20" s="660"/>
      <c r="BM20" s="660"/>
      <c r="BN20" s="661"/>
      <c r="BO20" s="662">
        <v>0.3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13355393</v>
      </c>
      <c r="CS20" s="660"/>
      <c r="CT20" s="660"/>
      <c r="CU20" s="660"/>
      <c r="CV20" s="660"/>
      <c r="CW20" s="660"/>
      <c r="CX20" s="660"/>
      <c r="CY20" s="661"/>
      <c r="CZ20" s="662">
        <v>100</v>
      </c>
      <c r="DA20" s="662"/>
      <c r="DB20" s="662"/>
      <c r="DC20" s="662"/>
      <c r="DD20" s="668">
        <v>1360079</v>
      </c>
      <c r="DE20" s="660"/>
      <c r="DF20" s="660"/>
      <c r="DG20" s="660"/>
      <c r="DH20" s="660"/>
      <c r="DI20" s="660"/>
      <c r="DJ20" s="660"/>
      <c r="DK20" s="660"/>
      <c r="DL20" s="660"/>
      <c r="DM20" s="660"/>
      <c r="DN20" s="660"/>
      <c r="DO20" s="660"/>
      <c r="DP20" s="661"/>
      <c r="DQ20" s="668">
        <v>7531926</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4598906</v>
      </c>
      <c r="S21" s="660"/>
      <c r="T21" s="660"/>
      <c r="U21" s="660"/>
      <c r="V21" s="660"/>
      <c r="W21" s="660"/>
      <c r="X21" s="660"/>
      <c r="Y21" s="661"/>
      <c r="Z21" s="662">
        <v>33.200000000000003</v>
      </c>
      <c r="AA21" s="662"/>
      <c r="AB21" s="662"/>
      <c r="AC21" s="662"/>
      <c r="AD21" s="663">
        <v>3599941</v>
      </c>
      <c r="AE21" s="663"/>
      <c r="AF21" s="663"/>
      <c r="AG21" s="663"/>
      <c r="AH21" s="663"/>
      <c r="AI21" s="663"/>
      <c r="AJ21" s="663"/>
      <c r="AK21" s="663"/>
      <c r="AL21" s="664">
        <v>65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4570</v>
      </c>
      <c r="BH21" s="660"/>
      <c r="BI21" s="660"/>
      <c r="BJ21" s="660"/>
      <c r="BK21" s="660"/>
      <c r="BL21" s="660"/>
      <c r="BM21" s="660"/>
      <c r="BN21" s="661"/>
      <c r="BO21" s="662">
        <v>0.3</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3599941</v>
      </c>
      <c r="S22" s="660"/>
      <c r="T22" s="660"/>
      <c r="U22" s="660"/>
      <c r="V22" s="660"/>
      <c r="W22" s="660"/>
      <c r="X22" s="660"/>
      <c r="Y22" s="661"/>
      <c r="Z22" s="662">
        <v>26</v>
      </c>
      <c r="AA22" s="662"/>
      <c r="AB22" s="662"/>
      <c r="AC22" s="662"/>
      <c r="AD22" s="663">
        <v>3599941</v>
      </c>
      <c r="AE22" s="663"/>
      <c r="AF22" s="663"/>
      <c r="AG22" s="663"/>
      <c r="AH22" s="663"/>
      <c r="AI22" s="663"/>
      <c r="AJ22" s="663"/>
      <c r="AK22" s="663"/>
      <c r="AL22" s="664">
        <v>65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998965</v>
      </c>
      <c r="S23" s="660"/>
      <c r="T23" s="660"/>
      <c r="U23" s="660"/>
      <c r="V23" s="660"/>
      <c r="W23" s="660"/>
      <c r="X23" s="660"/>
      <c r="Y23" s="661"/>
      <c r="Z23" s="662">
        <v>7.2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4975729</v>
      </c>
      <c r="CS24" s="649"/>
      <c r="CT24" s="649"/>
      <c r="CU24" s="649"/>
      <c r="CV24" s="649"/>
      <c r="CW24" s="649"/>
      <c r="CX24" s="649"/>
      <c r="CY24" s="650"/>
      <c r="CZ24" s="653">
        <v>37.299999999999997</v>
      </c>
      <c r="DA24" s="654"/>
      <c r="DB24" s="654"/>
      <c r="DC24" s="670"/>
      <c r="DD24" s="694">
        <v>3704185</v>
      </c>
      <c r="DE24" s="649"/>
      <c r="DF24" s="649"/>
      <c r="DG24" s="649"/>
      <c r="DH24" s="649"/>
      <c r="DI24" s="649"/>
      <c r="DJ24" s="649"/>
      <c r="DK24" s="650"/>
      <c r="DL24" s="694">
        <v>3323320</v>
      </c>
      <c r="DM24" s="649"/>
      <c r="DN24" s="649"/>
      <c r="DO24" s="649"/>
      <c r="DP24" s="649"/>
      <c r="DQ24" s="649"/>
      <c r="DR24" s="649"/>
      <c r="DS24" s="649"/>
      <c r="DT24" s="649"/>
      <c r="DU24" s="649"/>
      <c r="DV24" s="650"/>
      <c r="DW24" s="653">
        <v>59.7</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6504863</v>
      </c>
      <c r="S25" s="660"/>
      <c r="T25" s="660"/>
      <c r="U25" s="660"/>
      <c r="V25" s="660"/>
      <c r="W25" s="660"/>
      <c r="X25" s="660"/>
      <c r="Y25" s="661"/>
      <c r="Z25" s="662">
        <v>47</v>
      </c>
      <c r="AA25" s="662"/>
      <c r="AB25" s="662"/>
      <c r="AC25" s="662"/>
      <c r="AD25" s="663">
        <v>5505898</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1861151</v>
      </c>
      <c r="CS25" s="691"/>
      <c r="CT25" s="691"/>
      <c r="CU25" s="691"/>
      <c r="CV25" s="691"/>
      <c r="CW25" s="691"/>
      <c r="CX25" s="691"/>
      <c r="CY25" s="692"/>
      <c r="CZ25" s="664">
        <v>13.9</v>
      </c>
      <c r="DA25" s="689"/>
      <c r="DB25" s="689"/>
      <c r="DC25" s="693"/>
      <c r="DD25" s="668">
        <v>1778130</v>
      </c>
      <c r="DE25" s="691"/>
      <c r="DF25" s="691"/>
      <c r="DG25" s="691"/>
      <c r="DH25" s="691"/>
      <c r="DI25" s="691"/>
      <c r="DJ25" s="691"/>
      <c r="DK25" s="692"/>
      <c r="DL25" s="668">
        <v>1733635</v>
      </c>
      <c r="DM25" s="691"/>
      <c r="DN25" s="691"/>
      <c r="DO25" s="691"/>
      <c r="DP25" s="691"/>
      <c r="DQ25" s="691"/>
      <c r="DR25" s="691"/>
      <c r="DS25" s="691"/>
      <c r="DT25" s="691"/>
      <c r="DU25" s="691"/>
      <c r="DV25" s="692"/>
      <c r="DW25" s="664">
        <v>31.1</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990</v>
      </c>
      <c r="S26" s="660"/>
      <c r="T26" s="660"/>
      <c r="U26" s="660"/>
      <c r="V26" s="660"/>
      <c r="W26" s="660"/>
      <c r="X26" s="660"/>
      <c r="Y26" s="661"/>
      <c r="Z26" s="662">
        <v>0</v>
      </c>
      <c r="AA26" s="662"/>
      <c r="AB26" s="662"/>
      <c r="AC26" s="662"/>
      <c r="AD26" s="663">
        <v>990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1078640</v>
      </c>
      <c r="CS26" s="660"/>
      <c r="CT26" s="660"/>
      <c r="CU26" s="660"/>
      <c r="CV26" s="660"/>
      <c r="CW26" s="660"/>
      <c r="CX26" s="660"/>
      <c r="CY26" s="661"/>
      <c r="CZ26" s="664">
        <v>8.1</v>
      </c>
      <c r="DA26" s="689"/>
      <c r="DB26" s="689"/>
      <c r="DC26" s="693"/>
      <c r="DD26" s="668">
        <v>1045407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30853</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1433234</v>
      </c>
      <c r="BH27" s="660"/>
      <c r="BI27" s="660"/>
      <c r="BJ27" s="660"/>
      <c r="BK27" s="660"/>
      <c r="BL27" s="660"/>
      <c r="BM27" s="660"/>
      <c r="BN27" s="661"/>
      <c r="BO27" s="662">
        <v>100</v>
      </c>
      <c r="BP27" s="662"/>
      <c r="BQ27" s="662"/>
      <c r="BR27" s="662"/>
      <c r="BS27" s="663">
        <v>16383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2053470</v>
      </c>
      <c r="CS27" s="691"/>
      <c r="CT27" s="691"/>
      <c r="CU27" s="691"/>
      <c r="CV27" s="691"/>
      <c r="CW27" s="691"/>
      <c r="CX27" s="691"/>
      <c r="CY27" s="692"/>
      <c r="CZ27" s="664">
        <v>15.4</v>
      </c>
      <c r="DA27" s="689"/>
      <c r="DB27" s="689"/>
      <c r="DC27" s="693"/>
      <c r="DD27" s="668">
        <v>864947</v>
      </c>
      <c r="DE27" s="691"/>
      <c r="DF27" s="691"/>
      <c r="DG27" s="691"/>
      <c r="DH27" s="691"/>
      <c r="DI27" s="691"/>
      <c r="DJ27" s="691"/>
      <c r="DK27" s="692"/>
      <c r="DL27" s="668">
        <v>528577</v>
      </c>
      <c r="DM27" s="691"/>
      <c r="DN27" s="691"/>
      <c r="DO27" s="691"/>
      <c r="DP27" s="691"/>
      <c r="DQ27" s="691"/>
      <c r="DR27" s="691"/>
      <c r="DS27" s="691"/>
      <c r="DT27" s="691"/>
      <c r="DU27" s="691"/>
      <c r="DV27" s="692"/>
      <c r="DW27" s="664">
        <v>9.5</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98269</v>
      </c>
      <c r="S28" s="660"/>
      <c r="T28" s="660"/>
      <c r="U28" s="660"/>
      <c r="V28" s="660"/>
      <c r="W28" s="660"/>
      <c r="X28" s="660"/>
      <c r="Y28" s="661"/>
      <c r="Z28" s="662">
        <v>0.7</v>
      </c>
      <c r="AA28" s="662"/>
      <c r="AB28" s="662"/>
      <c r="AC28" s="662"/>
      <c r="AD28" s="663">
        <v>14871</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1061108</v>
      </c>
      <c r="CS28" s="660"/>
      <c r="CT28" s="660"/>
      <c r="CU28" s="660"/>
      <c r="CV28" s="660"/>
      <c r="CW28" s="660"/>
      <c r="CX28" s="660"/>
      <c r="CY28" s="661"/>
      <c r="CZ28" s="664">
        <v>7.9</v>
      </c>
      <c r="DA28" s="689"/>
      <c r="DB28" s="689"/>
      <c r="DC28" s="693"/>
      <c r="DD28" s="668">
        <v>1061108</v>
      </c>
      <c r="DE28" s="660"/>
      <c r="DF28" s="660"/>
      <c r="DG28" s="660"/>
      <c r="DH28" s="660"/>
      <c r="DI28" s="660"/>
      <c r="DJ28" s="660"/>
      <c r="DK28" s="661"/>
      <c r="DL28" s="668">
        <v>1061108</v>
      </c>
      <c r="DM28" s="660"/>
      <c r="DN28" s="660"/>
      <c r="DO28" s="660"/>
      <c r="DP28" s="660"/>
      <c r="DQ28" s="660"/>
      <c r="DR28" s="660"/>
      <c r="DS28" s="660"/>
      <c r="DT28" s="660"/>
      <c r="DU28" s="660"/>
      <c r="DV28" s="661"/>
      <c r="DW28" s="664">
        <v>19.100000000000001</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12681</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1061108</v>
      </c>
      <c r="CS29" s="691"/>
      <c r="CT29" s="691"/>
      <c r="CU29" s="691"/>
      <c r="CV29" s="691"/>
      <c r="CW29" s="691"/>
      <c r="CX29" s="691"/>
      <c r="CY29" s="692"/>
      <c r="CZ29" s="664">
        <v>7.9</v>
      </c>
      <c r="DA29" s="689"/>
      <c r="DB29" s="689"/>
      <c r="DC29" s="693"/>
      <c r="DD29" s="668">
        <v>1061108</v>
      </c>
      <c r="DE29" s="691"/>
      <c r="DF29" s="691"/>
      <c r="DG29" s="691"/>
      <c r="DH29" s="691"/>
      <c r="DI29" s="691"/>
      <c r="DJ29" s="691"/>
      <c r="DK29" s="692"/>
      <c r="DL29" s="668">
        <v>1061108</v>
      </c>
      <c r="DM29" s="691"/>
      <c r="DN29" s="691"/>
      <c r="DO29" s="691"/>
      <c r="DP29" s="691"/>
      <c r="DQ29" s="691"/>
      <c r="DR29" s="691"/>
      <c r="DS29" s="691"/>
      <c r="DT29" s="691"/>
      <c r="DU29" s="691"/>
      <c r="DV29" s="692"/>
      <c r="DW29" s="664">
        <v>19.100000000000001</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1624973</v>
      </c>
      <c r="S30" s="660"/>
      <c r="T30" s="660"/>
      <c r="U30" s="660"/>
      <c r="V30" s="660"/>
      <c r="W30" s="660"/>
      <c r="X30" s="660"/>
      <c r="Y30" s="661"/>
      <c r="Z30" s="662">
        <v>11.7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1036676</v>
      </c>
      <c r="CS30" s="660"/>
      <c r="CT30" s="660"/>
      <c r="CU30" s="660"/>
      <c r="CV30" s="660"/>
      <c r="CW30" s="660"/>
      <c r="CX30" s="660"/>
      <c r="CY30" s="661"/>
      <c r="CZ30" s="664">
        <v>7.8</v>
      </c>
      <c r="DA30" s="689"/>
      <c r="DB30" s="689"/>
      <c r="DC30" s="693"/>
      <c r="DD30" s="668">
        <v>1036676</v>
      </c>
      <c r="DE30" s="660"/>
      <c r="DF30" s="660"/>
      <c r="DG30" s="660"/>
      <c r="DH30" s="660"/>
      <c r="DI30" s="660"/>
      <c r="DJ30" s="660"/>
      <c r="DK30" s="661"/>
      <c r="DL30" s="668">
        <v>1036676</v>
      </c>
      <c r="DM30" s="660"/>
      <c r="DN30" s="660"/>
      <c r="DO30" s="660"/>
      <c r="DP30" s="660"/>
      <c r="DQ30" s="660"/>
      <c r="DR30" s="660"/>
      <c r="DS30" s="660"/>
      <c r="DT30" s="660"/>
      <c r="DU30" s="660"/>
      <c r="DV30" s="661"/>
      <c r="DW30" s="664">
        <v>18.600000000000001</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95.6</v>
      </c>
      <c r="BN31" s="703"/>
      <c r="BO31" s="703"/>
      <c r="BP31" s="703"/>
      <c r="BQ31" s="704"/>
      <c r="BR31" s="715">
        <v>98.4</v>
      </c>
      <c r="BS31" s="703"/>
      <c r="BT31" s="703"/>
      <c r="BU31" s="703"/>
      <c r="BV31" s="703"/>
      <c r="BW31" s="703"/>
      <c r="BX31" s="654">
        <v>95.1</v>
      </c>
      <c r="BY31" s="703"/>
      <c r="BZ31" s="703"/>
      <c r="CA31" s="703"/>
      <c r="CB31" s="704"/>
      <c r="CD31" s="697"/>
      <c r="CE31" s="698"/>
      <c r="CF31" s="656" t="s">
        <v>300</v>
      </c>
      <c r="CG31" s="657"/>
      <c r="CH31" s="657"/>
      <c r="CI31" s="657"/>
      <c r="CJ31" s="657"/>
      <c r="CK31" s="657"/>
      <c r="CL31" s="657"/>
      <c r="CM31" s="657"/>
      <c r="CN31" s="657"/>
      <c r="CO31" s="657"/>
      <c r="CP31" s="657"/>
      <c r="CQ31" s="658"/>
      <c r="CR31" s="659">
        <v>24432</v>
      </c>
      <c r="CS31" s="691"/>
      <c r="CT31" s="691"/>
      <c r="CU31" s="691"/>
      <c r="CV31" s="691"/>
      <c r="CW31" s="691"/>
      <c r="CX31" s="691"/>
      <c r="CY31" s="692"/>
      <c r="CZ31" s="664">
        <v>0.2</v>
      </c>
      <c r="DA31" s="689"/>
      <c r="DB31" s="689"/>
      <c r="DC31" s="693"/>
      <c r="DD31" s="668">
        <v>24432</v>
      </c>
      <c r="DE31" s="691"/>
      <c r="DF31" s="691"/>
      <c r="DG31" s="691"/>
      <c r="DH31" s="691"/>
      <c r="DI31" s="691"/>
      <c r="DJ31" s="691"/>
      <c r="DK31" s="692"/>
      <c r="DL31" s="668">
        <v>24432</v>
      </c>
      <c r="DM31" s="691"/>
      <c r="DN31" s="691"/>
      <c r="DO31" s="691"/>
      <c r="DP31" s="691"/>
      <c r="DQ31" s="691"/>
      <c r="DR31" s="691"/>
      <c r="DS31" s="691"/>
      <c r="DT31" s="691"/>
      <c r="DU31" s="691"/>
      <c r="DV31" s="692"/>
      <c r="DW31" s="664">
        <v>0.4</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925943</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v>
      </c>
      <c r="BN32" s="691"/>
      <c r="BO32" s="691"/>
      <c r="BP32" s="691"/>
      <c r="BQ32" s="714"/>
      <c r="BR32" s="716">
        <v>99.5</v>
      </c>
      <c r="BS32" s="691"/>
      <c r="BT32" s="691"/>
      <c r="BU32" s="691"/>
      <c r="BV32" s="691"/>
      <c r="BW32" s="691"/>
      <c r="BX32" s="665">
        <v>97.6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24609</v>
      </c>
      <c r="S33" s="660"/>
      <c r="T33" s="660"/>
      <c r="U33" s="660"/>
      <c r="V33" s="660"/>
      <c r="W33" s="660"/>
      <c r="X33" s="660"/>
      <c r="Y33" s="661"/>
      <c r="Z33" s="662">
        <v>0.2</v>
      </c>
      <c r="AA33" s="662"/>
      <c r="AB33" s="662"/>
      <c r="AC33" s="662"/>
      <c r="AD33" s="663">
        <v>19464</v>
      </c>
      <c r="AE33" s="663"/>
      <c r="AF33" s="663"/>
      <c r="AG33" s="663"/>
      <c r="AH33" s="663"/>
      <c r="AI33" s="663"/>
      <c r="AJ33" s="663"/>
      <c r="AK33" s="663"/>
      <c r="AL33" s="664">
        <v>0.4</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93.1</v>
      </c>
      <c r="BN33" s="718"/>
      <c r="BO33" s="718"/>
      <c r="BP33" s="718"/>
      <c r="BQ33" s="720"/>
      <c r="BR33" s="717">
        <v>97.4</v>
      </c>
      <c r="BS33" s="718"/>
      <c r="BT33" s="718"/>
      <c r="BU33" s="718"/>
      <c r="BV33" s="718"/>
      <c r="BW33" s="718"/>
      <c r="BX33" s="719">
        <v>92.5</v>
      </c>
      <c r="BY33" s="718"/>
      <c r="BZ33" s="718"/>
      <c r="CA33" s="718"/>
      <c r="CB33" s="720"/>
      <c r="CD33" s="656" t="s">
        <v>307</v>
      </c>
      <c r="CE33" s="657"/>
      <c r="CF33" s="657"/>
      <c r="CG33" s="657"/>
      <c r="CH33" s="657"/>
      <c r="CI33" s="657"/>
      <c r="CJ33" s="657"/>
      <c r="CK33" s="657"/>
      <c r="CL33" s="657"/>
      <c r="CM33" s="657"/>
      <c r="CN33" s="657"/>
      <c r="CO33" s="657"/>
      <c r="CP33" s="657"/>
      <c r="CQ33" s="658"/>
      <c r="CR33" s="659">
        <v>6773547</v>
      </c>
      <c r="CS33" s="691"/>
      <c r="CT33" s="691"/>
      <c r="CU33" s="691"/>
      <c r="CV33" s="691"/>
      <c r="CW33" s="691"/>
      <c r="CX33" s="691"/>
      <c r="CY33" s="692"/>
      <c r="CZ33" s="664">
        <v>50.7</v>
      </c>
      <c r="DA33" s="689"/>
      <c r="DB33" s="689"/>
      <c r="DC33" s="693"/>
      <c r="DD33" s="668">
        <v>3418769</v>
      </c>
      <c r="DE33" s="691"/>
      <c r="DF33" s="691"/>
      <c r="DG33" s="691"/>
      <c r="DH33" s="691"/>
      <c r="DI33" s="691"/>
      <c r="DJ33" s="691"/>
      <c r="DK33" s="692"/>
      <c r="DL33" s="668">
        <v>1799430</v>
      </c>
      <c r="DM33" s="691"/>
      <c r="DN33" s="691"/>
      <c r="DO33" s="691"/>
      <c r="DP33" s="691"/>
      <c r="DQ33" s="691"/>
      <c r="DR33" s="691"/>
      <c r="DS33" s="691"/>
      <c r="DT33" s="691"/>
      <c r="DU33" s="691"/>
      <c r="DV33" s="692"/>
      <c r="DW33" s="664">
        <v>32.299999999999997</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1458393</v>
      </c>
      <c r="S34" s="660"/>
      <c r="T34" s="660"/>
      <c r="U34" s="660"/>
      <c r="V34" s="660"/>
      <c r="W34" s="660"/>
      <c r="X34" s="660"/>
      <c r="Y34" s="661"/>
      <c r="Z34" s="662">
        <v>10.5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1428604</v>
      </c>
      <c r="CS34" s="660"/>
      <c r="CT34" s="660"/>
      <c r="CU34" s="660"/>
      <c r="CV34" s="660"/>
      <c r="CW34" s="660"/>
      <c r="CX34" s="660"/>
      <c r="CY34" s="661"/>
      <c r="CZ34" s="664">
        <v>10.7</v>
      </c>
      <c r="DA34" s="689"/>
      <c r="DB34" s="689"/>
      <c r="DC34" s="693"/>
      <c r="DD34" s="668">
        <v>788476</v>
      </c>
      <c r="DE34" s="660"/>
      <c r="DF34" s="660"/>
      <c r="DG34" s="660"/>
      <c r="DH34" s="660"/>
      <c r="DI34" s="660"/>
      <c r="DJ34" s="660"/>
      <c r="DK34" s="661"/>
      <c r="DL34" s="668">
        <v>527862</v>
      </c>
      <c r="DM34" s="660"/>
      <c r="DN34" s="660"/>
      <c r="DO34" s="660"/>
      <c r="DP34" s="660"/>
      <c r="DQ34" s="660"/>
      <c r="DR34" s="660"/>
      <c r="DS34" s="660"/>
      <c r="DT34" s="660"/>
      <c r="DU34" s="660"/>
      <c r="DV34" s="661"/>
      <c r="DW34" s="664">
        <v>9.5</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1753418</v>
      </c>
      <c r="S35" s="660"/>
      <c r="T35" s="660"/>
      <c r="U35" s="660"/>
      <c r="V35" s="660"/>
      <c r="W35" s="660"/>
      <c r="X35" s="660"/>
      <c r="Y35" s="661"/>
      <c r="Z35" s="662">
        <v>12.7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83307</v>
      </c>
      <c r="CS35" s="691"/>
      <c r="CT35" s="691"/>
      <c r="CU35" s="691"/>
      <c r="CV35" s="691"/>
      <c r="CW35" s="691"/>
      <c r="CX35" s="691"/>
      <c r="CY35" s="692"/>
      <c r="CZ35" s="664">
        <v>0.6</v>
      </c>
      <c r="DA35" s="689"/>
      <c r="DB35" s="689"/>
      <c r="DC35" s="693"/>
      <c r="DD35" s="668">
        <v>16718</v>
      </c>
      <c r="DE35" s="691"/>
      <c r="DF35" s="691"/>
      <c r="DG35" s="691"/>
      <c r="DH35" s="691"/>
      <c r="DI35" s="691"/>
      <c r="DJ35" s="691"/>
      <c r="DK35" s="692"/>
      <c r="DL35" s="668">
        <v>14902</v>
      </c>
      <c r="DM35" s="691"/>
      <c r="DN35" s="691"/>
      <c r="DO35" s="691"/>
      <c r="DP35" s="691"/>
      <c r="DQ35" s="691"/>
      <c r="DR35" s="691"/>
      <c r="DS35" s="691"/>
      <c r="DT35" s="691"/>
      <c r="DU35" s="691"/>
      <c r="DV35" s="692"/>
      <c r="DW35" s="664">
        <v>0.3</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436730</v>
      </c>
      <c r="S36" s="660"/>
      <c r="T36" s="660"/>
      <c r="U36" s="660"/>
      <c r="V36" s="660"/>
      <c r="W36" s="660"/>
      <c r="X36" s="660"/>
      <c r="Y36" s="661"/>
      <c r="Z36" s="662">
        <v>3.2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1529489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4716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1727188</v>
      </c>
      <c r="CS36" s="660"/>
      <c r="CT36" s="660"/>
      <c r="CU36" s="660"/>
      <c r="CV36" s="660"/>
      <c r="CW36" s="660"/>
      <c r="CX36" s="660"/>
      <c r="CY36" s="661"/>
      <c r="CZ36" s="664">
        <v>12.9</v>
      </c>
      <c r="DA36" s="689"/>
      <c r="DB36" s="689"/>
      <c r="DC36" s="693"/>
      <c r="DD36" s="668">
        <v>978023</v>
      </c>
      <c r="DE36" s="660"/>
      <c r="DF36" s="660"/>
      <c r="DG36" s="660"/>
      <c r="DH36" s="660"/>
      <c r="DI36" s="660"/>
      <c r="DJ36" s="660"/>
      <c r="DK36" s="661"/>
      <c r="DL36" s="668">
        <v>441211</v>
      </c>
      <c r="DM36" s="660"/>
      <c r="DN36" s="660"/>
      <c r="DO36" s="660"/>
      <c r="DP36" s="660"/>
      <c r="DQ36" s="660"/>
      <c r="DR36" s="660"/>
      <c r="DS36" s="660"/>
      <c r="DT36" s="660"/>
      <c r="DU36" s="660"/>
      <c r="DV36" s="661"/>
      <c r="DW36" s="664">
        <v>7.9</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283256</v>
      </c>
      <c r="S37" s="660"/>
      <c r="T37" s="660"/>
      <c r="U37" s="660"/>
      <c r="V37" s="660"/>
      <c r="W37" s="660"/>
      <c r="X37" s="660"/>
      <c r="Y37" s="661"/>
      <c r="Z37" s="662">
        <v>2</v>
      </c>
      <c r="AA37" s="662"/>
      <c r="AB37" s="662"/>
      <c r="AC37" s="662"/>
      <c r="AD37" s="663">
        <v>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311753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-36529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83446</v>
      </c>
      <c r="CS37" s="691"/>
      <c r="CT37" s="691"/>
      <c r="CU37" s="691"/>
      <c r="CV37" s="691"/>
      <c r="CW37" s="691"/>
      <c r="CX37" s="691"/>
      <c r="CY37" s="692"/>
      <c r="CZ37" s="664">
        <v>0.6</v>
      </c>
      <c r="DA37" s="689"/>
      <c r="DB37" s="689"/>
      <c r="DC37" s="693"/>
      <c r="DD37" s="668">
        <v>83446</v>
      </c>
      <c r="DE37" s="691"/>
      <c r="DF37" s="691"/>
      <c r="DG37" s="691"/>
      <c r="DH37" s="691"/>
      <c r="DI37" s="691"/>
      <c r="DJ37" s="691"/>
      <c r="DK37" s="692"/>
      <c r="DL37" s="668">
        <v>68498</v>
      </c>
      <c r="DM37" s="691"/>
      <c r="DN37" s="691"/>
      <c r="DO37" s="691"/>
      <c r="DP37" s="691"/>
      <c r="DQ37" s="691"/>
      <c r="DR37" s="691"/>
      <c r="DS37" s="691"/>
      <c r="DT37" s="691"/>
      <c r="DU37" s="691"/>
      <c r="DV37" s="692"/>
      <c r="DW37" s="664">
        <v>1.2</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677826</v>
      </c>
      <c r="S38" s="660"/>
      <c r="T38" s="660"/>
      <c r="U38" s="660"/>
      <c r="V38" s="660"/>
      <c r="W38" s="660"/>
      <c r="X38" s="660"/>
      <c r="Y38" s="661"/>
      <c r="Z38" s="662">
        <v>4.9000000000000004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137523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2243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1209526</v>
      </c>
      <c r="CS38" s="660"/>
      <c r="CT38" s="660"/>
      <c r="CU38" s="660"/>
      <c r="CV38" s="660"/>
      <c r="CW38" s="660"/>
      <c r="CX38" s="660"/>
      <c r="CY38" s="661"/>
      <c r="CZ38" s="664">
        <v>9.1</v>
      </c>
      <c r="DA38" s="689"/>
      <c r="DB38" s="689"/>
      <c r="DC38" s="693"/>
      <c r="DD38" s="668">
        <v>1001367</v>
      </c>
      <c r="DE38" s="660"/>
      <c r="DF38" s="660"/>
      <c r="DG38" s="660"/>
      <c r="DH38" s="660"/>
      <c r="DI38" s="660"/>
      <c r="DJ38" s="660"/>
      <c r="DK38" s="661"/>
      <c r="DL38" s="668">
        <v>815455</v>
      </c>
      <c r="DM38" s="660"/>
      <c r="DN38" s="660"/>
      <c r="DO38" s="660"/>
      <c r="DP38" s="660"/>
      <c r="DQ38" s="660"/>
      <c r="DR38" s="660"/>
      <c r="DS38" s="660"/>
      <c r="DT38" s="660"/>
      <c r="DU38" s="660"/>
      <c r="DV38" s="661"/>
      <c r="DW38" s="664">
        <v>14.6</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36598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3209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2083922</v>
      </c>
      <c r="CS39" s="691"/>
      <c r="CT39" s="691"/>
      <c r="CU39" s="691"/>
      <c r="CV39" s="691"/>
      <c r="CW39" s="691"/>
      <c r="CX39" s="691"/>
      <c r="CY39" s="692"/>
      <c r="CZ39" s="664">
        <v>15.6</v>
      </c>
      <c r="DA39" s="689"/>
      <c r="DB39" s="689"/>
      <c r="DC39" s="693"/>
      <c r="DD39" s="668">
        <v>634185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26226</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8210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241000</v>
      </c>
      <c r="CS40" s="660"/>
      <c r="CT40" s="660"/>
      <c r="CU40" s="660"/>
      <c r="CV40" s="660"/>
      <c r="CW40" s="660"/>
      <c r="CX40" s="660"/>
      <c r="CY40" s="661"/>
      <c r="CZ40" s="664">
        <v>1.8</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13832804</v>
      </c>
      <c r="S41" s="732"/>
      <c r="T41" s="732"/>
      <c r="U41" s="732"/>
      <c r="V41" s="732"/>
      <c r="W41" s="732"/>
      <c r="X41" s="732"/>
      <c r="Y41" s="736"/>
      <c r="Z41" s="737">
        <v>100</v>
      </c>
      <c r="AA41" s="737"/>
      <c r="AB41" s="737"/>
      <c r="AC41" s="737"/>
      <c r="AD41" s="738">
        <v>5541230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232598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802807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542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1606117</v>
      </c>
      <c r="CS42" s="691"/>
      <c r="CT42" s="691"/>
      <c r="CU42" s="691"/>
      <c r="CV42" s="691"/>
      <c r="CW42" s="691"/>
      <c r="CX42" s="691"/>
      <c r="CY42" s="692"/>
      <c r="CZ42" s="664">
        <v>12</v>
      </c>
      <c r="DA42" s="689"/>
      <c r="DB42" s="689"/>
      <c r="DC42" s="693"/>
      <c r="DD42" s="668">
        <v>408972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135829</v>
      </c>
      <c r="CS43" s="691"/>
      <c r="CT43" s="691"/>
      <c r="CU43" s="691"/>
      <c r="CV43" s="691"/>
      <c r="CW43" s="691"/>
      <c r="CX43" s="691"/>
      <c r="CY43" s="692"/>
      <c r="CZ43" s="664">
        <v>1</v>
      </c>
      <c r="DA43" s="689"/>
      <c r="DB43" s="689"/>
      <c r="DC43" s="693"/>
      <c r="DD43" s="668">
        <v>125358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1360079</v>
      </c>
      <c r="CS44" s="660"/>
      <c r="CT44" s="660"/>
      <c r="CU44" s="660"/>
      <c r="CV44" s="660"/>
      <c r="CW44" s="660"/>
      <c r="CX44" s="660"/>
      <c r="CY44" s="661"/>
      <c r="CZ44" s="664">
        <v>10.199999999999999</v>
      </c>
      <c r="DA44" s="665"/>
      <c r="DB44" s="665"/>
      <c r="DC44" s="671"/>
      <c r="DD44" s="668">
        <v>265914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485262</v>
      </c>
      <c r="CS45" s="691"/>
      <c r="CT45" s="691"/>
      <c r="CU45" s="691"/>
      <c r="CV45" s="691"/>
      <c r="CW45" s="691"/>
      <c r="CX45" s="691"/>
      <c r="CY45" s="692"/>
      <c r="CZ45" s="664">
        <v>3.6</v>
      </c>
      <c r="DA45" s="689"/>
      <c r="DB45" s="689"/>
      <c r="DC45" s="693"/>
      <c r="DD45" s="668">
        <v>20360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690444</v>
      </c>
      <c r="CS46" s="660"/>
      <c r="CT46" s="660"/>
      <c r="CU46" s="660"/>
      <c r="CV46" s="660"/>
      <c r="CW46" s="660"/>
      <c r="CX46" s="660"/>
      <c r="CY46" s="661"/>
      <c r="CZ46" s="664">
        <v>5.2</v>
      </c>
      <c r="DA46" s="665"/>
      <c r="DB46" s="665"/>
      <c r="DC46" s="671"/>
      <c r="DD46" s="668">
        <v>242381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246038</v>
      </c>
      <c r="CS47" s="691"/>
      <c r="CT47" s="691"/>
      <c r="CU47" s="691"/>
      <c r="CV47" s="691"/>
      <c r="CW47" s="691"/>
      <c r="CX47" s="691"/>
      <c r="CY47" s="692"/>
      <c r="CZ47" s="664">
        <v>1.8</v>
      </c>
      <c r="DA47" s="689"/>
      <c r="DB47" s="689"/>
      <c r="DC47" s="693"/>
      <c r="DD47" s="668">
        <v>143058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13355393</v>
      </c>
      <c r="CS49" s="718"/>
      <c r="CT49" s="718"/>
      <c r="CU49" s="718"/>
      <c r="CV49" s="718"/>
      <c r="CW49" s="718"/>
      <c r="CX49" s="718"/>
      <c r="CY49" s="747"/>
      <c r="CZ49" s="739">
        <v>100</v>
      </c>
      <c r="DA49" s="748"/>
      <c r="DB49" s="748"/>
      <c r="DC49" s="749"/>
      <c r="DD49" s="750">
        <v>7531926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FZ+ahiwq+RNHvSosC1Gazlm4mSNVnGKGY9hzN9AA4mEcwRXrXVSEZz/g8ru/SJzGrp2gsFvS+vaHpcC7G2Dwg==" saltValue="jyeg0Qm3XMD1fFMwJv+R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13849</v>
      </c>
      <c r="R7" s="789"/>
      <c r="S7" s="789"/>
      <c r="T7" s="789"/>
      <c r="U7" s="789"/>
      <c r="V7" s="789">
        <v>13372</v>
      </c>
      <c r="W7" s="789"/>
      <c r="X7" s="789"/>
      <c r="Y7" s="789"/>
      <c r="Z7" s="789"/>
      <c r="AA7" s="789">
        <v>477</v>
      </c>
      <c r="AB7" s="789"/>
      <c r="AC7" s="789"/>
      <c r="AD7" s="789"/>
      <c r="AE7" s="790"/>
      <c r="AF7" s="791">
        <v>428</v>
      </c>
      <c r="AG7" s="792"/>
      <c r="AH7" s="792"/>
      <c r="AI7" s="792"/>
      <c r="AJ7" s="793"/>
      <c r="AK7" s="794">
        <v>1753</v>
      </c>
      <c r="AL7" s="795"/>
      <c r="AM7" s="795"/>
      <c r="AN7" s="795"/>
      <c r="AO7" s="795"/>
      <c r="AP7" s="795">
        <v>8616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11</v>
      </c>
      <c r="CI7" s="780"/>
      <c r="CJ7" s="780"/>
      <c r="CK7" s="780"/>
      <c r="CL7" s="781"/>
      <c r="CM7" s="779">
        <v>-6</v>
      </c>
      <c r="CN7" s="780"/>
      <c r="CO7" s="780"/>
      <c r="CP7" s="780"/>
      <c r="CQ7" s="781"/>
      <c r="CR7" s="779">
        <v>5</v>
      </c>
      <c r="CS7" s="780"/>
      <c r="CT7" s="780"/>
      <c r="CU7" s="780"/>
      <c r="CV7" s="781"/>
      <c r="CW7" s="779"/>
      <c r="CX7" s="780"/>
      <c r="CY7" s="780"/>
      <c r="CZ7" s="780"/>
      <c r="DA7" s="781"/>
      <c r="DB7" s="779"/>
      <c r="DC7" s="780"/>
      <c r="DD7" s="780"/>
      <c r="DE7" s="780"/>
      <c r="DF7" s="781"/>
      <c r="DG7" s="779">
        <v>457</v>
      </c>
      <c r="DH7" s="780"/>
      <c r="DI7" s="780"/>
      <c r="DJ7" s="780"/>
      <c r="DK7" s="781"/>
      <c r="DL7" s="779"/>
      <c r="DM7" s="780"/>
      <c r="DN7" s="780"/>
      <c r="DO7" s="780"/>
      <c r="DP7" s="781"/>
      <c r="DQ7" s="779">
        <v>244</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376</v>
      </c>
      <c r="B23" s="825" t="s">
        <v>377</v>
      </c>
      <c r="C23" s="826"/>
      <c r="D23" s="826"/>
      <c r="E23" s="826"/>
      <c r="F23" s="826"/>
      <c r="G23" s="826"/>
      <c r="H23" s="826"/>
      <c r="I23" s="826"/>
      <c r="J23" s="826"/>
      <c r="K23" s="826"/>
      <c r="L23" s="826"/>
      <c r="M23" s="826"/>
      <c r="N23" s="826"/>
      <c r="O23" s="826"/>
      <c r="P23" s="827"/>
      <c r="Q23" s="828">
        <f>Q7</f>
        <v>13849</v>
      </c>
      <c r="R23" s="829"/>
      <c r="S23" s="829"/>
      <c r="T23" s="829"/>
      <c r="U23" s="829"/>
      <c r="V23" s="829">
        <f>V7</f>
        <v>13372</v>
      </c>
      <c r="W23" s="829"/>
      <c r="X23" s="829"/>
      <c r="Y23" s="829"/>
      <c r="Z23" s="829"/>
      <c r="AA23" s="829">
        <f>AA7</f>
        <v>477</v>
      </c>
      <c r="AB23" s="829"/>
      <c r="AC23" s="829"/>
      <c r="AD23" s="829"/>
      <c r="AE23" s="830"/>
      <c r="AF23" s="831">
        <v>428</v>
      </c>
      <c r="AG23" s="829"/>
      <c r="AH23" s="829"/>
      <c r="AI23" s="829"/>
      <c r="AJ23" s="832"/>
      <c r="AK23" s="833"/>
      <c r="AL23" s="834"/>
      <c r="AM23" s="834"/>
      <c r="AN23" s="834"/>
      <c r="AO23" s="834"/>
      <c r="AP23" s="829">
        <f>AP7</f>
        <v>8616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388</v>
      </c>
      <c r="C28" s="786"/>
      <c r="D28" s="786"/>
      <c r="E28" s="786"/>
      <c r="F28" s="786"/>
      <c r="G28" s="786"/>
      <c r="H28" s="786"/>
      <c r="I28" s="786"/>
      <c r="J28" s="786"/>
      <c r="K28" s="786"/>
      <c r="L28" s="786"/>
      <c r="M28" s="786"/>
      <c r="N28" s="786"/>
      <c r="O28" s="786"/>
      <c r="P28" s="787"/>
      <c r="Q28" s="858">
        <v>2260</v>
      </c>
      <c r="R28" s="859"/>
      <c r="S28" s="859"/>
      <c r="T28" s="859"/>
      <c r="U28" s="859"/>
      <c r="V28" s="859">
        <v>2255</v>
      </c>
      <c r="W28" s="859"/>
      <c r="X28" s="859"/>
      <c r="Y28" s="859"/>
      <c r="Z28" s="859"/>
      <c r="AA28" s="859">
        <v>5</v>
      </c>
      <c r="AB28" s="859"/>
      <c r="AC28" s="859"/>
      <c r="AD28" s="859"/>
      <c r="AE28" s="860"/>
      <c r="AF28" s="861">
        <v>5</v>
      </c>
      <c r="AG28" s="859"/>
      <c r="AH28" s="859"/>
      <c r="AI28" s="859"/>
      <c r="AJ28" s="862"/>
      <c r="AK28" s="863">
        <v>168</v>
      </c>
      <c r="AL28" s="864"/>
      <c r="AM28" s="864"/>
      <c r="AN28" s="864"/>
      <c r="AO28" s="864"/>
      <c r="AP28" s="864" t="s">
        <v>551</v>
      </c>
      <c r="AQ28" s="864"/>
      <c r="AR28" s="864"/>
      <c r="AS28" s="864"/>
      <c r="AT28" s="864"/>
      <c r="AU28" s="864" t="s">
        <v>551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389</v>
      </c>
      <c r="C29" s="817"/>
      <c r="D29" s="817"/>
      <c r="E29" s="817"/>
      <c r="F29" s="817"/>
      <c r="G29" s="817"/>
      <c r="H29" s="817"/>
      <c r="I29" s="817"/>
      <c r="J29" s="817"/>
      <c r="K29" s="817"/>
      <c r="L29" s="817"/>
      <c r="M29" s="817"/>
      <c r="N29" s="817"/>
      <c r="O29" s="817"/>
      <c r="P29" s="818"/>
      <c r="Q29" s="819">
        <v>2337</v>
      </c>
      <c r="R29" s="820"/>
      <c r="S29" s="820"/>
      <c r="T29" s="820"/>
      <c r="U29" s="820"/>
      <c r="V29" s="820">
        <v>2233</v>
      </c>
      <c r="W29" s="820"/>
      <c r="X29" s="820"/>
      <c r="Y29" s="820"/>
      <c r="Z29" s="820"/>
      <c r="AA29" s="820">
        <v>104</v>
      </c>
      <c r="AB29" s="820"/>
      <c r="AC29" s="820"/>
      <c r="AD29" s="820"/>
      <c r="AE29" s="821"/>
      <c r="AF29" s="822">
        <v>104</v>
      </c>
      <c r="AG29" s="823"/>
      <c r="AH29" s="823"/>
      <c r="AI29" s="823"/>
      <c r="AJ29" s="824"/>
      <c r="AK29" s="870">
        <v>361</v>
      </c>
      <c r="AL29" s="866"/>
      <c r="AM29" s="866"/>
      <c r="AN29" s="866"/>
      <c r="AO29" s="866"/>
      <c r="AP29" s="866" t="s">
        <v>551</v>
      </c>
      <c r="AQ29" s="866"/>
      <c r="AR29" s="866"/>
      <c r="AS29" s="866"/>
      <c r="AT29" s="866"/>
      <c r="AU29" s="866" t="s">
        <v>551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390</v>
      </c>
      <c r="C30" s="817"/>
      <c r="D30" s="817"/>
      <c r="E30" s="817"/>
      <c r="F30" s="817"/>
      <c r="G30" s="817"/>
      <c r="H30" s="817"/>
      <c r="I30" s="817"/>
      <c r="J30" s="817"/>
      <c r="K30" s="817"/>
      <c r="L30" s="817"/>
      <c r="M30" s="817"/>
      <c r="N30" s="817"/>
      <c r="O30" s="817"/>
      <c r="P30" s="818"/>
      <c r="Q30" s="819">
        <v>262</v>
      </c>
      <c r="R30" s="820"/>
      <c r="S30" s="820"/>
      <c r="T30" s="820"/>
      <c r="U30" s="820"/>
      <c r="V30" s="820">
        <v>260</v>
      </c>
      <c r="W30" s="820"/>
      <c r="X30" s="820"/>
      <c r="Y30" s="820"/>
      <c r="Z30" s="820"/>
      <c r="AA30" s="820">
        <v>2</v>
      </c>
      <c r="AB30" s="820"/>
      <c r="AC30" s="820"/>
      <c r="AD30" s="820"/>
      <c r="AE30" s="821"/>
      <c r="AF30" s="822">
        <v>2</v>
      </c>
      <c r="AG30" s="823"/>
      <c r="AH30" s="823"/>
      <c r="AI30" s="823"/>
      <c r="AJ30" s="824"/>
      <c r="AK30" s="870">
        <v>102</v>
      </c>
      <c r="AL30" s="866"/>
      <c r="AM30" s="866"/>
      <c r="AN30" s="866"/>
      <c r="AO30" s="866"/>
      <c r="AP30" s="866" t="s">
        <v>551</v>
      </c>
      <c r="AQ30" s="866"/>
      <c r="AR30" s="866"/>
      <c r="AS30" s="866"/>
      <c r="AT30" s="866"/>
      <c r="AU30" s="866" t="s">
        <v>551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391</v>
      </c>
      <c r="C31" s="817"/>
      <c r="D31" s="817"/>
      <c r="E31" s="817"/>
      <c r="F31" s="817"/>
      <c r="G31" s="817"/>
      <c r="H31" s="817"/>
      <c r="I31" s="817"/>
      <c r="J31" s="817"/>
      <c r="K31" s="817"/>
      <c r="L31" s="817"/>
      <c r="M31" s="817"/>
      <c r="N31" s="817"/>
      <c r="O31" s="817"/>
      <c r="P31" s="818"/>
      <c r="Q31" s="819">
        <v>641</v>
      </c>
      <c r="R31" s="820"/>
      <c r="S31" s="820"/>
      <c r="T31" s="820"/>
      <c r="U31" s="820"/>
      <c r="V31" s="820">
        <v>641</v>
      </c>
      <c r="W31" s="820"/>
      <c r="X31" s="820"/>
      <c r="Y31" s="820"/>
      <c r="Z31" s="820"/>
      <c r="AA31" s="820">
        <v>0</v>
      </c>
      <c r="AB31" s="820"/>
      <c r="AC31" s="820"/>
      <c r="AD31" s="820"/>
      <c r="AE31" s="821"/>
      <c r="AF31" s="822" t="s">
        <v>122</v>
      </c>
      <c r="AG31" s="823"/>
      <c r="AH31" s="823"/>
      <c r="AI31" s="823"/>
      <c r="AJ31" s="824"/>
      <c r="AK31" s="870">
        <v>138</v>
      </c>
      <c r="AL31" s="866"/>
      <c r="AM31" s="866"/>
      <c r="AN31" s="866"/>
      <c r="AO31" s="866"/>
      <c r="AP31" s="866">
        <v>221</v>
      </c>
      <c r="AQ31" s="866"/>
      <c r="AR31" s="866"/>
      <c r="AS31" s="866"/>
      <c r="AT31" s="866"/>
      <c r="AU31" s="866">
        <v>56</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392</v>
      </c>
      <c r="C32" s="817"/>
      <c r="D32" s="817"/>
      <c r="E32" s="817"/>
      <c r="F32" s="817"/>
      <c r="G32" s="817"/>
      <c r="H32" s="817"/>
      <c r="I32" s="817"/>
      <c r="J32" s="817"/>
      <c r="K32" s="817"/>
      <c r="L32" s="817"/>
      <c r="M32" s="817"/>
      <c r="N32" s="817"/>
      <c r="O32" s="817"/>
      <c r="P32" s="818"/>
      <c r="Q32" s="819">
        <v>8</v>
      </c>
      <c r="R32" s="820"/>
      <c r="S32" s="820"/>
      <c r="T32" s="820"/>
      <c r="U32" s="820"/>
      <c r="V32" s="820">
        <v>1</v>
      </c>
      <c r="W32" s="820"/>
      <c r="X32" s="820"/>
      <c r="Y32" s="820"/>
      <c r="Z32" s="820"/>
      <c r="AA32" s="820">
        <v>7</v>
      </c>
      <c r="AB32" s="820"/>
      <c r="AC32" s="820"/>
      <c r="AD32" s="820"/>
      <c r="AE32" s="821"/>
      <c r="AF32" s="822">
        <v>7</v>
      </c>
      <c r="AG32" s="823"/>
      <c r="AH32" s="823"/>
      <c r="AI32" s="823"/>
      <c r="AJ32" s="824"/>
      <c r="AK32" s="870" t="s">
        <v>551</v>
      </c>
      <c r="AL32" s="866"/>
      <c r="AM32" s="866"/>
      <c r="AN32" s="866"/>
      <c r="AO32" s="866"/>
      <c r="AP32" s="866" t="s">
        <v>551</v>
      </c>
      <c r="AQ32" s="866"/>
      <c r="AR32" s="866"/>
      <c r="AS32" s="866"/>
      <c r="AT32" s="866"/>
      <c r="AU32" s="866" t="s">
        <v>551</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393</v>
      </c>
      <c r="C33" s="817"/>
      <c r="D33" s="817"/>
      <c r="E33" s="817"/>
      <c r="F33" s="817"/>
      <c r="G33" s="817"/>
      <c r="H33" s="817"/>
      <c r="I33" s="817"/>
      <c r="J33" s="817"/>
      <c r="K33" s="817"/>
      <c r="L33" s="817"/>
      <c r="M33" s="817"/>
      <c r="N33" s="817"/>
      <c r="O33" s="817"/>
      <c r="P33" s="818"/>
      <c r="Q33" s="819">
        <v>254</v>
      </c>
      <c r="R33" s="820"/>
      <c r="S33" s="820"/>
      <c r="T33" s="820"/>
      <c r="U33" s="820"/>
      <c r="V33" s="820">
        <v>235</v>
      </c>
      <c r="W33" s="820"/>
      <c r="X33" s="820"/>
      <c r="Y33" s="820"/>
      <c r="Z33" s="820"/>
      <c r="AA33" s="820">
        <v>19</v>
      </c>
      <c r="AB33" s="820"/>
      <c r="AC33" s="820"/>
      <c r="AD33" s="820"/>
      <c r="AE33" s="821"/>
      <c r="AF33" s="822">
        <v>487</v>
      </c>
      <c r="AG33" s="823"/>
      <c r="AH33" s="823"/>
      <c r="AI33" s="823"/>
      <c r="AJ33" s="824"/>
      <c r="AK33" s="870">
        <v>2</v>
      </c>
      <c r="AL33" s="866"/>
      <c r="AM33" s="866"/>
      <c r="AN33" s="866"/>
      <c r="AO33" s="866"/>
      <c r="AP33" s="866">
        <v>937</v>
      </c>
      <c r="AQ33" s="866"/>
      <c r="AR33" s="866"/>
      <c r="AS33" s="866"/>
      <c r="AT33" s="866"/>
      <c r="AU33" s="866">
        <v>88</v>
      </c>
      <c r="AV33" s="866"/>
      <c r="AW33" s="866"/>
      <c r="AX33" s="866"/>
      <c r="AY33" s="866"/>
      <c r="AZ33" s="867"/>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395</v>
      </c>
      <c r="C34" s="817"/>
      <c r="D34" s="817"/>
      <c r="E34" s="817"/>
      <c r="F34" s="817"/>
      <c r="G34" s="817"/>
      <c r="H34" s="817"/>
      <c r="I34" s="817"/>
      <c r="J34" s="817"/>
      <c r="K34" s="817"/>
      <c r="L34" s="817"/>
      <c r="M34" s="817"/>
      <c r="N34" s="817"/>
      <c r="O34" s="817"/>
      <c r="P34" s="818"/>
      <c r="Q34" s="819">
        <v>374</v>
      </c>
      <c r="R34" s="820"/>
      <c r="S34" s="820"/>
      <c r="T34" s="820"/>
      <c r="U34" s="820"/>
      <c r="V34" s="820">
        <v>409</v>
      </c>
      <c r="W34" s="820"/>
      <c r="X34" s="820"/>
      <c r="Y34" s="820"/>
      <c r="Z34" s="820"/>
      <c r="AA34" s="820">
        <v>-35</v>
      </c>
      <c r="AB34" s="820"/>
      <c r="AC34" s="820"/>
      <c r="AD34" s="820"/>
      <c r="AE34" s="821"/>
      <c r="AF34" s="822">
        <v>441</v>
      </c>
      <c r="AG34" s="823"/>
      <c r="AH34" s="823"/>
      <c r="AI34" s="823"/>
      <c r="AJ34" s="824"/>
      <c r="AK34" s="870">
        <v>220</v>
      </c>
      <c r="AL34" s="866"/>
      <c r="AM34" s="866"/>
      <c r="AN34" s="866"/>
      <c r="AO34" s="866"/>
      <c r="AP34" s="866">
        <v>757</v>
      </c>
      <c r="AQ34" s="866"/>
      <c r="AR34" s="866"/>
      <c r="AS34" s="866"/>
      <c r="AT34" s="866"/>
      <c r="AU34" s="866">
        <v>631</v>
      </c>
      <c r="AV34" s="866"/>
      <c r="AW34" s="866"/>
      <c r="AX34" s="866"/>
      <c r="AY34" s="866"/>
      <c r="AZ34" s="867"/>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t="s">
        <v>396</v>
      </c>
      <c r="C35" s="817"/>
      <c r="D35" s="817"/>
      <c r="E35" s="817"/>
      <c r="F35" s="817"/>
      <c r="G35" s="817"/>
      <c r="H35" s="817"/>
      <c r="I35" s="817"/>
      <c r="J35" s="817"/>
      <c r="K35" s="817"/>
      <c r="L35" s="817"/>
      <c r="M35" s="817"/>
      <c r="N35" s="817"/>
      <c r="O35" s="817"/>
      <c r="P35" s="818"/>
      <c r="Q35" s="819">
        <v>3</v>
      </c>
      <c r="R35" s="820"/>
      <c r="S35" s="820"/>
      <c r="T35" s="820"/>
      <c r="U35" s="820"/>
      <c r="V35" s="820">
        <v>2</v>
      </c>
      <c r="W35" s="820"/>
      <c r="X35" s="820"/>
      <c r="Y35" s="820"/>
      <c r="Z35" s="820"/>
      <c r="AA35" s="820">
        <v>1</v>
      </c>
      <c r="AB35" s="820"/>
      <c r="AC35" s="820"/>
      <c r="AD35" s="820"/>
      <c r="AE35" s="821"/>
      <c r="AF35" s="822">
        <v>1</v>
      </c>
      <c r="AG35" s="823"/>
      <c r="AH35" s="823"/>
      <c r="AI35" s="823"/>
      <c r="AJ35" s="824"/>
      <c r="AK35" s="870" t="s">
        <v>551</v>
      </c>
      <c r="AL35" s="866"/>
      <c r="AM35" s="866"/>
      <c r="AN35" s="866"/>
      <c r="AO35" s="866"/>
      <c r="AP35" s="866" t="s">
        <v>551</v>
      </c>
      <c r="AQ35" s="866"/>
      <c r="AR35" s="866"/>
      <c r="AS35" s="866"/>
      <c r="AT35" s="866"/>
      <c r="AU35" s="866" t="s">
        <v>551</v>
      </c>
      <c r="AV35" s="866"/>
      <c r="AW35" s="866"/>
      <c r="AX35" s="866"/>
      <c r="AY35" s="866"/>
      <c r="AZ35" s="867"/>
      <c r="BA35" s="867"/>
      <c r="BB35" s="867"/>
      <c r="BC35" s="867"/>
      <c r="BD35" s="867"/>
      <c r="BE35" s="868" t="s">
        <v>397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t="s">
        <v>398</v>
      </c>
      <c r="C36" s="817"/>
      <c r="D36" s="817"/>
      <c r="E36" s="817"/>
      <c r="F36" s="817"/>
      <c r="G36" s="817"/>
      <c r="H36" s="817"/>
      <c r="I36" s="817"/>
      <c r="J36" s="817"/>
      <c r="K36" s="817"/>
      <c r="L36" s="817"/>
      <c r="M36" s="817"/>
      <c r="N36" s="817"/>
      <c r="O36" s="817"/>
      <c r="P36" s="818"/>
      <c r="Q36" s="819">
        <v>41</v>
      </c>
      <c r="R36" s="820"/>
      <c r="S36" s="820"/>
      <c r="T36" s="820"/>
      <c r="U36" s="820"/>
      <c r="V36" s="820">
        <v>40</v>
      </c>
      <c r="W36" s="820"/>
      <c r="X36" s="820"/>
      <c r="Y36" s="820"/>
      <c r="Z36" s="820"/>
      <c r="AA36" s="820">
        <v>1</v>
      </c>
      <c r="AB36" s="820"/>
      <c r="AC36" s="820"/>
      <c r="AD36" s="820"/>
      <c r="AE36" s="821"/>
      <c r="AF36" s="822">
        <v>2</v>
      </c>
      <c r="AG36" s="823"/>
      <c r="AH36" s="823"/>
      <c r="AI36" s="823"/>
      <c r="AJ36" s="824"/>
      <c r="AK36" s="870">
        <v>37</v>
      </c>
      <c r="AL36" s="866"/>
      <c r="AM36" s="866"/>
      <c r="AN36" s="866"/>
      <c r="AO36" s="866"/>
      <c r="AP36" s="866">
        <v>185</v>
      </c>
      <c r="AQ36" s="866"/>
      <c r="AR36" s="866"/>
      <c r="AS36" s="866"/>
      <c r="AT36" s="866"/>
      <c r="AU36" s="866">
        <v>185</v>
      </c>
      <c r="AV36" s="866"/>
      <c r="AW36" s="866"/>
      <c r="AX36" s="866"/>
      <c r="AY36" s="866"/>
      <c r="AZ36" s="867"/>
      <c r="BA36" s="867"/>
      <c r="BB36" s="867"/>
      <c r="BC36" s="867"/>
      <c r="BD36" s="867"/>
      <c r="BE36" s="868" t="s">
        <v>397</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376</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1047</v>
      </c>
      <c r="AG63" s="880"/>
      <c r="AH63" s="880"/>
      <c r="AI63" s="880"/>
      <c r="AJ63" s="881"/>
      <c r="AK63" s="882"/>
      <c r="AL63" s="877"/>
      <c r="AM63" s="877"/>
      <c r="AN63" s="877"/>
      <c r="AO63" s="877"/>
      <c r="AP63" s="880">
        <v>2100</v>
      </c>
      <c r="AQ63" s="880"/>
      <c r="AR63" s="880"/>
      <c r="AS63" s="880"/>
      <c r="AT63" s="880"/>
      <c r="AU63" s="880">
        <v>960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402</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553</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551</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554</v>
      </c>
      <c r="C69" s="910"/>
      <c r="D69" s="910"/>
      <c r="E69" s="910"/>
      <c r="F69" s="910"/>
      <c r="G69" s="910"/>
      <c r="H69" s="910"/>
      <c r="I69" s="910"/>
      <c r="J69" s="910"/>
      <c r="K69" s="910"/>
      <c r="L69" s="910"/>
      <c r="M69" s="910"/>
      <c r="N69" s="910"/>
      <c r="O69" s="910"/>
      <c r="P69" s="911"/>
      <c r="Q69" s="912">
        <v>1494</v>
      </c>
      <c r="R69" s="866"/>
      <c r="S69" s="866"/>
      <c r="T69" s="866"/>
      <c r="U69" s="866"/>
      <c r="V69" s="866">
        <v>1409</v>
      </c>
      <c r="W69" s="866"/>
      <c r="X69" s="866"/>
      <c r="Y69" s="866"/>
      <c r="Z69" s="866"/>
      <c r="AA69" s="866">
        <v>85</v>
      </c>
      <c r="AB69" s="866"/>
      <c r="AC69" s="866"/>
      <c r="AD69" s="866"/>
      <c r="AE69" s="866"/>
      <c r="AF69" s="866">
        <v>85</v>
      </c>
      <c r="AG69" s="866"/>
      <c r="AH69" s="866"/>
      <c r="AI69" s="866"/>
      <c r="AJ69" s="866"/>
      <c r="AK69" s="866">
        <v>11</v>
      </c>
      <c r="AL69" s="866"/>
      <c r="AM69" s="866"/>
      <c r="AN69" s="866"/>
      <c r="AO69" s="866"/>
      <c r="AP69" s="866">
        <v>37</v>
      </c>
      <c r="AQ69" s="866"/>
      <c r="AR69" s="866"/>
      <c r="AS69" s="866"/>
      <c r="AT69" s="866"/>
      <c r="AU69" s="866">
        <v>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555</v>
      </c>
      <c r="C70" s="910"/>
      <c r="D70" s="910"/>
      <c r="E70" s="910"/>
      <c r="F70" s="910"/>
      <c r="G70" s="910"/>
      <c r="H70" s="910"/>
      <c r="I70" s="910"/>
      <c r="J70" s="910"/>
      <c r="K70" s="910"/>
      <c r="L70" s="910"/>
      <c r="M70" s="910"/>
      <c r="N70" s="910"/>
      <c r="O70" s="910"/>
      <c r="P70" s="911"/>
      <c r="Q70" s="912">
        <v>110</v>
      </c>
      <c r="R70" s="866"/>
      <c r="S70" s="866"/>
      <c r="T70" s="866"/>
      <c r="U70" s="866"/>
      <c r="V70" s="866">
        <v>93</v>
      </c>
      <c r="W70" s="866"/>
      <c r="X70" s="866"/>
      <c r="Y70" s="866"/>
      <c r="Z70" s="866"/>
      <c r="AA70" s="866">
        <v>17</v>
      </c>
      <c r="AB70" s="866"/>
      <c r="AC70" s="866"/>
      <c r="AD70" s="866"/>
      <c r="AE70" s="866"/>
      <c r="AF70" s="866">
        <v>17</v>
      </c>
      <c r="AG70" s="866"/>
      <c r="AH70" s="866"/>
      <c r="AI70" s="866"/>
      <c r="AJ70" s="866"/>
      <c r="AK70" s="866" t="s">
        <v>562</v>
      </c>
      <c r="AL70" s="866"/>
      <c r="AM70" s="866"/>
      <c r="AN70" s="866"/>
      <c r="AO70" s="866"/>
      <c r="AP70" s="866" t="s">
        <v>551</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556</v>
      </c>
      <c r="C71" s="910"/>
      <c r="D71" s="910"/>
      <c r="E71" s="910"/>
      <c r="F71" s="910"/>
      <c r="G71" s="910"/>
      <c r="H71" s="910"/>
      <c r="I71" s="910"/>
      <c r="J71" s="910"/>
      <c r="K71" s="910"/>
      <c r="L71" s="910"/>
      <c r="M71" s="910"/>
      <c r="N71" s="910"/>
      <c r="O71" s="910"/>
      <c r="P71" s="911"/>
      <c r="Q71" s="912">
        <v>293727</v>
      </c>
      <c r="R71" s="866"/>
      <c r="S71" s="866"/>
      <c r="T71" s="866"/>
      <c r="U71" s="866"/>
      <c r="V71" s="866">
        <v>290111</v>
      </c>
      <c r="W71" s="866"/>
      <c r="X71" s="866"/>
      <c r="Y71" s="866"/>
      <c r="Z71" s="866"/>
      <c r="AA71" s="866">
        <v>3616</v>
      </c>
      <c r="AB71" s="866"/>
      <c r="AC71" s="866"/>
      <c r="AD71" s="866"/>
      <c r="AE71" s="866"/>
      <c r="AF71" s="866">
        <v>3616</v>
      </c>
      <c r="AG71" s="866"/>
      <c r="AH71" s="866"/>
      <c r="AI71" s="866"/>
      <c r="AJ71" s="866"/>
      <c r="AK71" s="866">
        <v>27</v>
      </c>
      <c r="AL71" s="866"/>
      <c r="AM71" s="866"/>
      <c r="AN71" s="866"/>
      <c r="AO71" s="866"/>
      <c r="AP71" s="866" t="s">
        <v>551</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376</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4328</v>
      </c>
      <c r="AG88" s="880"/>
      <c r="AH88" s="880"/>
      <c r="AI88" s="880"/>
      <c r="AJ88" s="880"/>
      <c r="AK88" s="877"/>
      <c r="AL88" s="877"/>
      <c r="AM88" s="877"/>
      <c r="AN88" s="877"/>
      <c r="AO88" s="877"/>
      <c r="AP88" s="880">
        <v>37</v>
      </c>
      <c r="AQ88" s="880"/>
      <c r="AR88" s="880"/>
      <c r="AS88" s="880"/>
      <c r="AT88" s="880"/>
      <c r="AU88" s="880">
        <v>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c r="CX102" s="888"/>
      <c r="CY102" s="888"/>
      <c r="CZ102" s="888"/>
      <c r="DA102" s="927"/>
      <c r="DB102" s="926"/>
      <c r="DC102" s="888"/>
      <c r="DD102" s="888"/>
      <c r="DE102" s="888"/>
      <c r="DF102" s="927"/>
      <c r="DG102" s="926">
        <v>457</v>
      </c>
      <c r="DH102" s="888"/>
      <c r="DI102" s="888"/>
      <c r="DJ102" s="888"/>
      <c r="DK102" s="927"/>
      <c r="DL102" s="926"/>
      <c r="DM102" s="888"/>
      <c r="DN102" s="888"/>
      <c r="DO102" s="888"/>
      <c r="DP102" s="927"/>
      <c r="DQ102" s="926">
        <v>244</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1078946</v>
      </c>
      <c r="AB110" s="936"/>
      <c r="AC110" s="936"/>
      <c r="AD110" s="936"/>
      <c r="AE110" s="937"/>
      <c r="AF110" s="938">
        <v>1075832</v>
      </c>
      <c r="AG110" s="936"/>
      <c r="AH110" s="936"/>
      <c r="AI110" s="936"/>
      <c r="AJ110" s="937"/>
      <c r="AK110" s="938">
        <v>1061108</v>
      </c>
      <c r="AL110" s="936"/>
      <c r="AM110" s="936"/>
      <c r="AN110" s="936"/>
      <c r="AO110" s="937"/>
      <c r="AP110" s="939">
        <v>22.5</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9410213</v>
      </c>
      <c r="BR110" s="967"/>
      <c r="BS110" s="967"/>
      <c r="BT110" s="967"/>
      <c r="BU110" s="967"/>
      <c r="BV110" s="967">
        <v>8974920</v>
      </c>
      <c r="BW110" s="967"/>
      <c r="BX110" s="967"/>
      <c r="BY110" s="967"/>
      <c r="BZ110" s="967"/>
      <c r="CA110" s="967">
        <v>8616070</v>
      </c>
      <c r="CB110" s="967"/>
      <c r="CC110" s="967"/>
      <c r="CD110" s="967"/>
      <c r="CE110" s="967"/>
      <c r="CF110" s="980">
        <v>182.8</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220234</v>
      </c>
      <c r="BR111" s="962"/>
      <c r="BS111" s="962"/>
      <c r="BT111" s="962"/>
      <c r="BU111" s="962"/>
      <c r="BV111" s="962">
        <v>201083</v>
      </c>
      <c r="BW111" s="962"/>
      <c r="BX111" s="962"/>
      <c r="BY111" s="962"/>
      <c r="BZ111" s="962"/>
      <c r="CA111" s="962">
        <v>181932</v>
      </c>
      <c r="CB111" s="962"/>
      <c r="CC111" s="962"/>
      <c r="CD111" s="962"/>
      <c r="CE111" s="962"/>
      <c r="CF111" s="956">
        <v>3.9</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1336049</v>
      </c>
      <c r="BR112" s="962"/>
      <c r="BS112" s="962"/>
      <c r="BT112" s="962"/>
      <c r="BU112" s="962"/>
      <c r="BV112" s="962">
        <v>1197967</v>
      </c>
      <c r="BW112" s="962"/>
      <c r="BX112" s="962"/>
      <c r="BY112" s="962"/>
      <c r="BZ112" s="962"/>
      <c r="CA112" s="962">
        <v>959774</v>
      </c>
      <c r="CB112" s="962"/>
      <c r="CC112" s="962"/>
      <c r="CD112" s="962"/>
      <c r="CE112" s="962"/>
      <c r="CF112" s="956">
        <v>20.399999999999999</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109434</v>
      </c>
      <c r="AB113" s="974"/>
      <c r="AC113" s="974"/>
      <c r="AD113" s="974"/>
      <c r="AE113" s="975"/>
      <c r="AF113" s="976">
        <v>143830</v>
      </c>
      <c r="AG113" s="974"/>
      <c r="AH113" s="974"/>
      <c r="AI113" s="974"/>
      <c r="AJ113" s="975"/>
      <c r="AK113" s="976">
        <v>139616</v>
      </c>
      <c r="AL113" s="974"/>
      <c r="AM113" s="974"/>
      <c r="AN113" s="974"/>
      <c r="AO113" s="975"/>
      <c r="AP113" s="977">
        <v>3</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34559</v>
      </c>
      <c r="BR113" s="962"/>
      <c r="BS113" s="962"/>
      <c r="BT113" s="962"/>
      <c r="BU113" s="962"/>
      <c r="BV113" s="962">
        <v>3486</v>
      </c>
      <c r="BW113" s="962"/>
      <c r="BX113" s="962"/>
      <c r="BY113" s="962"/>
      <c r="BZ113" s="962"/>
      <c r="CA113" s="962">
        <v>2691</v>
      </c>
      <c r="CB113" s="962"/>
      <c r="CC113" s="962"/>
      <c r="CD113" s="962"/>
      <c r="CE113" s="962"/>
      <c r="CF113" s="956">
        <v>0.1</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39684</v>
      </c>
      <c r="AB114" s="995"/>
      <c r="AC114" s="995"/>
      <c r="AD114" s="995"/>
      <c r="AE114" s="996"/>
      <c r="AF114" s="997">
        <v>32965</v>
      </c>
      <c r="AG114" s="995"/>
      <c r="AH114" s="995"/>
      <c r="AI114" s="995"/>
      <c r="AJ114" s="996"/>
      <c r="AK114" s="997">
        <v>969</v>
      </c>
      <c r="AL114" s="995"/>
      <c r="AM114" s="995"/>
      <c r="AN114" s="995"/>
      <c r="AO114" s="996"/>
      <c r="AP114" s="998">
        <v>0</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1064081</v>
      </c>
      <c r="BR114" s="962"/>
      <c r="BS114" s="962"/>
      <c r="BT114" s="962"/>
      <c r="BU114" s="962"/>
      <c r="BV114" s="962">
        <v>1107061</v>
      </c>
      <c r="BW114" s="962"/>
      <c r="BX114" s="962"/>
      <c r="BY114" s="962"/>
      <c r="BZ114" s="962"/>
      <c r="CA114" s="962">
        <v>1146550</v>
      </c>
      <c r="CB114" s="962"/>
      <c r="CC114" s="962"/>
      <c r="CD114" s="962"/>
      <c r="CE114" s="962"/>
      <c r="CF114" s="956">
        <v>24.3</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19889</v>
      </c>
      <c r="AB115" s="974"/>
      <c r="AC115" s="974"/>
      <c r="AD115" s="974"/>
      <c r="AE115" s="975"/>
      <c r="AF115" s="976">
        <v>20077</v>
      </c>
      <c r="AG115" s="974"/>
      <c r="AH115" s="974"/>
      <c r="AI115" s="974"/>
      <c r="AJ115" s="975"/>
      <c r="AK115" s="976">
        <v>20014</v>
      </c>
      <c r="AL115" s="974"/>
      <c r="AM115" s="974"/>
      <c r="AN115" s="974"/>
      <c r="AO115" s="975"/>
      <c r="AP115" s="977">
        <v>0.4</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308470</v>
      </c>
      <c r="BR115" s="962"/>
      <c r="BS115" s="962"/>
      <c r="BT115" s="962"/>
      <c r="BU115" s="962"/>
      <c r="BV115" s="962">
        <v>253233</v>
      </c>
      <c r="BW115" s="962"/>
      <c r="BX115" s="962"/>
      <c r="BY115" s="962"/>
      <c r="BZ115" s="962"/>
      <c r="CA115" s="962">
        <v>244448</v>
      </c>
      <c r="CB115" s="962"/>
      <c r="CC115" s="962"/>
      <c r="CD115" s="962"/>
      <c r="CE115" s="962"/>
      <c r="CF115" s="956">
        <v>5.2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1247953</v>
      </c>
      <c r="AB117" s="1015"/>
      <c r="AC117" s="1015"/>
      <c r="AD117" s="1015"/>
      <c r="AE117" s="1016"/>
      <c r="AF117" s="1017">
        <v>1272704</v>
      </c>
      <c r="AG117" s="1015"/>
      <c r="AH117" s="1015"/>
      <c r="AI117" s="1015"/>
      <c r="AJ117" s="1016"/>
      <c r="AK117" s="1017">
        <v>1221707</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12373606</v>
      </c>
      <c r="BR119" s="1036"/>
      <c r="BS119" s="1036"/>
      <c r="BT119" s="1036"/>
      <c r="BU119" s="1036"/>
      <c r="BV119" s="1036">
        <v>11737750</v>
      </c>
      <c r="BW119" s="1036"/>
      <c r="BX119" s="1036"/>
      <c r="BY119" s="1036"/>
      <c r="BZ119" s="1036"/>
      <c r="CA119" s="1036">
        <v>11151465</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220234</v>
      </c>
      <c r="DH119" s="1022"/>
      <c r="DI119" s="1022"/>
      <c r="DJ119" s="1022"/>
      <c r="DK119" s="1023"/>
      <c r="DL119" s="1021">
        <v>201083</v>
      </c>
      <c r="DM119" s="1022"/>
      <c r="DN119" s="1022"/>
      <c r="DO119" s="1022"/>
      <c r="DP119" s="1023"/>
      <c r="DQ119" s="1021">
        <v>181932</v>
      </c>
      <c r="DR119" s="1022"/>
      <c r="DS119" s="1022"/>
      <c r="DT119" s="1022"/>
      <c r="DU119" s="1023"/>
      <c r="DV119" s="1024">
        <v>3.9</v>
      </c>
      <c r="DW119" s="1025"/>
      <c r="DX119" s="1025"/>
      <c r="DY119" s="1025"/>
      <c r="DZ119" s="1026"/>
    </row>
    <row r="120" spans="1:130" s="230" customFormat="1" ht="26.25" customHeight="1">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5140909</v>
      </c>
      <c r="BR120" s="967"/>
      <c r="BS120" s="967"/>
      <c r="BT120" s="967"/>
      <c r="BU120" s="967"/>
      <c r="BV120" s="967">
        <v>5630371</v>
      </c>
      <c r="BW120" s="967"/>
      <c r="BX120" s="967"/>
      <c r="BY120" s="967"/>
      <c r="BZ120" s="967"/>
      <c r="CA120" s="967">
        <v>6061059</v>
      </c>
      <c r="CB120" s="967"/>
      <c r="CC120" s="967"/>
      <c r="CD120" s="967"/>
      <c r="CE120" s="967"/>
      <c r="CF120" s="980">
        <v>128.6</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959974</v>
      </c>
      <c r="DH120" s="967"/>
      <c r="DI120" s="967"/>
      <c r="DJ120" s="967"/>
      <c r="DK120" s="967"/>
      <c r="DL120" s="967">
        <v>839405</v>
      </c>
      <c r="DM120" s="967"/>
      <c r="DN120" s="967"/>
      <c r="DO120" s="967"/>
      <c r="DP120" s="967"/>
      <c r="DQ120" s="967">
        <v>630734</v>
      </c>
      <c r="DR120" s="967"/>
      <c r="DS120" s="967"/>
      <c r="DT120" s="967"/>
      <c r="DU120" s="967"/>
      <c r="DV120" s="968">
        <v>13.4</v>
      </c>
      <c r="DW120" s="968"/>
      <c r="DX120" s="968"/>
      <c r="DY120" s="968"/>
      <c r="DZ120" s="969"/>
    </row>
    <row r="121" spans="1:130" s="230" customFormat="1" ht="26.25" customHeight="1">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398</v>
      </c>
      <c r="CQ121" s="1056"/>
      <c r="CR121" s="1056"/>
      <c r="CS121" s="1056"/>
      <c r="CT121" s="1056"/>
      <c r="CU121" s="1056"/>
      <c r="CV121" s="1056"/>
      <c r="CW121" s="1056"/>
      <c r="CX121" s="1056"/>
      <c r="CY121" s="1056"/>
      <c r="CZ121" s="1056"/>
      <c r="DA121" s="1056"/>
      <c r="DB121" s="1056"/>
      <c r="DC121" s="1056"/>
      <c r="DD121" s="1056"/>
      <c r="DE121" s="1056"/>
      <c r="DF121" s="1057"/>
      <c r="DG121" s="961">
        <v>217699</v>
      </c>
      <c r="DH121" s="962"/>
      <c r="DI121" s="962"/>
      <c r="DJ121" s="962"/>
      <c r="DK121" s="962"/>
      <c r="DL121" s="962">
        <v>201528</v>
      </c>
      <c r="DM121" s="962"/>
      <c r="DN121" s="962"/>
      <c r="DO121" s="962"/>
      <c r="DP121" s="962"/>
      <c r="DQ121" s="962">
        <v>185040</v>
      </c>
      <c r="DR121" s="962"/>
      <c r="DS121" s="962"/>
      <c r="DT121" s="962"/>
      <c r="DU121" s="962"/>
      <c r="DV121" s="963">
        <v>3.9</v>
      </c>
      <c r="DW121" s="963"/>
      <c r="DX121" s="963"/>
      <c r="DY121" s="963"/>
      <c r="DZ121" s="964"/>
    </row>
    <row r="122" spans="1:130" s="230" customFormat="1" ht="26.25" customHeight="1">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7285520</v>
      </c>
      <c r="BR122" s="1036"/>
      <c r="BS122" s="1036"/>
      <c r="BT122" s="1036"/>
      <c r="BU122" s="1036"/>
      <c r="BV122" s="1036">
        <v>6750057</v>
      </c>
      <c r="BW122" s="1036"/>
      <c r="BX122" s="1036"/>
      <c r="BY122" s="1036"/>
      <c r="BZ122" s="1036"/>
      <c r="CA122" s="1036">
        <v>6721468</v>
      </c>
      <c r="CB122" s="1036"/>
      <c r="CC122" s="1036"/>
      <c r="CD122" s="1036"/>
      <c r="CE122" s="1036"/>
      <c r="CF122" s="1053">
        <v>142.6</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9631</v>
      </c>
      <c r="DH122" s="962"/>
      <c r="DI122" s="962"/>
      <c r="DJ122" s="962"/>
      <c r="DK122" s="962"/>
      <c r="DL122" s="962">
        <v>9022</v>
      </c>
      <c r="DM122" s="962"/>
      <c r="DN122" s="962"/>
      <c r="DO122" s="962"/>
      <c r="DP122" s="962"/>
      <c r="DQ122" s="962">
        <v>88083</v>
      </c>
      <c r="DR122" s="962"/>
      <c r="DS122" s="962"/>
      <c r="DT122" s="962"/>
      <c r="DU122" s="962"/>
      <c r="DV122" s="963">
        <v>1.9</v>
      </c>
      <c r="DW122" s="963"/>
      <c r="DX122" s="963"/>
      <c r="DY122" s="963"/>
      <c r="DZ122" s="964"/>
    </row>
    <row r="123" spans="1:130" s="230" customFormat="1" ht="26.25" customHeight="1">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12426429</v>
      </c>
      <c r="BR123" s="1100"/>
      <c r="BS123" s="1100"/>
      <c r="BT123" s="1100"/>
      <c r="BU123" s="1100"/>
      <c r="BV123" s="1100">
        <v>12380428</v>
      </c>
      <c r="BW123" s="1100"/>
      <c r="BX123" s="1100"/>
      <c r="BY123" s="1100"/>
      <c r="BZ123" s="1100"/>
      <c r="CA123" s="1100">
        <v>12782527</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v>57897</v>
      </c>
      <c r="DH123" s="995"/>
      <c r="DI123" s="995"/>
      <c r="DJ123" s="995"/>
      <c r="DK123" s="996"/>
      <c r="DL123" s="997">
        <v>63501</v>
      </c>
      <c r="DM123" s="995"/>
      <c r="DN123" s="995"/>
      <c r="DO123" s="995"/>
      <c r="DP123" s="996"/>
      <c r="DQ123" s="997">
        <v>55917</v>
      </c>
      <c r="DR123" s="995"/>
      <c r="DS123" s="995"/>
      <c r="DT123" s="995"/>
      <c r="DU123" s="996"/>
      <c r="DV123" s="998">
        <v>1.2</v>
      </c>
      <c r="DW123" s="999"/>
      <c r="DX123" s="999"/>
      <c r="DY123" s="999"/>
      <c r="DZ123" s="1000"/>
    </row>
    <row r="124" spans="1:130" s="230" customFormat="1" ht="26.25" customHeight="1" thickBot="1">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90848</v>
      </c>
      <c r="DH124" s="1022"/>
      <c r="DI124" s="1022"/>
      <c r="DJ124" s="1022"/>
      <c r="DK124" s="1023"/>
      <c r="DL124" s="1021">
        <v>84511</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19151</v>
      </c>
      <c r="AB126" s="995"/>
      <c r="AC126" s="995"/>
      <c r="AD126" s="995"/>
      <c r="AE126" s="996"/>
      <c r="AF126" s="997">
        <v>19151</v>
      </c>
      <c r="AG126" s="995"/>
      <c r="AH126" s="995"/>
      <c r="AI126" s="995"/>
      <c r="AJ126" s="996"/>
      <c r="AK126" s="997">
        <v>19151</v>
      </c>
      <c r="AL126" s="995"/>
      <c r="AM126" s="995"/>
      <c r="AN126" s="995"/>
      <c r="AO126" s="996"/>
      <c r="AP126" s="998">
        <v>0.4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v>308470</v>
      </c>
      <c r="DH126" s="962"/>
      <c r="DI126" s="962"/>
      <c r="DJ126" s="962"/>
      <c r="DK126" s="962"/>
      <c r="DL126" s="962">
        <v>253233</v>
      </c>
      <c r="DM126" s="962"/>
      <c r="DN126" s="962"/>
      <c r="DO126" s="962"/>
      <c r="DP126" s="962"/>
      <c r="DQ126" s="962">
        <v>244448</v>
      </c>
      <c r="DR126" s="962"/>
      <c r="DS126" s="962"/>
      <c r="DT126" s="962"/>
      <c r="DU126" s="962"/>
      <c r="DV126" s="963">
        <v>5.2</v>
      </c>
      <c r="DW126" s="963"/>
      <c r="DX126" s="963"/>
      <c r="DY126" s="963"/>
      <c r="DZ126" s="964"/>
    </row>
    <row r="127" spans="1:130" s="230" customFormat="1" ht="26.25" customHeight="1">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738</v>
      </c>
      <c r="AB127" s="995"/>
      <c r="AC127" s="995"/>
      <c r="AD127" s="995"/>
      <c r="AE127" s="996"/>
      <c r="AF127" s="997">
        <v>926</v>
      </c>
      <c r="AG127" s="995"/>
      <c r="AH127" s="995"/>
      <c r="AI127" s="995"/>
      <c r="AJ127" s="996"/>
      <c r="AK127" s="997">
        <v>863</v>
      </c>
      <c r="AL127" s="995"/>
      <c r="AM127" s="995"/>
      <c r="AN127" s="995"/>
      <c r="AO127" s="996"/>
      <c r="AP127" s="998">
        <v>0</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12</v>
      </c>
      <c r="AB128" s="1082"/>
      <c r="AC128" s="1082"/>
      <c r="AD128" s="1082"/>
      <c r="AE128" s="1083"/>
      <c r="AF128" s="1084">
        <v>4</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14.69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5752925</v>
      </c>
      <c r="AB129" s="995"/>
      <c r="AC129" s="995"/>
      <c r="AD129" s="995"/>
      <c r="AE129" s="996"/>
      <c r="AF129" s="997">
        <v>5486384</v>
      </c>
      <c r="AG129" s="995"/>
      <c r="AH129" s="995"/>
      <c r="AI129" s="995"/>
      <c r="AJ129" s="996"/>
      <c r="AK129" s="997">
        <v>5504935</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19.690000000000001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834936</v>
      </c>
      <c r="AB130" s="995"/>
      <c r="AC130" s="995"/>
      <c r="AD130" s="995"/>
      <c r="AE130" s="996"/>
      <c r="AF130" s="997">
        <v>798161</v>
      </c>
      <c r="AG130" s="995"/>
      <c r="AH130" s="995"/>
      <c r="AI130" s="995"/>
      <c r="AJ130" s="996"/>
      <c r="AK130" s="997">
        <v>791961</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9.1999999999999993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4917989</v>
      </c>
      <c r="AB131" s="1022"/>
      <c r="AC131" s="1022"/>
      <c r="AD131" s="1022"/>
      <c r="AE131" s="1023"/>
      <c r="AF131" s="1021">
        <v>4688223</v>
      </c>
      <c r="AG131" s="1022"/>
      <c r="AH131" s="1022"/>
      <c r="AI131" s="1022"/>
      <c r="AJ131" s="1023"/>
      <c r="AK131" s="1021">
        <v>4712974</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8.3978431019999995</v>
      </c>
      <c r="AB132" s="1133"/>
      <c r="AC132" s="1133"/>
      <c r="AD132" s="1133"/>
      <c r="AE132" s="1134"/>
      <c r="AF132" s="1135">
        <v>10.12193746</v>
      </c>
      <c r="AG132" s="1133"/>
      <c r="AH132" s="1133"/>
      <c r="AI132" s="1133"/>
      <c r="AJ132" s="1134"/>
      <c r="AK132" s="1135">
        <v>9.1183613569999995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8.3000000000000007</v>
      </c>
      <c r="AB133" s="1116"/>
      <c r="AC133" s="1116"/>
      <c r="AD133" s="1116"/>
      <c r="AE133" s="1117"/>
      <c r="AF133" s="1115">
        <v>8.5</v>
      </c>
      <c r="AG133" s="1116"/>
      <c r="AH133" s="1116"/>
      <c r="AI133" s="1116"/>
      <c r="AJ133" s="1117"/>
      <c r="AK133" s="1115">
        <v>9.1999999999999993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o+X47pBJ/wHUbIe2k92xsPIulGZ7vYBeOGKrGGsGHH57CnIxAzYcvw40L5PF9UsmBdySPGaroT6RePlBxu8kA==" saltValue="cB55B91P59ecVcmk7uHt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479</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xcPSVY6WGVTCIs7yfmudqjE4vISR2t0Em3lDW53istD98oev246pBU+3hF3YfAV2tgQzStIrZ/oYwX/gs/IgFw==" saltValue="3hxBHVvnP+lZmifS13vPH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AaUlX1XPOiKHrgDuebZQez1V++I7D7Hw5LR1Shf95Gaea2xasSiXZ4iePnJ4cBD7VYXsnXm8fy/7E7XCc3Ew2Q==" saltValue="2j14xIGYEdOYi91dHuVMb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1861151</v>
      </c>
      <c r="AP9" s="281">
        <v>140379</v>
      </c>
      <c r="AQ9" s="282">
        <v>107616</v>
      </c>
      <c r="AR9" s="283">
        <v>30.4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17167</v>
      </c>
      <c r="AP10" s="284">
        <v>1295</v>
      </c>
      <c r="AQ10" s="285">
        <v>10095</v>
      </c>
      <c r="AR10" s="286">
        <v>-87.2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1704</v>
      </c>
      <c r="AR11" s="286" t="s">
        <v>490</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v>7</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129899</v>
      </c>
      <c r="AP13" s="284">
        <v>9798</v>
      </c>
      <c r="AQ13" s="285">
        <v>4110</v>
      </c>
      <c r="AR13" s="286">
        <v>138.4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135829</v>
      </c>
      <c r="AP14" s="284">
        <v>10245</v>
      </c>
      <c r="AQ14" s="285">
        <v>2451</v>
      </c>
      <c r="AR14" s="286">
        <v>318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-95491</v>
      </c>
      <c r="AP15" s="284">
        <v>-7203</v>
      </c>
      <c r="AQ15" s="285">
        <v>-6399</v>
      </c>
      <c r="AR15" s="286">
        <v>12.6</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2048555</v>
      </c>
      <c r="AP16" s="284">
        <v>154515</v>
      </c>
      <c r="AQ16" s="285">
        <v>119584</v>
      </c>
      <c r="AR16" s="286">
        <v>29.2</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15.54</v>
      </c>
      <c r="AP21" s="298">
        <v>10.86</v>
      </c>
      <c r="AQ21" s="299">
        <v>4.68</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95.3</v>
      </c>
      <c r="AP22" s="303">
        <v>97.3</v>
      </c>
      <c r="AQ22" s="304">
        <v>-2</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1061108</v>
      </c>
      <c r="AP32" s="312">
        <v>80035</v>
      </c>
      <c r="AQ32" s="313">
        <v>75090</v>
      </c>
      <c r="AR32" s="314">
        <v>6.6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490</v>
      </c>
      <c r="AP34" s="312" t="s">
        <v>490</v>
      </c>
      <c r="AQ34" s="313">
        <v>1</v>
      </c>
      <c r="AR34" s="314" t="s">
        <v>490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139616</v>
      </c>
      <c r="AP35" s="312">
        <v>10531</v>
      </c>
      <c r="AQ35" s="313">
        <v>17211</v>
      </c>
      <c r="AR35" s="314">
        <v>-38.799999999999997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969</v>
      </c>
      <c r="AP36" s="312">
        <v>73</v>
      </c>
      <c r="AQ36" s="313">
        <v>2478</v>
      </c>
      <c r="AR36" s="314">
        <v>-97.1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20014</v>
      </c>
      <c r="AP37" s="312">
        <v>1510</v>
      </c>
      <c r="AQ37" s="313">
        <v>654</v>
      </c>
      <c r="AR37" s="314">
        <v>130.9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490</v>
      </c>
      <c r="AP38" s="315" t="s">
        <v>490</v>
      </c>
      <c r="AQ38" s="316">
        <v>4</v>
      </c>
      <c r="AR38" s="304" t="s">
        <v>490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t="s">
        <v>490</v>
      </c>
      <c r="AP39" s="312" t="s">
        <v>490</v>
      </c>
      <c r="AQ39" s="313">
        <v>-3502</v>
      </c>
      <c r="AR39" s="314" t="s">
        <v>490</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-791961</v>
      </c>
      <c r="AP40" s="312">
        <v>-59735</v>
      </c>
      <c r="AQ40" s="313">
        <v>-63750</v>
      </c>
      <c r="AR40" s="314">
        <v>-6.3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429746</v>
      </c>
      <c r="AP41" s="312">
        <v>32414</v>
      </c>
      <c r="AQ41" s="313">
        <v>28185</v>
      </c>
      <c r="AR41" s="314">
        <v>15</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2202653</v>
      </c>
      <c r="AN51" s="334">
        <v>151011</v>
      </c>
      <c r="AO51" s="335">
        <v>16.399999999999999</v>
      </c>
      <c r="AP51" s="336">
        <v>94081</v>
      </c>
      <c r="AQ51" s="337">
        <v>10.5</v>
      </c>
      <c r="AR51" s="338">
        <v>5.9</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1026640</v>
      </c>
      <c r="AN52" s="342">
        <v>70385</v>
      </c>
      <c r="AO52" s="343">
        <v>28</v>
      </c>
      <c r="AP52" s="344">
        <v>48949</v>
      </c>
      <c r="AQ52" s="345">
        <v>11.5</v>
      </c>
      <c r="AR52" s="346">
        <v>16.5</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1457755</v>
      </c>
      <c r="AN53" s="334">
        <v>102062</v>
      </c>
      <c r="AO53" s="335">
        <v>-32.4</v>
      </c>
      <c r="AP53" s="336">
        <v>92632</v>
      </c>
      <c r="AQ53" s="337">
        <v>-1.5</v>
      </c>
      <c r="AR53" s="338">
        <v>-30.9</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781022</v>
      </c>
      <c r="AN54" s="342">
        <v>54682</v>
      </c>
      <c r="AO54" s="343">
        <v>-22.3</v>
      </c>
      <c r="AP54" s="344">
        <v>47978</v>
      </c>
      <c r="AQ54" s="345">
        <v>-2</v>
      </c>
      <c r="AR54" s="346">
        <v>-20.3</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1456624</v>
      </c>
      <c r="AN55" s="334">
        <v>104906</v>
      </c>
      <c r="AO55" s="335">
        <v>2.8</v>
      </c>
      <c r="AP55" s="336">
        <v>96469</v>
      </c>
      <c r="AQ55" s="337">
        <v>4.0999999999999996</v>
      </c>
      <c r="AR55" s="338">
        <v>-1.3</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719960</v>
      </c>
      <c r="AN56" s="342">
        <v>51852</v>
      </c>
      <c r="AO56" s="343">
        <v>-5.2</v>
      </c>
      <c r="AP56" s="344">
        <v>49775</v>
      </c>
      <c r="AQ56" s="345">
        <v>3.7</v>
      </c>
      <c r="AR56" s="346">
        <v>-8.9</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1088669</v>
      </c>
      <c r="AN57" s="334">
        <v>79908</v>
      </c>
      <c r="AO57" s="335">
        <v>-23.8</v>
      </c>
      <c r="AP57" s="336">
        <v>85743</v>
      </c>
      <c r="AQ57" s="337">
        <v>-11.1</v>
      </c>
      <c r="AR57" s="338">
        <v>-12.7</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577892</v>
      </c>
      <c r="AN58" s="342">
        <v>42417</v>
      </c>
      <c r="AO58" s="343">
        <v>-18.2</v>
      </c>
      <c r="AP58" s="344">
        <v>45231</v>
      </c>
      <c r="AQ58" s="345">
        <v>-9.1</v>
      </c>
      <c r="AR58" s="346">
        <v>-9.1</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1360079</v>
      </c>
      <c r="AN59" s="334">
        <v>102586</v>
      </c>
      <c r="AO59" s="335">
        <v>28.4</v>
      </c>
      <c r="AP59" s="336">
        <v>92509</v>
      </c>
      <c r="AQ59" s="337">
        <v>7.9</v>
      </c>
      <c r="AR59" s="338">
        <v>20.5</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690444</v>
      </c>
      <c r="AN60" s="342">
        <v>52078</v>
      </c>
      <c r="AO60" s="343">
        <v>22.8</v>
      </c>
      <c r="AP60" s="344">
        <v>52274</v>
      </c>
      <c r="AQ60" s="345">
        <v>15.6</v>
      </c>
      <c r="AR60" s="346">
        <v>7.2</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1513156</v>
      </c>
      <c r="AN61" s="349">
        <v>108095</v>
      </c>
      <c r="AO61" s="350">
        <v>-1.7</v>
      </c>
      <c r="AP61" s="351">
        <v>92287</v>
      </c>
      <c r="AQ61" s="352">
        <v>2</v>
      </c>
      <c r="AR61" s="338">
        <v>-3.7</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759192</v>
      </c>
      <c r="AN62" s="342">
        <v>54283</v>
      </c>
      <c r="AO62" s="343">
        <v>1</v>
      </c>
      <c r="AP62" s="344">
        <v>48841</v>
      </c>
      <c r="AQ62" s="345">
        <v>3.9</v>
      </c>
      <c r="AR62" s="346">
        <v>-2.9</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7vy4W9kOHPjcyVTcJabp2F0pq2HvHx4RAEdnA4UDg2nR2/uRK9D/Ll9IelBUUsjlPccoRJ9iRviuM3YCttNZug==" saltValue="mSsdgW9ZHG+GFB3sqpiX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479</v>
      </c>
    </row>
    <row r="120" spans="125:125" ht="13.5" hidden="1" customHeight="1"/>
    <row r="121" spans="125:125" ht="13.5" hidden="1" customHeight="1">
      <c r="DU121" s="259"/>
    </row>
  </sheetData>
  <sheetProtection algorithmName="SHA-512" hashValue="ybpcG3wMUm76fBXwF1Qmsz+BOx0kKt8d77ekBWKVrWW6LPhbeH8A+0eQKs9t0vPbcfFZNnPrJIZoNHH7H4at7g==" saltValue="4iZZwjwF1hLOzHVxd0az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479</v>
      </c>
    </row>
  </sheetData>
  <sheetProtection algorithmName="SHA-512" hashValue="DEWSKf+YObEUl/xhTE8SsG4jVoZB7uO2K5YswAatb9E2fNtoRfBUDpUuPJ4o6DWzkAkXWJKbkfelIyqMkJtJIA==" saltValue="b+fI93uYqqNXN8VrlXRnb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75" t="s">
        <v>3</v>
      </c>
      <c r="D47" s="1175"/>
      <c r="E47" s="1176"/>
      <c r="F47" s="11">
        <v>23.01</v>
      </c>
      <c r="G47" s="12">
        <v>20.82</v>
      </c>
      <c r="H47" s="12">
        <v>26.07</v>
      </c>
      <c r="I47" s="12">
        <v>31.53</v>
      </c>
      <c r="J47" s="13">
        <v>28.91</v>
      </c>
    </row>
    <row r="48" spans="2:10" ht="57.75" customHeight="1">
      <c r="B48" s="14"/>
      <c r="C48" s="1177" t="s">
        <v>4</v>
      </c>
      <c r="D48" s="1177"/>
      <c r="E48" s="1178"/>
      <c r="F48" s="15">
        <v>3.03</v>
      </c>
      <c r="G48" s="16">
        <v>5.07</v>
      </c>
      <c r="H48" s="16">
        <v>7.53</v>
      </c>
      <c r="I48" s="16">
        <v>7.33</v>
      </c>
      <c r="J48" s="17">
        <v>7.77</v>
      </c>
    </row>
    <row r="49" spans="2:10" ht="57.75" customHeight="1" thickBot="1">
      <c r="B49" s="18"/>
      <c r="C49" s="1179" t="s">
        <v>5</v>
      </c>
      <c r="D49" s="1179"/>
      <c r="E49" s="1180"/>
      <c r="F49" s="19" t="s">
        <v>534</v>
      </c>
      <c r="G49" s="20">
        <v>1.43</v>
      </c>
      <c r="H49" s="20">
        <v>9.51</v>
      </c>
      <c r="I49" s="20">
        <v>3.62</v>
      </c>
      <c r="J49" s="21" t="s">
        <v>535</v>
      </c>
    </row>
    <row r="50" spans="2:10" ht="13"/>
  </sheetData>
  <sheetProtection algorithmName="SHA-512" hashValue="r1JyBPafyPAHekL0su3nH414GdKJTOXkGIY6lk5z+CiOTCybyEYY5rHmLbnIuKZYsSY8eoQKT70z7+BOV/FX/w==" saltValue="CdAtssrhj5Ot1o1heCFRr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2025-09-01T02:11:45Z</cp:lastPrinted>
  <dcterms:created xsi:type="dcterms:W3CDTF">2025-02-19T05:34:05Z</dcterms:created>
  <dcterms:modified xsi:type="dcterms:W3CDTF">2025-09-25T05:42:25Z</dcterms:modified>
  <cp:category/>
</cp:coreProperties>
</file>