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68A6ED03-07B1-4D40-B3F4-33CDF8C6DCCC}" xr6:coauthVersionLast="36" xr6:coauthVersionMax="36" xr10:uidLastSave="{00000000-0000-0000-0000-000000000000}"/>
  <bookViews>
    <workbookView xWindow="0" yWindow="0" windowWidth="19180" windowHeight="8080" tabRatio="80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alcChain>
</file>

<file path=xl/sharedStrings.xml><?xml version="1.0" encoding="utf-8"?>
<sst xmlns="http://schemas.openxmlformats.org/spreadsheetml/2006/main" count="1152" uniqueCount="603">
  <si>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</si>
  <si>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</si>
  <si>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</si>
  <si>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</si>
  <si>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</si>
  <si>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</si>
  <si>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</si>
  <si>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</si>
  <si>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</si>
  <si>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</si>
  <si>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</si>
  <si>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</si>
  <si>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</si>
  <si>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</si>
  <si>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</si>
  <si>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</si>
  <si>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</si>
  <si>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</si>
  <si>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</si>
  <si>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</si>
  <si>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</si>
  <si>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</si>
  <si>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</si>
  <si>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</si>
  <si>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</si>
  <si>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</si>
  <si>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</si>
  <si>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</si>
  <si>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</si>
  <si>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</si>
  <si>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</si>
  <si>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</si>
  <si>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</si>
  <si>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</si>
  <si>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</si>
  <si>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</si>
  <si>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</si>
  <si>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</si>
  <si>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</si>
  <si>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</si>
  <si>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</si>
  <si>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</si>
  <si>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</si>
  <si>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</si>
  <si>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</si>
  <si>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</si>
  <si>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</si>
  <si>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</si>
  <si>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</si>
  <si>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</si>
  <si>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</si>
  <si>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</si>
  <si>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</si>
  <si>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</si>
  <si>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</si>
  <si>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</si>
  <si>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</si>
  <si>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</si>
  <si>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</si>
  <si>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</si>
  <si>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</si>
  <si>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</si>
  <si>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</si>
  <si>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</si>
  <si>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</si>
  <si>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</si>
  <si>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</si>
  <si>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</si>
  <si>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</si>
  <si>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</si>
  <si>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</si>
  <si>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</si>
  <si>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</si>
  <si>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</si>
  <si>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</si>
  <si>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</si>
  <si>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</si>
  <si>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</si>
  <si>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</si>
  <si>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</si>
  <si>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</si>
  <si>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</si>
  <si>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</si>
  <si>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</si>
  <si>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</si>
  <si>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</si>
  <si>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</si>
  <si>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</si>
  <si>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</si>
  <si>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</si>
  <si>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</si>
  <si>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</si>
  <si>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</si>
  <si>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</si>
  <si>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</si>
  <si>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</si>
  <si>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</si>
  <si>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</si>
  <si>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</si>
  <si>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</si>
  <si>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湧水町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</si>
  <si>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</si>
  <si>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</si>
  <si>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</si>
  <si>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</si>
  <si>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</si>
  <si>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</si>
  <si>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</si>
  <si>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</si>
  <si>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</si>
  <si>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</si>
  <si>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</si>
  <si>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</si>
  <si>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</si>
  <si>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</si>
  <si>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</si>
  <si>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</si>
  <si>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</si>
  <si>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</si>
  <si>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</si>
  <si>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</si>
  <si>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</si>
  <si>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</si>
  <si>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</si>
  <si>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</si>
  <si>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</si>
  <si>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</si>
  <si>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</si>
  <si>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</si>
  <si>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</si>
  <si>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</si>
  <si>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</si>
  <si>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</si>
  <si>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</si>
  <si>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</si>
  <si>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</si>
  <si>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</si>
  <si>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</si>
  <si>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</si>
  <si>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</si>
  <si>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</si>
  <si>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</si>
  <si>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</si>
  <si>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</si>
  <si>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</si>
  <si>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</si>
  <si>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</si>
  <si>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</si>
  <si>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</si>
  <si>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</si>
  <si>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</si>
  <si>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</si>
  <si>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</si>
  <si>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</si>
  <si>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</si>
  <si>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</si>
  <si>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</si>
  <si>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</si>
  <si>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</si>
  <si>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</si>
  <si>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</si>
  <si>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</si>
  <si>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</si>
  <si>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</si>
  <si>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</si>
  <si>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</si>
  <si>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</si>
  <si>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</si>
  <si>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</si>
  <si>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</si>
  <si>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</si>
  <si>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</si>
  <si>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</si>
  <si>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</si>
  <si>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</si>
  <si>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</si>
  <si>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</si>
  <si>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</si>
  <si>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</si>
  <si>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</si>
  <si>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</si>
  <si>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</si>
  <si>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</si>
  <si>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</si>
  <si>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</si>
  <si>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</si>
  <si>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</si>
  <si>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</si>
  <si>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</si>
  <si>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</si>
  <si>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</si>
  <si>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</si>
  <si>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</si>
  <si>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</si>
  <si>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</si>
  <si>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</si>
  <si>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</si>
  <si>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</si>
  <si>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</si>
  <si>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</si>
  <si>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</si>
  <si>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</si>
  <si>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</si>
  <si>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</si>
  <si>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</si>
  <si>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</si>
  <si>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</si>
  <si>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</si>
  <si>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</si>
  <si>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</si>
  <si>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</si>
  <si>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</si>
  <si>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</si>
  <si>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</si>
  <si>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</si>
  <si>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</si>
  <si>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</si>
  <si>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</si>
  <si>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</si>
  <si>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</si>
  <si>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</si>
  <si>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</si>
  <si>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鹿児島県湧水町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</si>
  <si>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</si>
  <si>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</si>
  <si>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</si>
  <si>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</si>
  <si>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</si>
  <si>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</si>
  <si>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</si>
  <si>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</si>
  <si>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</si>
  <si>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</si>
  <si>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</si>
  <si>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</si>
  <si>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</si>
  <si>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</si>
  <si>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</si>
  <si>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</si>
  <si>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</si>
  <si>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</si>
  <si>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</si>
  <si>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</si>
  <si>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</si>
  <si>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</si>
  <si>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</si>
  <si>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</si>
  <si>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</si>
  <si>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</si>
  <si>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</si>
  <si>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</si>
  <si>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</si>
  <si>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</si>
  <si>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</si>
  <si>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</si>
  <si>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</si>
  <si>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</si>
  <si>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</si>
  <si>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</si>
  <si>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</si>
  <si>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</si>
  <si>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</si>
  <si>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</si>
  <si>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</si>
  <si>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</si>
  <si>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</si>
  <si>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</si>
  <si>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</si>
  <si>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</si>
  <si>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</si>
  <si>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</si>
  <si>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</si>
  <si>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</si>
  <si>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</si>
  <si>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</si>
  <si>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</si>
  <si>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</si>
  <si>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</si>
  <si>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</si>
  <si>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</si>
  <si>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</si>
  <si>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</si>
  <si>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</si>
  <si>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</si>
  <si>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</si>
  <si>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</si>
  <si>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</si>
  <si>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</si>
  <si>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</si>
  <si>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</si>
  <si>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</si>
  <si>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</si>
  <si>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</si>
  <si>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</si>
  <si>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</si>
  <si>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</si>
  <si>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</si>
  <si>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</si>
  <si>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</si>
  <si>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</si>
  <si>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</si>
  <si>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</si>
  <si>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</si>
  <si>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</si>
  <si>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</si>
  <si>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</si>
  <si>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</si>
  <si>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</si>
  <si>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</si>
  <si>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</si>
  <si>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</si>
  <si>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</si>
  <si>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</si>
  <si>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</si>
  <si>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</si>
  <si>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</si>
  <si>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</si>
  <si>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</si>
  <si>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</si>
  <si>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</si>
  <si>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</si>
  <si>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</si>
  <si>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</si>
  <si>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</si>
  <si>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</si>
  <si>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</si>
  <si>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</si>
  <si>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</si>
  <si>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</si>
  <si>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</si>
  <si>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</si>
  <si>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</si>
  <si>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</si>
  <si>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</si>
  <si>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</si>
  <si>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</si>
  <si>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</si>
  <si>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</si>
  <si>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</si>
  <si>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</si>
  <si>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</si>
  <si>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</si>
  <si>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</si>
  <si>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</si>
  <si>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</si>
  <si>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</si>
  <si>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</si>
  <si>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</si>
  <si>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</si>
  <si>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</si>
  <si>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</si>
  <si>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</si>
  <si>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</si>
  <si>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</si>
  <si>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</si>
  <si>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</si>
  <si>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</si>
  <si>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</si>
  <si>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</si>
  <si>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</si>
  <si>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</si>
  <si>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</si>
  <si>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</si>
  <si>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</si>
  <si>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</si>
  <si>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</si>
  <si>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</si>
  <si>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</si>
  <si>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</si>
  <si>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</si>
  <si>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</si>
  <si>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</si>
  <si>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</si>
  <si>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</si>
  <si>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</si>
  <si>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</si>
  <si>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鹿児島県湧水町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</si>
  <si>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</si>
  <si>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</si>
  <si>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</si>
  <si>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</si>
  <si>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</si>
  <si>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</si>
  <si>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</si>
  <si>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</si>
  <si>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</si>
  <si>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</si>
  <si>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</si>
  <si>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</si>
  <si>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</si>
  <si>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</si>
  <si>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</si>
  <si>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</si>
  <si>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</si>
  <si>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</si>
  <si>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</si>
  <si>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</si>
  <si>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</si>
  <si>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</si>
  <si>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</si>
  <si>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</si>
  <si>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</si>
  <si>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</si>
  <si>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</si>
  <si>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</si>
  <si>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</si>
  <si>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</si>
  <si>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</si>
  <si>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</si>
  <si>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</si>
  <si>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</si>
  <si>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湧水町国民健康保険特別会計</t>
    <phoneticPr fontId="5"/>
  </si>
  <si>
    <t>湧水町介護保険特別会計</t>
    <phoneticPr fontId="5"/>
  </si>
  <si>
    <t>湧水町後期高齢者医療特別会計</t>
    <phoneticPr fontId="5"/>
  </si>
  <si>
    <t>湧水町水道事業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</si>
  <si>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</si>
  <si>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</si>
  <si>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</si>
  <si>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</si>
  <si>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</si>
  <si>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</si>
  <si>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</si>
  <si>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</si>
  <si>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</si>
  <si>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</si>
  <si>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</si>
  <si>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</si>
  <si>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</si>
  <si>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</si>
  <si>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</si>
  <si>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</si>
  <si>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</si>
  <si>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</si>
  <si>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</si>
  <si>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</si>
  <si>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</si>
  <si>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</si>
  <si>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</si>
  <si>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</si>
  <si>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</si>
  <si>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</si>
  <si>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</si>
  <si>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</si>
  <si>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</si>
  <si>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</si>
  <si>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</si>
  <si>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</si>
  <si>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</si>
  <si>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</si>
  <si>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</si>
  <si>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</si>
  <si>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</si>
  <si>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</si>
  <si>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</si>
  <si>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</si>
  <si>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</si>
  <si>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</si>
  <si>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</si>
  <si>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</si>
  <si>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</si>
  <si>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</si>
  <si>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</si>
  <si>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</si>
  <si>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</si>
  <si>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</si>
  <si>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</si>
  <si>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</si>
  <si>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</si>
  <si>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</si>
  <si>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</si>
  <si>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</si>
  <si>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</si>
  <si>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</si>
  <si>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</si>
  <si>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</si>
  <si>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湧水町水道事業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</si>
  <si>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</si>
  <si>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</si>
  <si>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</si>
  <si>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</si>
  <si>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湧水町国民健康保険特別会計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</si>
  <si>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</si>
  <si>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</si>
  <si>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</si>
  <si>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</si>
  <si>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</si>
  <si>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</si>
  <si>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</si>
  <si>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</si>
  <si>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</si>
  <si>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</si>
  <si>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</si>
  <si>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</si>
  <si>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</si>
  <si>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</si>
  <si>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</si>
  <si>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</si>
  <si>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</si>
  <si>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</si>
  <si>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</si>
  <si>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</si>
  <si>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</si>
  <si>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</si>
  <si>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</si>
  <si>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</si>
  <si>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</si>
  <si>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</si>
  <si>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</si>
  <si>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</si>
  <si>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</si>
  <si>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</si>
  <si>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</si>
  <si>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</si>
  <si>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</si>
  <si>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</si>
  <si>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</si>
  <si>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</si>
  <si>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</si>
  <si>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</si>
  <si>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</si>
  <si>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</si>
  <si>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</si>
  <si>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</si>
  <si>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</si>
  <si>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</si>
  <si>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</si>
  <si>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</si>
  <si>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</si>
  <si>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</si>
  <si>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</si>
  <si>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</si>
  <si>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</si>
  <si>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</si>
  <si>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</si>
  <si>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</si>
  <si>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</si>
  <si>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</si>
  <si>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</si>
  <si>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</si>
  <si>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</si>
  <si>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</si>
  <si>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</si>
  <si>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</si>
  <si>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</si>
  <si>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</si>
  <si>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</si>
  <si>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</si>
  <si>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</si>
  <si>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</si>
  <si>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</si>
  <si>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</si>
  <si>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</si>
  <si>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</si>
  <si>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</si>
  <si>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</si>
  <si>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</si>
  <si>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</si>
  <si>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</si>
  <si>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</si>
  <si>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</si>
  <si>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</si>
  <si>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</si>
  <si>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</si>
  <si>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</si>
  <si>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3.34</t>
  </si>
  <si>
    <t>▲ 2.44</t>
  </si>
  <si>
    <t>湧水町水道事業</t>
  </si>
  <si>
    <t>一般会計</t>
  </si>
  <si>
    <t>湧水町介護保険特別会計</t>
  </si>
  <si>
    <t>湧水町国民健康保険特別会計</t>
  </si>
  <si>
    <t>湧水町後期高齢者医療特別会計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</si>
  <si>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</si>
  <si>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</si>
  <si>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</si>
  <si>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</si>
  <si>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</si>
  <si>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</si>
  <si>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</si>
  <si>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</si>
  <si>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鹿児島県市町村総合事務組合</t>
  </si>
  <si>
    <t>伊佐湧水消防組合</t>
  </si>
  <si>
    <t>伊佐北姶良火葬場管理組合</t>
  </si>
  <si>
    <t>姶良・伊佐地区介護保険組合</t>
    <rPh sb="0" eb="2">
      <t>アイラ</t>
    </rPh>
    <rPh sb="3" eb="5">
      <t>イサ</t>
    </rPh>
    <rPh sb="5" eb="7">
      <t>チク</t>
    </rPh>
    <rPh sb="7" eb="9">
      <t>カイゴ</t>
    </rPh>
    <rPh sb="9" eb="11">
      <t>ホケン</t>
    </rPh>
    <rPh sb="11" eb="13">
      <t>クミアイ</t>
    </rPh>
    <phoneticPr fontId="11"/>
  </si>
  <si>
    <t>鹿児島県後期高齢者医療広域連合（一般会計）</t>
  </si>
  <si>
    <t>鹿児島県後期高齢者医療広域連合（特別会計）</t>
    <rPh sb="16" eb="18">
      <t>トクベツ</t>
    </rPh>
    <rPh sb="18" eb="20">
      <t>カイケイ</t>
    </rPh>
    <phoneticPr fontId="11"/>
  </si>
  <si>
    <t>大口地方卸売市場管理組合</t>
  </si>
  <si>
    <t>公共施設等整備基金</t>
    <rPh sb="0" eb="2">
      <t>コウキョウ</t>
    </rPh>
    <rPh sb="2" eb="4">
      <t>シセツ</t>
    </rPh>
    <rPh sb="4" eb="5">
      <t>トウ</t>
    </rPh>
    <rPh sb="5" eb="7">
      <t>セイビ</t>
    </rPh>
    <rPh sb="7" eb="9">
      <t>キキン</t>
    </rPh>
    <phoneticPr fontId="5"/>
  </si>
  <si>
    <t>橋梁改築整備基金</t>
    <rPh sb="0" eb="2">
      <t>キョウリョウ</t>
    </rPh>
    <rPh sb="2" eb="4">
      <t>カイチク</t>
    </rPh>
    <rPh sb="4" eb="6">
      <t>セイビ</t>
    </rPh>
    <rPh sb="6" eb="8">
      <t>キキン</t>
    </rPh>
    <phoneticPr fontId="5"/>
  </si>
  <si>
    <t>地域福祉活動基金</t>
    <rPh sb="0" eb="2">
      <t>チイキ</t>
    </rPh>
    <rPh sb="2" eb="4">
      <t>フクシ</t>
    </rPh>
    <rPh sb="4" eb="6">
      <t>カツドウ</t>
    </rPh>
    <rPh sb="6" eb="8">
      <t>キキン</t>
    </rPh>
    <phoneticPr fontId="5"/>
  </si>
  <si>
    <t>地域づくり基金</t>
    <rPh sb="0" eb="2">
      <t>チイキ</t>
    </rPh>
    <rPh sb="5" eb="7">
      <t>キキン</t>
    </rPh>
    <phoneticPr fontId="5"/>
  </si>
  <si>
    <t>福祉基金</t>
    <rPh sb="0" eb="2">
      <t>フクシ</t>
    </rPh>
    <rPh sb="2" eb="4">
      <t>キキン</t>
    </rPh>
    <phoneticPr fontId="5"/>
  </si>
  <si>
    <t>伊佐湧水環境管理組合</t>
    <rPh sb="2" eb="4">
      <t>ユウスイ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</si>
  <si>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</si>
  <si>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</si>
  <si>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</si>
  <si>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</si>
  <si>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</si>
  <si>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</si>
  <si>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</si>
  <si>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</si>
  <si>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</si>
  <si>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将来負担比率については，一般会計等に係る地方債の現在高，退職手当負担見込額の減少と充当可能基金の増加により前年度同様なしとなっている。</t>
    </r>
    <r>
      <rPr>
        <sz val="11"/>
        <rFont val="ＭＳ Ｐゴシック"/>
        <family val="3"/>
        <charset val="128"/>
      </rPr>
      <t>一方で，有形固定資産減価償却率は既存施設の老朽化により高い値で推移している。今後は施設の改修に伴う地方債の発行が見込まれるが，将来負担比率の急激な上昇を招かないよう，公共事業の平準化を図るとともに，公共施設等総合管理計画に基づき施設の適正化に取り組んでいく。</t>
    </r>
    <phoneticPr fontId="5"/>
  </si>
  <si>
    <t>実質公債費比率は，類似団体内平均値より高い水準にあり，近年上昇傾向にある。これは交付税措置のある有利な地方債を借り入れているものの，交付税算定期間より短い償還期間で借り入れているものが多くなっているからであり，この傾向は続くものと考えられる。今後は実質公債費比率の急激な上昇を招かないよう，単年度の借入額を抑制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</si>
</sst>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8FC8DFA-BF91-4823-AFFD-D1AB6F770C9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126525</c:v>
                </c:pt>
                <c:pt idx="3">
                  <c:v>138402</c:v>
                </c:pt>
                <c:pt idx="4">
                  <c:v>146367</c:v>
                </c:pt>
              </c:numCache>
            </c:numRef>
          </c:val>
          <c:smooth val="0"/>
          <c:extLst>
            <c:ext xmlns:c16="http://schemas.microsoft.com/office/drawing/2014/chart" uri="{C3380CC4-5D6E-409C-BE32-E72D297353CC}">
              <c16:uniqueId val="{00000000-1F31-4AAC-92F4-77158E6FA8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128532</c:v>
                </c:pt>
                <c:pt idx="1">
                  <c:v>100603</c:v>
                </c:pt>
                <c:pt idx="2">
                  <c:v>175581</c:v>
                </c:pt>
                <c:pt idx="3">
                  <c:v>398746</c:v>
                </c:pt>
                <c:pt idx="4">
                  <c:v>158800</c:v>
                </c:pt>
              </c:numCache>
            </c:numRef>
          </c:val>
          <c:smooth val="0"/>
          <c:extLst>
            <c:ext xmlns:c16="http://schemas.microsoft.com/office/drawing/2014/chart" uri="{C3380CC4-5D6E-409C-BE32-E72D297353CC}">
              <c16:uniqueId val="{00000001-1F31-4AAC-92F4-77158E6FA8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7.55</c:v>
                </c:pt>
                <c:pt idx="1">
                  <c:v>10.08</c:v>
                </c:pt>
                <c:pt idx="2">
                  <c:v>8.7100000000000009</c:v>
                </c:pt>
                <c:pt idx="3">
                  <c:v>9.6199999999999992</c:v>
                </c:pt>
                <c:pt idx="4">
                  <c:v>8.2799999999999994</c:v>
                </c:pt>
              </c:numCache>
            </c:numRef>
          </c:val>
          <c:extLst>
            <c:ext xmlns:c16="http://schemas.microsoft.com/office/drawing/2014/chart" uri="{C3380CC4-5D6E-409C-BE32-E72D297353CC}">
              <c16:uniqueId val="{00000000-F780-4AF9-89FC-3FD63EE520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26.92</c:v>
                </c:pt>
                <c:pt idx="1">
                  <c:v>26.18</c:v>
                </c:pt>
                <c:pt idx="2">
                  <c:v>27.79</c:v>
                </c:pt>
                <c:pt idx="3">
                  <c:v>28.66</c:v>
                </c:pt>
                <c:pt idx="4">
                  <c:v>28.33</c:v>
                </c:pt>
              </c:numCache>
            </c:numRef>
          </c:val>
          <c:extLst>
            <c:ext xmlns:c16="http://schemas.microsoft.com/office/drawing/2014/chart" uri="{C3380CC4-5D6E-409C-BE32-E72D297353CC}">
              <c16:uniqueId val="{00000001-F780-4AF9-89FC-3FD63EE520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-3.34</c:v>
                </c:pt>
                <c:pt idx="1">
                  <c:v>1.6</c:v>
                </c:pt>
                <c:pt idx="2">
                  <c:v>1.68</c:v>
                </c:pt>
                <c:pt idx="3">
                  <c:v>4.26</c:v>
                </c:pt>
                <c:pt idx="4">
                  <c:v>-2.44</c:v>
                </c:pt>
              </c:numCache>
            </c:numRef>
          </c:val>
          <c:smooth val="0"/>
          <c:extLst>
            <c:ext xmlns:c16="http://schemas.microsoft.com/office/drawing/2014/chart" uri="{C3380CC4-5D6E-409C-BE32-E72D297353CC}">
              <c16:uniqueId val="{00000002-F780-4AF9-89FC-3FD63EE520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D44-4E00-998B-BB66BCB5CC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44-4E00-998B-BB66BCB5CC3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D44-4E00-998B-BB66BCB5CC3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D44-4E00-998B-BB66BCB5CC3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D44-4E00-998B-BB66BCB5CC39}"/>
            </c:ext>
          </c:extLst>
        </c:ser>
        <c:ser>
          <c:idx val="5"/>
          <c:order val="5"/>
          <c:tx>
            <c:strRef>
              <c:f>データシート!$A$32</c:f>
              <c:strCache>
                <c:ptCount val="1"/>
                <c:pt idx="0">
                  <c:v>湧水町後期高齢者医療特別会計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CD44-4E00-998B-BB66BCB5CC39}"/>
            </c:ext>
          </c:extLst>
        </c:ser>
        <c:ser>
          <c:idx val="6"/>
          <c:order val="6"/>
          <c:tx>
            <c:strRef>
              <c:f>データシート!$A$33</c:f>
              <c:strCache>
                <c:ptCount val="1"/>
                <c:pt idx="0">
                  <c:v>湧水町国民健康保険特別会計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0.37</c:v>
                </c:pt>
                <c:pt idx="2">
                  <c:v>#N/A</c:v>
                </c:pt>
                <c:pt idx="3">
                  <c:v>0.92</c:v>
                </c:pt>
                <c:pt idx="4">
                  <c:v>#N/A</c:v>
                </c:pt>
                <c:pt idx="5">
                  <c:v>0.76</c:v>
                </c:pt>
                <c:pt idx="6">
                  <c:v>#N/A</c:v>
                </c:pt>
                <c:pt idx="7">
                  <c:v>0.79</c:v>
                </c:pt>
                <c:pt idx="8">
                  <c:v>#N/A</c:v>
                </c:pt>
                <c:pt idx="9">
                  <c:v>0.69</c:v>
                </c:pt>
              </c:numCache>
            </c:numRef>
          </c:val>
          <c:extLst>
            <c:ext xmlns:c16="http://schemas.microsoft.com/office/drawing/2014/chart" uri="{C3380CC4-5D6E-409C-BE32-E72D297353CC}">
              <c16:uniqueId val="{00000006-CD44-4E00-998B-BB66BCB5CC39}"/>
            </c:ext>
          </c:extLst>
        </c:ser>
        <c:ser>
          <c:idx val="7"/>
          <c:order val="7"/>
          <c:tx>
            <c:strRef>
              <c:f>データシート!$A$34</c:f>
              <c:strCache>
                <c:ptCount val="1"/>
                <c:pt idx="0">
                  <c:v>湧水町介護保険特別会計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1.43</c:v>
                </c:pt>
                <c:pt idx="2">
                  <c:v>#N/A</c:v>
                </c:pt>
                <c:pt idx="3">
                  <c:v>0.45</c:v>
                </c:pt>
                <c:pt idx="4">
                  <c:v>#N/A</c:v>
                </c:pt>
                <c:pt idx="5">
                  <c:v>1.08</c:v>
                </c:pt>
                <c:pt idx="6">
                  <c:v>#N/A</c:v>
                </c:pt>
                <c:pt idx="7">
                  <c:v>1.56</c:v>
                </c:pt>
                <c:pt idx="8">
                  <c:v>#N/A</c:v>
                </c:pt>
                <c:pt idx="9">
                  <c:v>1.91</c:v>
                </c:pt>
              </c:numCache>
            </c:numRef>
          </c:val>
          <c:extLst>
            <c:ext xmlns:c16="http://schemas.microsoft.com/office/drawing/2014/chart" uri="{C3380CC4-5D6E-409C-BE32-E72D297353CC}">
              <c16:uniqueId val="{00000007-CD44-4E00-998B-BB66BCB5CC3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5.86</c:v>
                </c:pt>
                <c:pt idx="2">
                  <c:v>#N/A</c:v>
                </c:pt>
                <c:pt idx="3">
                  <c:v>8.39</c:v>
                </c:pt>
                <c:pt idx="4">
                  <c:v>#N/A</c:v>
                </c:pt>
                <c:pt idx="5">
                  <c:v>7.09</c:v>
                </c:pt>
                <c:pt idx="6">
                  <c:v>#N/A</c:v>
                </c:pt>
                <c:pt idx="7">
                  <c:v>8.1300000000000008</c:v>
                </c:pt>
                <c:pt idx="8">
                  <c:v>#N/A</c:v>
                </c:pt>
                <c:pt idx="9">
                  <c:v>6.77</c:v>
                </c:pt>
              </c:numCache>
            </c:numRef>
          </c:val>
          <c:extLst>
            <c:ext xmlns:c16="http://schemas.microsoft.com/office/drawing/2014/chart" uri="{C3380CC4-5D6E-409C-BE32-E72D297353CC}">
              <c16:uniqueId val="{00000008-CD44-4E00-998B-BB66BCB5CC39}"/>
            </c:ext>
          </c:extLst>
        </c:ser>
        <c:ser>
          <c:idx val="9"/>
          <c:order val="9"/>
          <c:tx>
            <c:strRef>
              <c:f>データシート!$A$36</c:f>
              <c:strCache>
                <c:ptCount val="1"/>
                <c:pt idx="0">
                  <c:v>湧水町水道事業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14.24</c:v>
                </c:pt>
                <c:pt idx="2">
                  <c:v>#N/A</c:v>
                </c:pt>
                <c:pt idx="3">
                  <c:v>14.33</c:v>
                </c:pt>
                <c:pt idx="4">
                  <c:v>#N/A</c:v>
                </c:pt>
                <c:pt idx="5">
                  <c:v>13.6</c:v>
                </c:pt>
                <c:pt idx="6">
                  <c:v>#N/A</c:v>
                </c:pt>
                <c:pt idx="7">
                  <c:v>11.7</c:v>
                </c:pt>
                <c:pt idx="8">
                  <c:v>#N/A</c:v>
                </c:pt>
                <c:pt idx="9">
                  <c:v>9.48</c:v>
                </c:pt>
              </c:numCache>
            </c:numRef>
          </c:val>
          <c:extLst>
            <c:ext xmlns:c16="http://schemas.microsoft.com/office/drawing/2014/chart" uri="{C3380CC4-5D6E-409C-BE32-E72D297353CC}">
              <c16:uniqueId val="{00000009-CD44-4E00-998B-BB66BCB5CC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588</c:v>
                </c:pt>
                <c:pt idx="5">
                  <c:v>573</c:v>
                </c:pt>
                <c:pt idx="8">
                  <c:v>565</c:v>
                </c:pt>
                <c:pt idx="11">
                  <c:v>593</c:v>
                </c:pt>
                <c:pt idx="14">
                  <c:v>589</c:v>
                </c:pt>
              </c:numCache>
            </c:numRef>
          </c:val>
          <c:extLst>
            <c:ext xmlns:c16="http://schemas.microsoft.com/office/drawing/2014/chart" uri="{C3380CC4-5D6E-409C-BE32-E72D297353CC}">
              <c16:uniqueId val="{00000000-10B9-4CAC-B282-A89600854E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B9-4CAC-B282-A89600854E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B9-4CAC-B282-A89600854E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4</c:v>
                </c:pt>
                <c:pt idx="6">
                  <c:v>6</c:v>
                </c:pt>
                <c:pt idx="9">
                  <c:v>6</c:v>
                </c:pt>
                <c:pt idx="12">
                  <c:v>6</c:v>
                </c:pt>
              </c:numCache>
            </c:numRef>
          </c:val>
          <c:extLst>
            <c:ext xmlns:c16="http://schemas.microsoft.com/office/drawing/2014/chart" uri="{C3380CC4-5D6E-409C-BE32-E72D297353CC}">
              <c16:uniqueId val="{00000003-10B9-4CAC-B282-A89600854E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41</c:v>
                </c:pt>
                <c:pt idx="3">
                  <c:v>42</c:v>
                </c:pt>
                <c:pt idx="6">
                  <c:v>47</c:v>
                </c:pt>
                <c:pt idx="9">
                  <c:v>48</c:v>
                </c:pt>
                <c:pt idx="12">
                  <c:v>38</c:v>
                </c:pt>
              </c:numCache>
            </c:numRef>
          </c:val>
          <c:extLst>
            <c:ext xmlns:c16="http://schemas.microsoft.com/office/drawing/2014/chart" uri="{C3380CC4-5D6E-409C-BE32-E72D297353CC}">
              <c16:uniqueId val="{00000004-10B9-4CAC-B282-A89600854E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B9-4CAC-B282-A89600854E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B9-4CAC-B282-A89600854E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812</c:v>
                </c:pt>
                <c:pt idx="3">
                  <c:v>825</c:v>
                </c:pt>
                <c:pt idx="6">
                  <c:v>824</c:v>
                </c:pt>
                <c:pt idx="9">
                  <c:v>858</c:v>
                </c:pt>
                <c:pt idx="12">
                  <c:v>882</c:v>
                </c:pt>
              </c:numCache>
            </c:numRef>
          </c:val>
          <c:extLst>
            <c:ext xmlns:c16="http://schemas.microsoft.com/office/drawing/2014/chart" uri="{C3380CC4-5D6E-409C-BE32-E72D297353CC}">
              <c16:uniqueId val="{00000007-10B9-4CAC-B282-A89600854E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266</c:v>
                </c:pt>
                <c:pt idx="2">
                  <c:v>#N/A</c:v>
                </c:pt>
                <c:pt idx="3">
                  <c:v>#N/A</c:v>
                </c:pt>
                <c:pt idx="4">
                  <c:v>298</c:v>
                </c:pt>
                <c:pt idx="5">
                  <c:v>#N/A</c:v>
                </c:pt>
                <c:pt idx="6">
                  <c:v>#N/A</c:v>
                </c:pt>
                <c:pt idx="7">
                  <c:v>312</c:v>
                </c:pt>
                <c:pt idx="8">
                  <c:v>#N/A</c:v>
                </c:pt>
                <c:pt idx="9">
                  <c:v>#N/A</c:v>
                </c:pt>
                <c:pt idx="10">
                  <c:v>319</c:v>
                </c:pt>
                <c:pt idx="11">
                  <c:v>#N/A</c:v>
                </c:pt>
                <c:pt idx="12">
                  <c:v>#N/A</c:v>
                </c:pt>
                <c:pt idx="13">
                  <c:v>337</c:v>
                </c:pt>
                <c:pt idx="14">
                  <c:v>#N/A</c:v>
                </c:pt>
              </c:numCache>
            </c:numRef>
          </c:val>
          <c:smooth val="0"/>
          <c:extLst>
            <c:ext xmlns:c16="http://schemas.microsoft.com/office/drawing/2014/chart" uri="{C3380CC4-5D6E-409C-BE32-E72D297353CC}">
              <c16:uniqueId val="{00000008-10B9-4CAC-B282-A89600854E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6003</c:v>
                </c:pt>
                <c:pt idx="5">
                  <c:v>5832</c:v>
                </c:pt>
                <c:pt idx="8">
                  <c:v>5918</c:v>
                </c:pt>
                <c:pt idx="11">
                  <c:v>5607</c:v>
                </c:pt>
                <c:pt idx="14">
                  <c:v>5378</c:v>
                </c:pt>
              </c:numCache>
            </c:numRef>
          </c:val>
          <c:extLst>
            <c:ext xmlns:c16="http://schemas.microsoft.com/office/drawing/2014/chart" uri="{C3380CC4-5D6E-409C-BE32-E72D297353CC}">
              <c16:uniqueId val="{00000000-D083-4C8E-A7E0-326F74EFF7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143</c:v>
                </c:pt>
                <c:pt idx="5">
                  <c:v>124</c:v>
                </c:pt>
                <c:pt idx="8">
                  <c:v>109</c:v>
                </c:pt>
                <c:pt idx="11">
                  <c:v>100</c:v>
                </c:pt>
                <c:pt idx="14">
                  <c:v>94</c:v>
                </c:pt>
              </c:numCache>
            </c:numRef>
          </c:val>
          <c:extLst>
            <c:ext xmlns:c16="http://schemas.microsoft.com/office/drawing/2014/chart" uri="{C3380CC4-5D6E-409C-BE32-E72D297353CC}">
              <c16:uniqueId val="{00000001-D083-4C8E-A7E0-326F74EFF7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2969</c:v>
                </c:pt>
                <c:pt idx="5">
                  <c:v>2965</c:v>
                </c:pt>
                <c:pt idx="8">
                  <c:v>3372</c:v>
                </c:pt>
                <c:pt idx="11">
                  <c:v>3901</c:v>
                </c:pt>
                <c:pt idx="14">
                  <c:v>3952</c:v>
                </c:pt>
              </c:numCache>
            </c:numRef>
          </c:val>
          <c:extLst>
            <c:ext xmlns:c16="http://schemas.microsoft.com/office/drawing/2014/chart" uri="{C3380CC4-5D6E-409C-BE32-E72D297353CC}">
              <c16:uniqueId val="{00000002-D083-4C8E-A7E0-326F74EFF7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83-4C8E-A7E0-326F74EFF7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83-4C8E-A7E0-326F74EFF7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83-4C8E-A7E0-326F74EFF7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1212</c:v>
                </c:pt>
                <c:pt idx="3">
                  <c:v>1138</c:v>
                </c:pt>
                <c:pt idx="6">
                  <c:v>1063</c:v>
                </c:pt>
                <c:pt idx="9">
                  <c:v>982</c:v>
                </c:pt>
                <c:pt idx="12">
                  <c:v>884</c:v>
                </c:pt>
              </c:numCache>
            </c:numRef>
          </c:val>
          <c:extLst>
            <c:ext xmlns:c16="http://schemas.microsoft.com/office/drawing/2014/chart" uri="{C3380CC4-5D6E-409C-BE32-E72D297353CC}">
              <c16:uniqueId val="{00000006-D083-4C8E-A7E0-326F74EFF7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c:v>
                </c:pt>
                <c:pt idx="3">
                  <c:v>26</c:v>
                </c:pt>
                <c:pt idx="6">
                  <c:v>20</c:v>
                </c:pt>
                <c:pt idx="9">
                  <c:v>14</c:v>
                </c:pt>
                <c:pt idx="12">
                  <c:v>7</c:v>
                </c:pt>
              </c:numCache>
            </c:numRef>
          </c:val>
          <c:extLst>
            <c:ext xmlns:c16="http://schemas.microsoft.com/office/drawing/2014/chart" uri="{C3380CC4-5D6E-409C-BE32-E72D297353CC}">
              <c16:uniqueId val="{00000007-D083-4C8E-A7E0-326F74EFF7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557</c:v>
                </c:pt>
                <c:pt idx="3">
                  <c:v>527</c:v>
                </c:pt>
                <c:pt idx="6">
                  <c:v>497</c:v>
                </c:pt>
                <c:pt idx="9">
                  <c:v>453</c:v>
                </c:pt>
                <c:pt idx="12">
                  <c:v>422</c:v>
                </c:pt>
              </c:numCache>
            </c:numRef>
          </c:val>
          <c:extLst>
            <c:ext xmlns:c16="http://schemas.microsoft.com/office/drawing/2014/chart" uri="{C3380CC4-5D6E-409C-BE32-E72D297353CC}">
              <c16:uniqueId val="{00000008-D083-4C8E-A7E0-326F74EFF7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083-4C8E-A7E0-326F74EFF7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8365</c:v>
                </c:pt>
                <c:pt idx="3">
                  <c:v>8120</c:v>
                </c:pt>
                <c:pt idx="6">
                  <c:v>8211</c:v>
                </c:pt>
                <c:pt idx="9">
                  <c:v>8052</c:v>
                </c:pt>
                <c:pt idx="12">
                  <c:v>7722</c:v>
                </c:pt>
              </c:numCache>
            </c:numRef>
          </c:val>
          <c:extLst>
            <c:ext xmlns:c16="http://schemas.microsoft.com/office/drawing/2014/chart" uri="{C3380CC4-5D6E-409C-BE32-E72D297353CC}">
              <c16:uniqueId val="{0000000A-D083-4C8E-A7E0-326F74EFF7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1028</c:v>
                </c:pt>
                <c:pt idx="2">
                  <c:v>#N/A</c:v>
                </c:pt>
                <c:pt idx="3">
                  <c:v>#N/A</c:v>
                </c:pt>
                <c:pt idx="4">
                  <c:v>891</c:v>
                </c:pt>
                <c:pt idx="5">
                  <c:v>#N/A</c:v>
                </c:pt>
                <c:pt idx="6">
                  <c:v>#N/A</c:v>
                </c:pt>
                <c:pt idx="7">
                  <c:v>392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83-4C8E-A7E0-326F74EFF7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1154</c:v>
                </c:pt>
                <c:pt idx="1">
                  <c:v>1277</c:v>
                </c:pt>
                <c:pt idx="2">
                  <c:v>1237</c:v>
                </c:pt>
              </c:numCache>
            </c:numRef>
          </c:val>
          <c:extLst>
            <c:ext xmlns:c16="http://schemas.microsoft.com/office/drawing/2014/chart" uri="{C3380CC4-5D6E-409C-BE32-E72D297353CC}">
              <c16:uniqueId val="{00000000-5707-4F42-85AD-7BAB26C038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474</c:v>
                </c:pt>
                <c:pt idx="1">
                  <c:v>639</c:v>
                </c:pt>
                <c:pt idx="2">
                  <c:v>734</c:v>
                </c:pt>
              </c:numCache>
            </c:numRef>
          </c:val>
          <c:extLst>
            <c:ext xmlns:c16="http://schemas.microsoft.com/office/drawing/2014/chart" uri="{C3380CC4-5D6E-409C-BE32-E72D297353CC}">
              <c16:uniqueId val="{00000001-5707-4F42-85AD-7BAB26C038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1435</c:v>
                </c:pt>
                <c:pt idx="1">
                  <c:v>1610</c:v>
                </c:pt>
                <c:pt idx="2">
                  <c:v>1571</c:v>
                </c:pt>
              </c:numCache>
            </c:numRef>
          </c:val>
          <c:extLst>
            <c:ext xmlns:c16="http://schemas.microsoft.com/office/drawing/2014/chart" uri="{C3380CC4-5D6E-409C-BE32-E72D297353CC}">
              <c16:uniqueId val="{00000002-5707-4F42-85AD-7BAB26C038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{AB581EAB-C8AB-4BDE-925E-F6C92449E904}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765-41B4-BD28-B336536B3F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{58BC2E9C-54FB-43BD-85F7-2FA254DD0384}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65-41B4-BD28-B336536B3F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{5A10B5EB-06BC-41EF-8C8F-530DA4C79724}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65-41B4-BD28-B336536B3F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{EE9F7199-311C-45E5-9A40-284C0BE9AB76}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65-41B4-BD28-B336536B3F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{432CC450-CBA8-42D6-9E1B-D6C258B8D1E7}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65-41B4-BD28-B336536B3F43}"/>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{B2D77F5A-C8D8-4756-83BD-F432F0C53540}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765-41B4-BD28-B336536B3F43}"/>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{9E56604A-BC48-4771-9D7D-AEC7BAC57804}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765-41B4-BD28-B336536B3F4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{6B6AE4F2-63A4-468B-8F24-4AC9C85FEEB2}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765-41B4-BD28-B336536B3F4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{F21EE35F-CB3D-44F9-A695-51522A27DBDD}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765-41B4-BD28-B336536B3F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65.5</c:v>
                </c:pt>
                <c:pt idx="16">
                  <c:v>64.599999999999994</c:v>
                </c:pt>
                <c:pt idx="24">
                  <c:v>65.599999999999994</c:v>
                </c:pt>
                <c:pt idx="32">
                  <c:v>66.3</c:v>
                </c:pt>
              </c:numCache>
            </c:numRef>
          </c:xVal>
          <c:yVal>
            <c:numRef>
              <c:f>公会計指標分析・財政指標組合せ分析表!$BP$51:$DC$51</c:f>
              <c:numCache>
                <c:formatCode>#,##0.0;"▲ "#,##0.0</c:formatCode>
                <c:ptCount val="40"/>
                <c:pt idx="0">
                  <c:v>29.8</c:v>
                </c:pt>
                <c:pt idx="8">
                  <c:v>25.9</c:v>
                </c:pt>
                <c:pt idx="16">
                  <c:v>10.8</c:v>
                </c:pt>
              </c:numCache>
            </c:numRef>
          </c:yVal>
          <c:smooth val="0"/>
          <c:extLst>
            <c:ext xmlns:c16="http://schemas.microsoft.com/office/drawing/2014/chart" uri="{C3380CC4-5D6E-409C-BE32-E72D297353CC}">
              <c16:uniqueId val="{00000009-9765-41B4-BD28-B336536B3F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{66CF1393-4EB6-4080-A0B7-DD34E2795801}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765-41B4-BD28-B336536B3F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{B119FD5D-66AC-4D09-9AB0-9D41D0DDD7B4}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65-41B4-BD28-B336536B3F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{4F1A04E3-2B31-4B5F-9342-057BFA2A6145}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65-41B4-BD28-B336536B3F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{D9E58286-29F0-4F75-957C-A2E99A84DC1F}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65-41B4-BD28-B336536B3F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{D7BF47F5-F720-4DAC-918B-B12A6BC57503}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65-41B4-BD28-B336536B3F4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{B18153EB-CD6E-4C9E-A742-F0632868CB45}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765-41B4-BD28-B336536B3F4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{21C2CB77-001A-4E15-8F33-A0E43DF21D81}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765-41B4-BD28-B336536B3F4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{6E066751-6BFB-4302-BA5D-C1F1D945FE61}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765-41B4-BD28-B336536B3F4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{3816D367-D6FB-4700-AE80-4BEE59E9C408}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765-41B4-BD28-B336536B3F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64</c:v>
                </c:pt>
                <c:pt idx="24">
                  <c:v>62.6</c:v>
                </c:pt>
                <c:pt idx="32">
                  <c:v>63</c:v>
                </c:pt>
              </c:numCache>
            </c:numRef>
          </c:xVal>
          <c:yVal>
            <c:numRef>
              <c:f>公会計指標分析・財政指標組合せ分析表!$BP$55:$DC$55</c:f>
              <c:numCache>
                <c:formatCode>#,##0.0;"▲ "#,##0.0</c:formatCode>
                <c:ptCount val="40"/>
                <c:pt idx="0">
                  <c:v>20.9</c:v>
                </c:pt>
                <c:pt idx="8">
                  <c:v>21</c:v>
                </c:pt>
                <c:pt idx="16">
                  <c:v>0</c:v>
                </c:pt>
                <c:pt idx="24">
                  <c:v>0</c:v>
                </c:pt>
                <c:pt idx="32">
                  <c:v>0</c:v>
                </c:pt>
              </c:numCache>
            </c:numRef>
          </c:yVal>
          <c:smooth val="0"/>
          <c:extLst>
            <c:ext xmlns:c16="http://schemas.microsoft.com/office/drawing/2014/chart" uri="{C3380CC4-5D6E-409C-BE32-E72D297353CC}">
              <c16:uniqueId val="{00000013-9765-41B4-BD28-B336536B3F43}"/>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{1F4ED23F-2C56-479E-B442-9F3C6715BE93}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668-49D3-8C97-DC02F3292C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{6B79D093-91C6-4C91-B76B-6B0A43597634}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68-49D3-8C97-DC02F3292C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{70A2395A-9C35-4010-9D40-293AA8598ED5}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68-49D3-8C97-DC02F3292C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{3F69A129-B364-45F3-8587-C37653C1E887}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68-49D3-8C97-DC02F3292C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{F0418D1C-4421-48B2-A1B5-8840B4D90C63}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68-49D3-8C97-DC02F3292C8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{9C40BA79-4576-40AE-9C98-E29F9AB0FD34}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668-49D3-8C97-DC02F3292C8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{72926B87-1B5F-47E3-B85D-33873FCAC645}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668-49D3-8C97-DC02F3292C8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{8C0C3F7E-B417-4727-BCCE-9E3DE680CEAB}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668-49D3-8C97-DC02F3292C8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{B0A5BE54-02D1-4D02-95FC-CB1C0BBBE455}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668-49D3-8C97-DC02F3292C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8.1999999999999993</c:v>
                </c:pt>
                <c:pt idx="16">
                  <c:v>8.3000000000000007</c:v>
                </c:pt>
                <c:pt idx="24">
                  <c:v>8.5</c:v>
                </c:pt>
                <c:pt idx="32">
                  <c:v>8.6</c:v>
                </c:pt>
              </c:numCache>
            </c:numRef>
          </c:xVal>
          <c:yVal>
            <c:numRef>
              <c:f>公会計指標分析・財政指標組合せ分析表!$BP$73:$DC$73</c:f>
              <c:numCache>
                <c:formatCode>#,##0.0;"▲ "#,##0.0</c:formatCode>
                <c:ptCount val="40"/>
                <c:pt idx="0">
                  <c:v>29.8</c:v>
                </c:pt>
                <c:pt idx="8">
                  <c:v>25.9</c:v>
                </c:pt>
                <c:pt idx="16">
                  <c:v>10.8</c:v>
                </c:pt>
              </c:numCache>
            </c:numRef>
          </c:yVal>
          <c:smooth val="0"/>
          <c:extLst>
            <c:ext xmlns:c16="http://schemas.microsoft.com/office/drawing/2014/chart" uri="{C3380CC4-5D6E-409C-BE32-E72D297353CC}">
              <c16:uniqueId val="{00000009-A668-49D3-8C97-DC02F3292C8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{7519BEBA-9E90-436E-AF2F-99DFB2B3377C}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668-49D3-8C97-DC02F3292C8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{6E6A4B8D-11AA-4794-9DF4-C6D639F3D015}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68-49D3-8C97-DC02F3292C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{47CAB28D-B178-4F49-9C9B-04782EC5C30C}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68-49D3-8C97-DC02F3292C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{2824E103-1CE7-4926-B529-B66DE7912CF4}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68-49D3-8C97-DC02F3292C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{8DFFF819-144B-4EA5-8B4B-DD3EFE3B2FC3}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68-49D3-8C97-DC02F3292C8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{BFAA745A-C54C-4593-9DDF-0EC1C0B88347}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668-49D3-8C97-DC02F3292C8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{EDCCFF79-33EF-479F-ABE2-D9EA74C3B958}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668-49D3-8C97-DC02F3292C8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{BF31A819-B26A-4936-BC1B-DFA097ED1358}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668-49D3-8C97-DC02F3292C8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{6A6488E9-18DB-47CD-A6BB-7A27141F7D49}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668-49D3-8C97-DC02F3292C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c:v>
                </c:pt>
                <c:pt idx="24">
                  <c:v>8.3000000000000007</c:v>
                </c:pt>
                <c:pt idx="32">
                  <c:v>8.1</c:v>
                </c:pt>
              </c:numCache>
            </c:numRef>
          </c:xVal>
          <c:yVal>
            <c:numRef>
              <c:f>公会計指標分析・財政指標組合せ分析表!$BP$77:$DC$77</c:f>
              <c:numCache>
                <c:formatCode>#,##0.0;"▲ "#,##0.0</c:formatCode>
                <c:ptCount val="40"/>
                <c:pt idx="0">
                  <c:v>20.9</c:v>
                </c:pt>
                <c:pt idx="8">
                  <c:v>21</c:v>
                </c:pt>
                <c:pt idx="16">
                  <c:v>0</c:v>
                </c:pt>
                <c:pt idx="24">
                  <c:v>0</c:v>
                </c:pt>
                <c:pt idx="32">
                  <c:v>0</c:v>
                </c:pt>
              </c:numCache>
            </c:numRef>
          </c:yVal>
          <c:smooth val="0"/>
          <c:extLst>
            <c:ext xmlns:c16="http://schemas.microsoft.com/office/drawing/2014/chart" uri="{C3380CC4-5D6E-409C-BE32-E72D297353CC}">
              <c16:uniqueId val="{00000013-A668-49D3-8C97-DC02F3292C8D}"/>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令和４年度の実質公債費比率については，算入公債費等は減少し，一般会計における公債費が増加したため，数値が上昇した。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引き続き，普通交付税の算入を受ける有利な地方債を活用するなど，健全な財政運営に努める必要がある。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公営企業債の元利償還金に対する繰入金は増加傾向にあり，今後も高い水準で推移する見込みである。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また，組合等が起こした地方債の元利償還金に対する負担金等については，前年度と同程度であり，引き続き公債費の上昇を招かないように調整・連携を図る。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本町において，満期一括償還地方債の借入れはない。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令和４年度の将来負担比率については，一般会計等に係る地方債の現在高，退職手当負担見込額の減少と充当可能基金の増加により前年度同様なしとなった。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一般会計等における地方債現在高については，今後も借入額を同年度の元金償還額以内に抑制することを原則として，残高の減少に努める。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公営企業債等繰入見込額については，近年減少傾向にあるが，水道事業会計において簡易水道の建設事業を実施しているところであり，今後は繰入金の増額が見込まれる。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基金については，可能な限り取り崩しを抑え，繰越金等を積み立てることにより，基金の減少を最大限に抑制し，将来負担比率の上昇を招かないよう健全な財政運営を図る必要がある。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鹿児島県湧水町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前年度と比較して普通交付税が減額となったものの，基金の取り崩しを最小限に抑制し，積立が上回ることができたため，基金全体としては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普通交付税の合併算定替による特例措置の適用期限が終了したことに伴い，交付税額の段階的縮減がなされたため，各種事業に基金を充当している状況であり，中長期的には減少傾向にある。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災害など臨時的な財政需要に対応する必要もあることから，財政調整基金の確保はもとより充実化を図る必要がある。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・公共施設等整備基金：公共施設等の整備に必要な財源を確保する。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・橋梁改築整備基金：「川内川水系河川整備計画」に基づき，改築又は整備される町内の橋梁架替事業に関し，必要な財源を確保する。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・地域福祉活動基金：高齢者の保健，福祉の増進に関する地域福祉活動を促進するための財政需要に対応する。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・地域づくり基金：自主的，主体的な地域づくり事業及び農山村活性化事業の財政需要に対応する。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・福祉基金：福祉活動の促進，快適な生活環境の形成等を図るための事業の財政需要に対応する。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・地域づくり基金：地域政策事業に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千円充当したこと等による減少。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・人材育成基金：医療介護従事車奨学金貸与事業に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千円充当したことによる減少。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・福祉基金：高齢者福祉事業等に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千円充当したこと等による減少。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・地域福祉活動基金：障害者自立支援給付等事業に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千円充当したことによる減少。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・橋梁改築整備基金：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・学校教育施設等整備基金：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・学校教育施設等整備基金：情報通信技術等整備事業に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千円充当したことによる減少。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・森林環境譲与税基金：林業振興事業に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14,232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千円充当したことによる減少。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・森林環境譲与税基金：森林環境譲与税を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22,591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37,090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合併算定替による特例措置の適用期限が終了したことに伴い，交付税額の縮減がなされたため，事業実施にかかる財源確保が厳しい状況である。そのため，事業の目的や内容を精査し，特定目的基金の充当など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・決算剰余金及び土地貸付収入を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・普通交付税の減少に伴い，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今後も災害などの臨時的な財政需要に対応する必要があることから，現残高を維持できるよう，財源確保と歳出抑制に取り組んでいく。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・決算剰余金を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・地方債償還のため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公共施設等の老朽化に伴い，地方債の活用が見込まれることから，現残高を維持できるように努める。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76519AB-C201-405F-AFE4-3809B59F8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165962F-1053-4C9E-8132-B1DD525907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374E50E-0BC9-414F-AD7F-8BD6833DA79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BD2207C3-DAE9-4BA7-9660-46069113E65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82454550-3DAF-4351-ACB3-C09206E889A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AE5C884-1B16-4746-B156-1974B4066F2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B3A89B2C-E564-47AA-99C8-A60F2BADF6F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DABA6C34-8BF9-4A2B-AEC7-58A50CB6A2A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AB96959-E96E-4CE8-899F-850FA26C39E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A2D9B6AD-3CA5-4B2F-A24D-B16E9D7E139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906DFEFA-815D-46E0-8FCD-349910B681D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68938B6B-FDD0-4C2E-B2F0-4A751E6F2C2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7610A5E-18E0-401A-83AE-AB15DDD7844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4F5BE074-85F4-4528-AAF1-F20EBD64626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DCD4CC13-3464-4C35-9C9D-58F71189E57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567841F7-6A1B-4415-B6AB-24AFD03E9F4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8,700
8,607
144.29
8,605,031
8,148,551
361,626
4,366,400
7,721,629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7F004B99-AF73-4435-B371-E57EAB49B88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9F43C69E-E161-4C4A-8D82-4CDD96B1F35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567B45D2-9603-4685-A11F-EBBF4E4C883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6F26DCAE-E1EA-4435-B81A-BA5A88E661F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9FC4373C-D22F-4641-8CDC-5D910FCAD1A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933DB858-50B6-4DF4-97C0-21EFA2BE417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F4CAB92A-D21D-4E8E-B3DB-9A05AF7C8B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5F678DD6-2417-4260-B3E0-A1E9914DF8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F5E3C7A-9C49-45A1-A5B7-A780517CB4D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A1652B28-D786-4A0A-8EBF-E18284CFAF8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721B644E-BD20-4990-99A1-4BFE9DFD7F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677581DC-B23C-4CE3-B637-B28C22FD2D2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E527315F-EF19-432D-84B7-6DF46C97A1E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80B5F84-0B7C-4625-8346-D1B47A19C22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202B470E-8D9A-4488-9999-C322FCA88E3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4FA3FCFC-E144-432F-9BEE-2F3F046ED8E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F6043B1F-E1DC-4842-A593-703772BB654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6BCA3F39-6736-4687-B690-E900145C764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EE7DAC6-D561-4742-8525-DFC4147916F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A7C30E37-6E19-4A93-8E17-967EF1A1A15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535E8CBD-3FA9-4604-80E6-5F30B0AFD1FD}"/>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E4C63A2D-5451-49A2-90CD-7A5B82986D0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D0F34CB6-5C38-4D62-AAE8-E30479A5912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E032A9E-13AB-426F-B067-8E18D7C3FD8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E31E1B04-A5B1-4DB1-B5EA-8AE760535B2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EC5B6D43-DD48-4F50-955B-CA04C0940E9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720709DF-0FFA-44E0-AA11-29A878ABF39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812395D2-2245-4498-9D34-C655ACDB456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2BB4DD8E-A4EC-494E-95CC-59B46E4CC95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B575DA9D-F5C1-47AF-A2B5-8D3F09D100D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DF35501D-1D8A-48EB-A205-15A45F95EF7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35EE15E1-5470-4257-808B-DD30CE04784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34FFDC81-725F-484A-B3B9-4AB106F68FD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5494ABF4-BD56-421B-B9AA-29974589525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3FD32034-2233-4F58-BE27-75F91D61A3C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有形固定資産減価償却率は，昨年度に比べ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ており，全国平均，県平均より高い水準にある。これは合併後に施設の統合・廃止等を行わず，既存施設を維持していることが考えられる。今後も施設の老朽化が進むため，公共施設等総合管理計画に基づき施設の適正管理を図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CE97CAE-126B-49D4-88E7-EAF30412F6A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51E57BE4-5205-4F05-AC7C-90BCD445CD1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45129FDF-B9FE-498E-959A-DE4AAA735C7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C0B14358-A8A4-4889-890E-171D78B4729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427464AF-3EED-4BAF-87EC-E6E27F89D06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5BC27D05-A5F3-4A4C-815B-898DE8B9504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7172DAB-44AB-4D71-8FEA-DC2C06743F3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C4FC99A9-79FC-4E0F-8FB6-0D0033D8C20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7F6D3413-54B2-4300-80D4-ECDFD6D472D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3C14E9B8-DF5A-4A39-980D-7591E845E62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4B08D6CA-E985-4BC7-8406-2EA322234C5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FB135E3-CDC9-4C21-894B-8BFE0302BEA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55B8E737-AEED-48D4-B661-135A7968B6E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B79F810E-561A-4194-8C21-80559F163F2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54BD51A9-B986-431C-8E62-A23F5A31C33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268ED1C-2C0C-441F-90C9-A1FF1D748FF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9" name="直線コネクタ 68">
          <a:extLst>
            <a:ext uri="{FF2B5EF4-FFF2-40B4-BE49-F238E27FC236}">
              <a16:creationId xmlns:a16="http://schemas.microsoft.com/office/drawing/2014/main" id="{8CCB3C99-710D-4E07-B3F8-59C8510B8D8D}"/>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0" name="有形固定資産減価償却率最小値テキスト">
          <a:extLst>
            <a:ext uri="{FF2B5EF4-FFF2-40B4-BE49-F238E27FC236}">
              <a16:creationId xmlns:a16="http://schemas.microsoft.com/office/drawing/2014/main" id="{878598F5-1CCE-4792-86E8-DE659B7FDE0B}"/>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1" name="直線コネクタ 70">
          <a:extLst>
            <a:ext uri="{FF2B5EF4-FFF2-40B4-BE49-F238E27FC236}">
              <a16:creationId xmlns:a16="http://schemas.microsoft.com/office/drawing/2014/main" id="{70D4F991-E933-4151-9338-E9FEE498A0B9}"/>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2" name="有形固定資産減価償却率最大値テキスト">
          <a:extLst>
            <a:ext uri="{FF2B5EF4-FFF2-40B4-BE49-F238E27FC236}">
              <a16:creationId xmlns:a16="http://schemas.microsoft.com/office/drawing/2014/main" id="{82BE9B4A-77FD-478E-8918-7A883A954844}"/>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3" name="直線コネクタ 72">
          <a:extLst>
            <a:ext uri="{FF2B5EF4-FFF2-40B4-BE49-F238E27FC236}">
              <a16:creationId xmlns:a16="http://schemas.microsoft.com/office/drawing/2014/main" id="{DA6C2394-C0F9-49C1-9B08-FDCCC37DB575}"/>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74" name="有形固定資産減価償却率平均値テキスト">
          <a:extLst>
            <a:ext uri="{FF2B5EF4-FFF2-40B4-BE49-F238E27FC236}">
              <a16:creationId xmlns:a16="http://schemas.microsoft.com/office/drawing/2014/main" id="{BE1998E1-EB89-4F50-BDEF-8B1696ED08DB}"/>
            </a:ext>
          </a:extLst>
        </xdr:cNvPr>
        <xdr:cNvSpPr txBox="1"/>
      </xdr:nvSpPr>
      <xdr:spPr>
        <a:xfrm>
          <a:off x="4813300" y="594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5" name="フローチャート: 判断 74">
          <a:extLst>
            <a:ext uri="{FF2B5EF4-FFF2-40B4-BE49-F238E27FC236}">
              <a16:creationId xmlns:a16="http://schemas.microsoft.com/office/drawing/2014/main" id="{DB2BD07A-A4AE-4DDC-9E72-3F2A0AC6E602}"/>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6" name="フローチャート: 判断 75">
          <a:extLst>
            <a:ext uri="{FF2B5EF4-FFF2-40B4-BE49-F238E27FC236}">
              <a16:creationId xmlns:a16="http://schemas.microsoft.com/office/drawing/2014/main" id="{C726E6BD-2CDB-409B-A84A-827FF6191BC4}"/>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39158</xdr:rowOff>
    </xdr:from>
    <xdr:to>
      <xdr:col>15</xdr:col>
      <xdr:colOff>187325</xdr:colOff>
      <xdr:row>31</xdr:row>
      <xdr:rowOff>140758</xdr:rowOff>
    </xdr:to>
    <xdr:sp macro="" textlink="">
      <xdr:nvSpPr>
        <xdr:cNvPr id="77" name="フローチャート: 判断 76">
          <a:extLst>
            <a:ext uri="{FF2B5EF4-FFF2-40B4-BE49-F238E27FC236}">
              <a16:creationId xmlns:a16="http://schemas.microsoft.com/office/drawing/2014/main" id="{50F1258D-9C97-4795-9874-15D397021EBD}"/>
            </a:ext>
          </a:extLst>
        </xdr:cNvPr>
        <xdr:cNvSpPr/>
      </xdr:nvSpPr>
      <xdr:spPr>
        <a:xfrm>
          <a:off x="3238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8" name="フローチャート: 判断 77">
          <a:extLst>
            <a:ext uri="{FF2B5EF4-FFF2-40B4-BE49-F238E27FC236}">
              <a16:creationId xmlns:a16="http://schemas.microsoft.com/office/drawing/2014/main" id="{65632BDF-18AF-4AA3-85DD-C025F6DE2CF1}"/>
            </a:ext>
          </a:extLst>
        </xdr:cNvPr>
        <xdr:cNvSpPr/>
      </xdr:nvSpPr>
      <xdr:spPr>
        <a:xfrm>
          <a:off x="2476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9" name="フローチャート: 判断 78">
          <a:extLst>
            <a:ext uri="{FF2B5EF4-FFF2-40B4-BE49-F238E27FC236}">
              <a16:creationId xmlns:a16="http://schemas.microsoft.com/office/drawing/2014/main" id="{57CE909E-00EC-4C6B-96DF-C6ECEF0676D8}"/>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1AA5E0E-59E4-4773-B36A-FA1BD43F30C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CEA4801-888F-4ABF-AD68-14BDBC8B782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1F598C2-2806-41CE-BAC0-8170BEDE163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7EED1D8-0DFD-4EC3-ACEC-939C57F3AB7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3DF6A95-0F9F-4377-B6A7-2ABC8D5D32C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85" name="楕円 84">
          <a:extLst>
            <a:ext uri="{FF2B5EF4-FFF2-40B4-BE49-F238E27FC236}">
              <a16:creationId xmlns:a16="http://schemas.microsoft.com/office/drawing/2014/main" id="{B580CDBC-ED53-4FB4-87E6-E033FED7DC94}"/>
            </a:ext>
          </a:extLst>
        </xdr:cNvPr>
        <xdr:cNvSpPr/>
      </xdr:nvSpPr>
      <xdr:spPr>
        <a:xfrm>
          <a:off x="47117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100347</xdr:rowOff>
    </xdr:from>
    <xdr:ext cx="405111" cy="259045"/>
    <xdr:sp macro="" textlink="">
      <xdr:nvSpPr>
        <xdr:cNvPr id="86" name="有形固定資産減価償却率該当値テキスト">
          <a:extLst>
            <a:ext uri="{FF2B5EF4-FFF2-40B4-BE49-F238E27FC236}">
              <a16:creationId xmlns:a16="http://schemas.microsoft.com/office/drawing/2014/main" id="{13A94DFE-AEFE-4D4A-A334-4AB182D41FAB}"/>
            </a:ext>
          </a:extLst>
        </xdr:cNvPr>
        <xdr:cNvSpPr txBox="1"/>
      </xdr:nvSpPr>
      <xdr:spPr>
        <a:xfrm>
          <a:off x="4813300" y="618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96732</xdr:rowOff>
    </xdr:from>
    <xdr:to>
      <xdr:col>19</xdr:col>
      <xdr:colOff>187325</xdr:colOff>
      <xdr:row>32</xdr:row>
      <xdr:rowOff>26882</xdr:rowOff>
    </xdr:to>
    <xdr:sp macro="" textlink="">
      <xdr:nvSpPr>
        <xdr:cNvPr id="87" name="楕円 86">
          <a:extLst>
            <a:ext uri="{FF2B5EF4-FFF2-40B4-BE49-F238E27FC236}">
              <a16:creationId xmlns:a16="http://schemas.microsoft.com/office/drawing/2014/main" id="{1C374EEA-AABC-44A4-8EB6-68A50FE89CB6}"/>
            </a:ext>
          </a:extLst>
        </xdr:cNvPr>
        <xdr:cNvSpPr/>
      </xdr:nvSpPr>
      <xdr:spPr>
        <a:xfrm>
          <a:off x="40005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147532</xdr:rowOff>
    </xdr:from>
    <xdr:to>
      <xdr:col>23</xdr:col>
      <xdr:colOff>85725</xdr:colOff>
      <xdr:row>32</xdr:row>
      <xdr:rowOff>1270</xdr:rowOff>
    </xdr:to>
    <xdr:cxnSp macro="">
      <xdr:nvCxnSpPr>
        <xdr:cNvPr id="88" name="直線コネクタ 87">
          <a:extLst>
            <a:ext uri="{FF2B5EF4-FFF2-40B4-BE49-F238E27FC236}">
              <a16:creationId xmlns:a16="http://schemas.microsoft.com/office/drawing/2014/main" id="{50E65AD2-B5C5-41D7-B0F7-3D4C8885E314}"/>
            </a:ext>
          </a:extLst>
        </xdr:cNvPr>
        <xdr:cNvCxnSpPr/>
      </xdr:nvCxnSpPr>
      <xdr:spPr>
        <a:xfrm>
          <a:off x="4051300" y="6234007"/>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60748</xdr:rowOff>
    </xdr:from>
    <xdr:to>
      <xdr:col>15</xdr:col>
      <xdr:colOff>187325</xdr:colOff>
      <xdr:row>31</xdr:row>
      <xdr:rowOff>162348</xdr:rowOff>
    </xdr:to>
    <xdr:sp macro="" textlink="">
      <xdr:nvSpPr>
        <xdr:cNvPr id="89" name="楕円 88">
          <a:extLst>
            <a:ext uri="{FF2B5EF4-FFF2-40B4-BE49-F238E27FC236}">
              <a16:creationId xmlns:a16="http://schemas.microsoft.com/office/drawing/2014/main" id="{0665AFEB-E605-4310-A2B2-91CB63656C76}"/>
            </a:ext>
          </a:extLst>
        </xdr:cNvPr>
        <xdr:cNvSpPr/>
      </xdr:nvSpPr>
      <xdr:spPr>
        <a:xfrm>
          <a:off x="3238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111548</xdr:rowOff>
    </xdr:from>
    <xdr:to>
      <xdr:col>19</xdr:col>
      <xdr:colOff>136525</xdr:colOff>
      <xdr:row>31</xdr:row>
      <xdr:rowOff>147532</xdr:rowOff>
    </xdr:to>
    <xdr:cxnSp macro="">
      <xdr:nvCxnSpPr>
        <xdr:cNvPr id="90" name="直線コネクタ 89">
          <a:extLst>
            <a:ext uri="{FF2B5EF4-FFF2-40B4-BE49-F238E27FC236}">
              <a16:creationId xmlns:a16="http://schemas.microsoft.com/office/drawing/2014/main" id="{B0696B6E-AD12-4106-B293-DE2D2D05D56F}"/>
            </a:ext>
          </a:extLst>
        </xdr:cNvPr>
        <xdr:cNvCxnSpPr/>
      </xdr:nvCxnSpPr>
      <xdr:spPr>
        <a:xfrm>
          <a:off x="3289300" y="619802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93133</xdr:rowOff>
    </xdr:from>
    <xdr:to>
      <xdr:col>11</xdr:col>
      <xdr:colOff>187325</xdr:colOff>
      <xdr:row>32</xdr:row>
      <xdr:rowOff>23283</xdr:rowOff>
    </xdr:to>
    <xdr:sp macro="" textlink="">
      <xdr:nvSpPr>
        <xdr:cNvPr id="91" name="楕円 90">
          <a:extLst>
            <a:ext uri="{FF2B5EF4-FFF2-40B4-BE49-F238E27FC236}">
              <a16:creationId xmlns:a16="http://schemas.microsoft.com/office/drawing/2014/main" id="{EA1BFE3C-201C-47CF-9ED3-8EDF8E045E7B}"/>
            </a:ext>
          </a:extLst>
        </xdr:cNvPr>
        <xdr:cNvSpPr/>
      </xdr:nvSpPr>
      <xdr:spPr>
        <a:xfrm>
          <a:off x="2476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111548</xdr:rowOff>
    </xdr:from>
    <xdr:to>
      <xdr:col>15</xdr:col>
      <xdr:colOff>136525</xdr:colOff>
      <xdr:row>31</xdr:row>
      <xdr:rowOff>143933</xdr:rowOff>
    </xdr:to>
    <xdr:cxnSp macro="">
      <xdr:nvCxnSpPr>
        <xdr:cNvPr id="92" name="直線コネクタ 91">
          <a:extLst>
            <a:ext uri="{FF2B5EF4-FFF2-40B4-BE49-F238E27FC236}">
              <a16:creationId xmlns:a16="http://schemas.microsoft.com/office/drawing/2014/main" id="{64582C97-C53E-46A2-954F-6A14F405E3DD}"/>
            </a:ext>
          </a:extLst>
        </xdr:cNvPr>
        <xdr:cNvCxnSpPr/>
      </xdr:nvCxnSpPr>
      <xdr:spPr>
        <a:xfrm flipV="1">
          <a:off x="2527300" y="619802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75142</xdr:rowOff>
    </xdr:from>
    <xdr:to>
      <xdr:col>7</xdr:col>
      <xdr:colOff>187325</xdr:colOff>
      <xdr:row>32</xdr:row>
      <xdr:rowOff>5292</xdr:rowOff>
    </xdr:to>
    <xdr:sp macro="" textlink="">
      <xdr:nvSpPr>
        <xdr:cNvPr id="93" name="楕円 92">
          <a:extLst>
            <a:ext uri="{FF2B5EF4-FFF2-40B4-BE49-F238E27FC236}">
              <a16:creationId xmlns:a16="http://schemas.microsoft.com/office/drawing/2014/main" id="{1E41334C-CBC3-44ED-B5E4-A12F291A44C8}"/>
            </a:ext>
          </a:extLst>
        </xdr:cNvPr>
        <xdr:cNvSpPr/>
      </xdr:nvSpPr>
      <xdr:spPr>
        <a:xfrm>
          <a:off x="1714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125942</xdr:rowOff>
    </xdr:from>
    <xdr:to>
      <xdr:col>11</xdr:col>
      <xdr:colOff>136525</xdr:colOff>
      <xdr:row>31</xdr:row>
      <xdr:rowOff>143933</xdr:rowOff>
    </xdr:to>
    <xdr:cxnSp macro="">
      <xdr:nvCxnSpPr>
        <xdr:cNvPr id="94" name="直線コネクタ 93">
          <a:extLst>
            <a:ext uri="{FF2B5EF4-FFF2-40B4-BE49-F238E27FC236}">
              <a16:creationId xmlns:a16="http://schemas.microsoft.com/office/drawing/2014/main" id="{080DBFD6-E2FC-4164-A144-7ED98D0D6D66}"/>
            </a:ext>
          </a:extLst>
        </xdr:cNvPr>
        <xdr:cNvCxnSpPr/>
      </xdr:nvCxnSpPr>
      <xdr:spPr>
        <a:xfrm>
          <a:off x="1765300" y="621241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5" name="n_1aveValue有形固定資産減価償却率">
          <a:extLst>
            <a:ext uri="{FF2B5EF4-FFF2-40B4-BE49-F238E27FC236}">
              <a16:creationId xmlns:a16="http://schemas.microsoft.com/office/drawing/2014/main" id="{3EBDB55C-5A60-49B1-B9F8-EF3D9F2C66FF}"/>
            </a:ext>
          </a:extLst>
        </xdr:cNvPr>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157285</xdr:rowOff>
    </xdr:from>
    <xdr:ext cx="405111" cy="259045"/>
    <xdr:sp macro="" textlink="">
      <xdr:nvSpPr>
        <xdr:cNvPr id="96" name="n_2aveValue有形固定資産減価償却率">
          <a:extLst>
            <a:ext uri="{FF2B5EF4-FFF2-40B4-BE49-F238E27FC236}">
              <a16:creationId xmlns:a16="http://schemas.microsoft.com/office/drawing/2014/main" id="{6413A3EA-D665-47D2-A283-4BE1C7683FDF}"/>
            </a:ext>
          </a:extLst>
        </xdr:cNvPr>
        <xdr:cNvSpPr txBox="1"/>
      </xdr:nvSpPr>
      <xdr:spPr>
        <a:xfrm>
          <a:off x="30867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97" name="n_3aveValue有形固定資産減価償却率">
          <a:extLst>
            <a:ext uri="{FF2B5EF4-FFF2-40B4-BE49-F238E27FC236}">
              <a16:creationId xmlns:a16="http://schemas.microsoft.com/office/drawing/2014/main" id="{37430729-6F47-4C79-AC12-138D865343EB}"/>
            </a:ext>
          </a:extLst>
        </xdr:cNvPr>
        <xdr:cNvSpPr txBox="1"/>
      </xdr:nvSpPr>
      <xdr:spPr>
        <a:xfrm>
          <a:off x="2324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8" name="n_4aveValue有形固定資産減価償却率">
          <a:extLst>
            <a:ext uri="{FF2B5EF4-FFF2-40B4-BE49-F238E27FC236}">
              <a16:creationId xmlns:a16="http://schemas.microsoft.com/office/drawing/2014/main" id="{22A25785-8E91-4681-AA96-98A83674E023}"/>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18009</xdr:rowOff>
    </xdr:from>
    <xdr:ext cx="405111" cy="259045"/>
    <xdr:sp macro="" textlink="">
      <xdr:nvSpPr>
        <xdr:cNvPr id="99" name="n_1mainValue有形固定資産減価償却率">
          <a:extLst>
            <a:ext uri="{FF2B5EF4-FFF2-40B4-BE49-F238E27FC236}">
              <a16:creationId xmlns:a16="http://schemas.microsoft.com/office/drawing/2014/main" id="{28C98738-08F3-44F6-923C-7D407FE3E845}"/>
            </a:ext>
          </a:extLst>
        </xdr:cNvPr>
        <xdr:cNvSpPr txBox="1"/>
      </xdr:nvSpPr>
      <xdr:spPr>
        <a:xfrm>
          <a:off x="38360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153475</xdr:rowOff>
    </xdr:from>
    <xdr:ext cx="405111" cy="259045"/>
    <xdr:sp macro="" textlink="">
      <xdr:nvSpPr>
        <xdr:cNvPr id="100" name="n_2mainValue有形固定資産減価償却率">
          <a:extLst>
            <a:ext uri="{FF2B5EF4-FFF2-40B4-BE49-F238E27FC236}">
              <a16:creationId xmlns:a16="http://schemas.microsoft.com/office/drawing/2014/main" id="{631BD0B6-821D-47D9-B030-BFEDAF4CFE9F}"/>
            </a:ext>
          </a:extLst>
        </xdr:cNvPr>
        <xdr:cNvSpPr txBox="1"/>
      </xdr:nvSpPr>
      <xdr:spPr>
        <a:xfrm>
          <a:off x="30867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14410</xdr:rowOff>
    </xdr:from>
    <xdr:ext cx="405111" cy="259045"/>
    <xdr:sp macro="" textlink="">
      <xdr:nvSpPr>
        <xdr:cNvPr id="101" name="n_3mainValue有形固定資産減価償却率">
          <a:extLst>
            <a:ext uri="{FF2B5EF4-FFF2-40B4-BE49-F238E27FC236}">
              <a16:creationId xmlns:a16="http://schemas.microsoft.com/office/drawing/2014/main" id="{03D9541E-D9EF-41C5-86A0-8197BB3FA345}"/>
            </a:ext>
          </a:extLst>
        </xdr:cNvPr>
        <xdr:cNvSpPr txBox="1"/>
      </xdr:nvSpPr>
      <xdr:spPr>
        <a:xfrm>
          <a:off x="2324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167869</xdr:rowOff>
    </xdr:from>
    <xdr:ext cx="405111" cy="259045"/>
    <xdr:sp macro="" textlink="">
      <xdr:nvSpPr>
        <xdr:cNvPr id="102" name="n_4mainValue有形固定資産減価償却率">
          <a:extLst>
            <a:ext uri="{FF2B5EF4-FFF2-40B4-BE49-F238E27FC236}">
              <a16:creationId xmlns:a16="http://schemas.microsoft.com/office/drawing/2014/main" id="{E8842D9F-DA15-4769-9617-556160540464}"/>
            </a:ext>
          </a:extLst>
        </xdr:cNvPr>
        <xdr:cNvSpPr txBox="1"/>
      </xdr:nvSpPr>
      <xdr:spPr>
        <a:xfrm>
          <a:off x="15627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29E9C388-0F33-43C8-9487-17F9FBF25AD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E093E244-2364-466F-BB37-7F1930D8A0D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94EA96B0-D879-49AF-8455-E177EBC1015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BCEA692A-7820-477E-86B7-37BEAB48D4A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C224028-D9CF-4D78-B9BD-DFF4C84C16E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E5807E8-7199-425B-AF27-EA7B0E493A8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2E9C3B80-9370-484F-ABF0-A82133719E5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A2CA75E6-15AE-4690-809D-ADA411F2CBB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A81BF84-CD9D-4FC5-83EE-F40F8E48D08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4C22A1D5-BEC5-4A01-8004-EE7F5260431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D7310BCE-BC1B-46EC-8D3E-F1D4EF8EFB4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501E39B3-29E6-4274-8DD8-36064BA9782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52CA0F15-F58B-48E2-AB0F-76ED236515E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債務償還比率は，類似団体内平均より高い水準にあり，昨年度に比べ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％上昇した。経常的収入の減少により基金を取り崩して財政運営をおこなっている。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今後も地方債発行の抑制に努めるとともに，基金の充実を図り，健全な財政運営に取り組んでいく。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CBF8E439-331E-4952-9FE0-CCC56DF6C77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93CED01A-DB81-4753-964C-48FBF8D5B8D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EACA3E21-7593-4DFE-B42E-9DA0589AD06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FB354432-B66B-4A4F-A908-40816317392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919D04E3-4824-40A8-8224-014D592A1EC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9017A47F-7A3B-4C11-A1E3-D0134EA6427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B1A339D2-EA9A-4485-B092-53D94E5EE2E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85B86B5F-E1D3-4921-BCEC-432211652F2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F7B92069-DE96-415D-8450-332AE011F11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7BBC6965-FEE7-4835-B840-45E58013C58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C493E5F7-2CA9-4107-97DE-C6C5825A85B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FD7B175D-5FB4-4C2B-A095-F83B05CFEF6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6CADCF12-AD8F-421B-BA5F-60132D80729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67276259-A5D6-4F6F-89A1-0BE9CA7B379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F43C08E2-9F11-4A95-A49A-B7E3ECD8A63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AE133603-76DA-425F-96AC-7B5C8EBB20E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23BA01D6-55FE-402D-B1DE-F2AA28FCAC5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3" name="直線コネクタ 132">
          <a:extLst>
            <a:ext uri="{FF2B5EF4-FFF2-40B4-BE49-F238E27FC236}">
              <a16:creationId xmlns:a16="http://schemas.microsoft.com/office/drawing/2014/main" id="{13D6EBDE-A7CB-4F53-9845-27EA240FE0F8}"/>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4" name="債務償還比率最小値テキスト">
          <a:extLst>
            <a:ext uri="{FF2B5EF4-FFF2-40B4-BE49-F238E27FC236}">
              <a16:creationId xmlns:a16="http://schemas.microsoft.com/office/drawing/2014/main" id="{3F22D656-49B8-42EC-83FB-E085E337389F}"/>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5" name="直線コネクタ 134">
          <a:extLst>
            <a:ext uri="{FF2B5EF4-FFF2-40B4-BE49-F238E27FC236}">
              <a16:creationId xmlns:a16="http://schemas.microsoft.com/office/drawing/2014/main" id="{32E38FC2-205D-45E6-AAF5-B0C5FDDFD38B}"/>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D789451A-8EC0-4191-BAF5-CF510093B49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C0F53D97-9AF5-4B76-92EE-D40380C368D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38" name="債務償還比率平均値テキスト">
          <a:extLst>
            <a:ext uri="{FF2B5EF4-FFF2-40B4-BE49-F238E27FC236}">
              <a16:creationId xmlns:a16="http://schemas.microsoft.com/office/drawing/2014/main" id="{3D237A98-4488-42AA-8516-4A687B2571BE}"/>
            </a:ext>
          </a:extLst>
        </xdr:cNvPr>
        <xdr:cNvSpPr txBox="1"/>
      </xdr:nvSpPr>
      <xdr:spPr>
        <a:xfrm>
          <a:off x="14846300" y="5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39" name="フローチャート: 判断 138">
          <a:extLst>
            <a:ext uri="{FF2B5EF4-FFF2-40B4-BE49-F238E27FC236}">
              <a16:creationId xmlns:a16="http://schemas.microsoft.com/office/drawing/2014/main" id="{F6C9D3ED-AB77-4FD7-B668-962526B21938}"/>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0" name="フローチャート: 判断 139">
          <a:extLst>
            <a:ext uri="{FF2B5EF4-FFF2-40B4-BE49-F238E27FC236}">
              <a16:creationId xmlns:a16="http://schemas.microsoft.com/office/drawing/2014/main" id="{F6A9CB1B-30D9-4900-8CEE-4108FDB4607A}"/>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1" name="フローチャート: 判断 140">
          <a:extLst>
            <a:ext uri="{FF2B5EF4-FFF2-40B4-BE49-F238E27FC236}">
              <a16:creationId xmlns:a16="http://schemas.microsoft.com/office/drawing/2014/main" id="{FE5E9DCB-7CB9-4A91-9563-4DB65296EF00}"/>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90578</xdr:rowOff>
    </xdr:from>
    <xdr:to>
      <xdr:col>64</xdr:col>
      <xdr:colOff>123825</xdr:colOff>
      <xdr:row>31</xdr:row>
      <xdr:rowOff>20728</xdr:rowOff>
    </xdr:to>
    <xdr:sp macro="" textlink="">
      <xdr:nvSpPr>
        <xdr:cNvPr id="142" name="フローチャート: 判断 141">
          <a:extLst>
            <a:ext uri="{FF2B5EF4-FFF2-40B4-BE49-F238E27FC236}">
              <a16:creationId xmlns:a16="http://schemas.microsoft.com/office/drawing/2014/main" id="{6D3A4956-DC7C-43DD-B49E-0954845FDDB8}"/>
            </a:ext>
          </a:extLst>
        </xdr:cNvPr>
        <xdr:cNvSpPr/>
      </xdr:nvSpPr>
      <xdr:spPr>
        <a:xfrm>
          <a:off x="12509500" y="600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96593</xdr:rowOff>
    </xdr:from>
    <xdr:to>
      <xdr:col>60</xdr:col>
      <xdr:colOff>123825</xdr:colOff>
      <xdr:row>31</xdr:row>
      <xdr:rowOff>26743</xdr:rowOff>
    </xdr:to>
    <xdr:sp macro="" textlink="">
      <xdr:nvSpPr>
        <xdr:cNvPr id="143" name="フローチャート: 判断 142">
          <a:extLst>
            <a:ext uri="{FF2B5EF4-FFF2-40B4-BE49-F238E27FC236}">
              <a16:creationId xmlns:a16="http://schemas.microsoft.com/office/drawing/2014/main" id="{D2B66BA6-F736-4C8C-89BB-F12D8A7BA80E}"/>
            </a:ext>
          </a:extLst>
        </xdr:cNvPr>
        <xdr:cNvSpPr/>
      </xdr:nvSpPr>
      <xdr:spPr>
        <a:xfrm>
          <a:off x="11747500" y="60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AA0518A-4377-4E0D-BA87-7F01735369E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F72BE85-E310-45A0-B556-AB9D5AD980A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ECE2056-339A-459A-A39F-45FBFA567E0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1EE7754-1366-4128-95EC-908D04E2796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B3CD2EC-B701-4360-B131-8FFCA097FA9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41964</xdr:rowOff>
    </xdr:from>
    <xdr:to>
      <xdr:col>76</xdr:col>
      <xdr:colOff>73025</xdr:colOff>
      <xdr:row>29</xdr:row>
      <xdr:rowOff>143564</xdr:rowOff>
    </xdr:to>
    <xdr:sp macro="" textlink="">
      <xdr:nvSpPr>
        <xdr:cNvPr id="149" name="楕円 148">
          <a:extLst>
            <a:ext uri="{FF2B5EF4-FFF2-40B4-BE49-F238E27FC236}">
              <a16:creationId xmlns:a16="http://schemas.microsoft.com/office/drawing/2014/main" id="{140EF63F-C01A-4454-B56F-C6EC0858A07A}"/>
            </a:ext>
          </a:extLst>
        </xdr:cNvPr>
        <xdr:cNvSpPr/>
      </xdr:nvSpPr>
      <xdr:spPr>
        <a:xfrm>
          <a:off x="14744700" y="578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20391</xdr:rowOff>
    </xdr:from>
    <xdr:ext cx="469744" cy="259045"/>
    <xdr:sp macro="" textlink="">
      <xdr:nvSpPr>
        <xdr:cNvPr id="150" name="債務償還比率該当値テキスト">
          <a:extLst>
            <a:ext uri="{FF2B5EF4-FFF2-40B4-BE49-F238E27FC236}">
              <a16:creationId xmlns:a16="http://schemas.microsoft.com/office/drawing/2014/main" id="{05F4D080-72CC-4458-8BF0-523A3DB2FB74}"/>
            </a:ext>
          </a:extLst>
        </xdr:cNvPr>
        <xdr:cNvSpPr txBox="1"/>
      </xdr:nvSpPr>
      <xdr:spPr>
        <a:xfrm>
          <a:off x="14846300" y="576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158822</xdr:rowOff>
    </xdr:from>
    <xdr:to>
      <xdr:col>72</xdr:col>
      <xdr:colOff>123825</xdr:colOff>
      <xdr:row>29</xdr:row>
      <xdr:rowOff>88972</xdr:rowOff>
    </xdr:to>
    <xdr:sp macro="" textlink="">
      <xdr:nvSpPr>
        <xdr:cNvPr id="151" name="楕円 150">
          <a:extLst>
            <a:ext uri="{FF2B5EF4-FFF2-40B4-BE49-F238E27FC236}">
              <a16:creationId xmlns:a16="http://schemas.microsoft.com/office/drawing/2014/main" id="{D344BC54-8085-4245-B6B5-E9BC32E7DEFD}"/>
            </a:ext>
          </a:extLst>
        </xdr:cNvPr>
        <xdr:cNvSpPr/>
      </xdr:nvSpPr>
      <xdr:spPr>
        <a:xfrm>
          <a:off x="14033500" y="57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38172</xdr:rowOff>
    </xdr:from>
    <xdr:to>
      <xdr:col>76</xdr:col>
      <xdr:colOff>22225</xdr:colOff>
      <xdr:row>29</xdr:row>
      <xdr:rowOff>92764</xdr:rowOff>
    </xdr:to>
    <xdr:cxnSp macro="">
      <xdr:nvCxnSpPr>
        <xdr:cNvPr id="152" name="直線コネクタ 151">
          <a:extLst>
            <a:ext uri="{FF2B5EF4-FFF2-40B4-BE49-F238E27FC236}">
              <a16:creationId xmlns:a16="http://schemas.microsoft.com/office/drawing/2014/main" id="{131722B7-5994-4F0D-AAFF-AC76112680B7}"/>
            </a:ext>
          </a:extLst>
        </xdr:cNvPr>
        <xdr:cNvCxnSpPr/>
      </xdr:nvCxnSpPr>
      <xdr:spPr>
        <a:xfrm>
          <a:off x="14084300" y="5781747"/>
          <a:ext cx="711200" cy="5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32285</xdr:rowOff>
    </xdr:from>
    <xdr:to>
      <xdr:col>68</xdr:col>
      <xdr:colOff>123825</xdr:colOff>
      <xdr:row>30</xdr:row>
      <xdr:rowOff>133885</xdr:rowOff>
    </xdr:to>
    <xdr:sp macro="" textlink="">
      <xdr:nvSpPr>
        <xdr:cNvPr id="153" name="楕円 152">
          <a:extLst>
            <a:ext uri="{FF2B5EF4-FFF2-40B4-BE49-F238E27FC236}">
              <a16:creationId xmlns:a16="http://schemas.microsoft.com/office/drawing/2014/main" id="{B553367E-96C8-4579-BFE6-12996D305324}"/>
            </a:ext>
          </a:extLst>
        </xdr:cNvPr>
        <xdr:cNvSpPr/>
      </xdr:nvSpPr>
      <xdr:spPr>
        <a:xfrm>
          <a:off x="13271500" y="59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38172</xdr:rowOff>
    </xdr:from>
    <xdr:to>
      <xdr:col>72</xdr:col>
      <xdr:colOff>73025</xdr:colOff>
      <xdr:row>30</xdr:row>
      <xdr:rowOff>83085</xdr:rowOff>
    </xdr:to>
    <xdr:cxnSp macro="">
      <xdr:nvCxnSpPr>
        <xdr:cNvPr id="154" name="直線コネクタ 153">
          <a:extLst>
            <a:ext uri="{FF2B5EF4-FFF2-40B4-BE49-F238E27FC236}">
              <a16:creationId xmlns:a16="http://schemas.microsoft.com/office/drawing/2014/main" id="{90BB54C8-66C1-4FAB-BACC-775980F933D2}"/>
            </a:ext>
          </a:extLst>
        </xdr:cNvPr>
        <xdr:cNvCxnSpPr/>
      </xdr:nvCxnSpPr>
      <xdr:spPr>
        <a:xfrm flipV="1">
          <a:off x="13322300" y="5781747"/>
          <a:ext cx="762000" cy="21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82133</xdr:rowOff>
    </xdr:from>
    <xdr:to>
      <xdr:col>64</xdr:col>
      <xdr:colOff>123825</xdr:colOff>
      <xdr:row>32</xdr:row>
      <xdr:rowOff>12283</xdr:rowOff>
    </xdr:to>
    <xdr:sp macro="" textlink="">
      <xdr:nvSpPr>
        <xdr:cNvPr id="155" name="楕円 154">
          <a:extLst>
            <a:ext uri="{FF2B5EF4-FFF2-40B4-BE49-F238E27FC236}">
              <a16:creationId xmlns:a16="http://schemas.microsoft.com/office/drawing/2014/main" id="{E04539F0-B9F0-454D-9C7A-ADA915CA0713}"/>
            </a:ext>
          </a:extLst>
        </xdr:cNvPr>
        <xdr:cNvSpPr/>
      </xdr:nvSpPr>
      <xdr:spPr>
        <a:xfrm>
          <a:off x="12509500" y="616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83085</xdr:rowOff>
    </xdr:from>
    <xdr:to>
      <xdr:col>68</xdr:col>
      <xdr:colOff>73025</xdr:colOff>
      <xdr:row>31</xdr:row>
      <xdr:rowOff>132933</xdr:rowOff>
    </xdr:to>
    <xdr:cxnSp macro="">
      <xdr:nvCxnSpPr>
        <xdr:cNvPr id="156" name="直線コネクタ 155">
          <a:extLst>
            <a:ext uri="{FF2B5EF4-FFF2-40B4-BE49-F238E27FC236}">
              <a16:creationId xmlns:a16="http://schemas.microsoft.com/office/drawing/2014/main" id="{89097647-F98D-4099-AC2A-071C1F699320}"/>
            </a:ext>
          </a:extLst>
        </xdr:cNvPr>
        <xdr:cNvCxnSpPr/>
      </xdr:nvCxnSpPr>
      <xdr:spPr>
        <a:xfrm flipV="1">
          <a:off x="12560300" y="5998110"/>
          <a:ext cx="762000" cy="2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158006</xdr:rowOff>
    </xdr:from>
    <xdr:to>
      <xdr:col>60</xdr:col>
      <xdr:colOff>123825</xdr:colOff>
      <xdr:row>32</xdr:row>
      <xdr:rowOff>88156</xdr:rowOff>
    </xdr:to>
    <xdr:sp macro="" textlink="">
      <xdr:nvSpPr>
        <xdr:cNvPr id="157" name="楕円 156">
          <a:extLst>
            <a:ext uri="{FF2B5EF4-FFF2-40B4-BE49-F238E27FC236}">
              <a16:creationId xmlns:a16="http://schemas.microsoft.com/office/drawing/2014/main" id="{EA517857-8DF0-45F3-80B1-27D7E99CBD18}"/>
            </a:ext>
          </a:extLst>
        </xdr:cNvPr>
        <xdr:cNvSpPr/>
      </xdr:nvSpPr>
      <xdr:spPr>
        <a:xfrm>
          <a:off x="11747500" y="62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132933</xdr:rowOff>
    </xdr:from>
    <xdr:to>
      <xdr:col>64</xdr:col>
      <xdr:colOff>73025</xdr:colOff>
      <xdr:row>32</xdr:row>
      <xdr:rowOff>37356</xdr:rowOff>
    </xdr:to>
    <xdr:cxnSp macro="">
      <xdr:nvCxnSpPr>
        <xdr:cNvPr id="158" name="直線コネクタ 157">
          <a:extLst>
            <a:ext uri="{FF2B5EF4-FFF2-40B4-BE49-F238E27FC236}">
              <a16:creationId xmlns:a16="http://schemas.microsoft.com/office/drawing/2014/main" id="{6FDE4E56-8F75-406E-B15F-C700663E1510}"/>
            </a:ext>
          </a:extLst>
        </xdr:cNvPr>
        <xdr:cNvCxnSpPr/>
      </xdr:nvCxnSpPr>
      <xdr:spPr>
        <a:xfrm flipV="1">
          <a:off x="11798300" y="6219408"/>
          <a:ext cx="762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89507</xdr:rowOff>
    </xdr:from>
    <xdr:ext cx="469744" cy="259045"/>
    <xdr:sp macro="" textlink="">
      <xdr:nvSpPr>
        <xdr:cNvPr id="159" name="n_1aveValue債務償還比率">
          <a:extLst>
            <a:ext uri="{FF2B5EF4-FFF2-40B4-BE49-F238E27FC236}">
              <a16:creationId xmlns:a16="http://schemas.microsoft.com/office/drawing/2014/main" id="{2CC6B40F-7493-44A4-ACB2-B652E8D5112A}"/>
            </a:ext>
          </a:extLst>
        </xdr:cNvPr>
        <xdr:cNvSpPr txBox="1"/>
      </xdr:nvSpPr>
      <xdr:spPr>
        <a:xfrm>
          <a:off x="13836727" y="583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60" name="n_2aveValue債務償還比率">
          <a:extLst>
            <a:ext uri="{FF2B5EF4-FFF2-40B4-BE49-F238E27FC236}">
              <a16:creationId xmlns:a16="http://schemas.microsoft.com/office/drawing/2014/main" id="{92049E5B-BAF5-414C-9842-96487D9238AC}"/>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37255</xdr:rowOff>
    </xdr:from>
    <xdr:ext cx="469744" cy="259045"/>
    <xdr:sp macro="" textlink="">
      <xdr:nvSpPr>
        <xdr:cNvPr id="161" name="n_3aveValue債務償還比率">
          <a:extLst>
            <a:ext uri="{FF2B5EF4-FFF2-40B4-BE49-F238E27FC236}">
              <a16:creationId xmlns:a16="http://schemas.microsoft.com/office/drawing/2014/main" id="{1F579B45-5854-413B-9BC4-EA59B420DE47}"/>
            </a:ext>
          </a:extLst>
        </xdr:cNvPr>
        <xdr:cNvSpPr txBox="1"/>
      </xdr:nvSpPr>
      <xdr:spPr>
        <a:xfrm>
          <a:off x="12325427" y="578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43270</xdr:rowOff>
    </xdr:from>
    <xdr:ext cx="469744" cy="259045"/>
    <xdr:sp macro="" textlink="">
      <xdr:nvSpPr>
        <xdr:cNvPr id="162" name="n_4aveValue債務償還比率">
          <a:extLst>
            <a:ext uri="{FF2B5EF4-FFF2-40B4-BE49-F238E27FC236}">
              <a16:creationId xmlns:a16="http://schemas.microsoft.com/office/drawing/2014/main" id="{3D71C23F-D439-4AC2-A85F-2DE523A11E26}"/>
            </a:ext>
          </a:extLst>
        </xdr:cNvPr>
        <xdr:cNvSpPr txBox="1"/>
      </xdr:nvSpPr>
      <xdr:spPr>
        <a:xfrm>
          <a:off x="11563427" y="578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105499</xdr:rowOff>
    </xdr:from>
    <xdr:ext cx="469744" cy="259045"/>
    <xdr:sp macro="" textlink="">
      <xdr:nvSpPr>
        <xdr:cNvPr id="163" name="n_1mainValue債務償還比率">
          <a:extLst>
            <a:ext uri="{FF2B5EF4-FFF2-40B4-BE49-F238E27FC236}">
              <a16:creationId xmlns:a16="http://schemas.microsoft.com/office/drawing/2014/main" id="{16039FF9-DF0D-4DD0-B771-3FA1F68C68DA}"/>
            </a:ext>
          </a:extLst>
        </xdr:cNvPr>
        <xdr:cNvSpPr txBox="1"/>
      </xdr:nvSpPr>
      <xdr:spPr>
        <a:xfrm>
          <a:off x="13836727" y="550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125012</xdr:rowOff>
    </xdr:from>
    <xdr:ext cx="469744" cy="259045"/>
    <xdr:sp macro="" textlink="">
      <xdr:nvSpPr>
        <xdr:cNvPr id="164" name="n_2mainValue債務償還比率">
          <a:extLst>
            <a:ext uri="{FF2B5EF4-FFF2-40B4-BE49-F238E27FC236}">
              <a16:creationId xmlns:a16="http://schemas.microsoft.com/office/drawing/2014/main" id="{330C1075-0062-4134-BDB9-7C68CCA70B86}"/>
            </a:ext>
          </a:extLst>
        </xdr:cNvPr>
        <xdr:cNvSpPr txBox="1"/>
      </xdr:nvSpPr>
      <xdr:spPr>
        <a:xfrm>
          <a:off x="13087427" y="60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3410</xdr:rowOff>
    </xdr:from>
    <xdr:ext cx="469744" cy="259045"/>
    <xdr:sp macro="" textlink="">
      <xdr:nvSpPr>
        <xdr:cNvPr id="165" name="n_3mainValue債務償還比率">
          <a:extLst>
            <a:ext uri="{FF2B5EF4-FFF2-40B4-BE49-F238E27FC236}">
              <a16:creationId xmlns:a16="http://schemas.microsoft.com/office/drawing/2014/main" id="{39E417E8-4EC0-4397-8F97-F67E7CE12FC4}"/>
            </a:ext>
          </a:extLst>
        </xdr:cNvPr>
        <xdr:cNvSpPr txBox="1"/>
      </xdr:nvSpPr>
      <xdr:spPr>
        <a:xfrm>
          <a:off x="12325427" y="626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79283</xdr:rowOff>
    </xdr:from>
    <xdr:ext cx="469744" cy="259045"/>
    <xdr:sp macro="" textlink="">
      <xdr:nvSpPr>
        <xdr:cNvPr id="166" name="n_4mainValue債務償還比率">
          <a:extLst>
            <a:ext uri="{FF2B5EF4-FFF2-40B4-BE49-F238E27FC236}">
              <a16:creationId xmlns:a16="http://schemas.microsoft.com/office/drawing/2014/main" id="{0EBCD9B0-035A-4674-BF2A-90046B0E03A8}"/>
            </a:ext>
          </a:extLst>
        </xdr:cNvPr>
        <xdr:cNvSpPr txBox="1"/>
      </xdr:nvSpPr>
      <xdr:spPr>
        <a:xfrm>
          <a:off x="11563427" y="633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D4215102-BA3C-4B33-9C3E-F8F489C37A0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F67510F0-BBD2-4655-BD75-BFC4345FCA3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6D0BE4C-D0B3-4DEF-96BC-9625233387C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5BB548DE-9C91-4983-9AEA-D4B76FE33CE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1DF133B8-815A-4EFF-9BC2-5F15CDE295C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AD4E7450-0E77-45A1-A316-3969DE3D7D5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C73E60-B353-4A77-9ABD-7B445D0138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1FD653E-8F6B-45D1-9167-585B408C4A6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B6F46E-84C9-4C88-A82A-45DE20FBCF0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B9B2753-3091-4793-9DFF-5605E0C4B7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1AB9E9-A5F5-403F-83DA-7F4BA41200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0C1E4DB-74B7-4989-92DD-9827CF366AC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C62DB2-9690-42D7-8949-72041AD70D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64E4AE-EE23-4E6C-837E-54F180B4688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BDDE8C-4185-4BCC-80C0-F8624EF9456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510DF9-85B4-4684-94E8-E1E79697790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8,700
8,607
144.29
8,605,031
8,148,551
361,626
4,366,400
7,721,629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794F6D-7BCE-4411-BCFC-AFE0311E73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9DE801C-D649-4B93-9010-BB413FA2340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2E742C-7BDF-42D9-A381-083805AF9B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892F9DD-B99B-4333-BE67-F6DB37909C2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7EAAA7-132A-4751-8269-2812542663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5F53C38-E0A6-4179-8D29-289EB433DA3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AF7DBB-AF67-4059-83BD-C40B2A0618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78060A-33AC-4F26-9257-82DEA3CB20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A83AC1-2BB6-4B11-99B0-FA89E0481DB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9F51D5-DF60-463F-BBD3-BF4A24C5D2F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C41A71-A716-415F-949B-24D501172B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0834F9-B95F-4454-8024-FB9D29A89A1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DDBDE0-6C6F-4A59-9DC5-1F796370810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D41DCD-D3ED-40AD-9613-571927175BA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AFDDF65-3B1B-41A0-B8C0-7C7A49C39A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FAFF04F-3231-4856-9B08-E73E8E7B072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BD7DF40-5F7D-4A2D-867C-39726E563F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823BC1F-A784-45C6-8AAA-180CAE1376B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398006-4D6D-4167-B183-470D5C82935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1BB3F9-DA30-4114-B30E-B2ACF0DE1F7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E74E81-3D7C-4AE8-ADCE-585B679A17B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43E6BB1-8AC7-4BCD-A158-B611CD0DB7D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3D795C-7B50-4B0A-A26F-22D4629A56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1091DB-7C89-41F6-9D97-6EA1B68FB79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9B425A7-CB21-40EC-A34D-2F800494872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D941611-43E3-4B4A-BD2A-77AE39D57C7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A72C39-29BD-4B7C-BDD8-9F1687E9CB6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C7B894-3B80-4AC3-A2A1-BE3B0FA1EF8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ABDC357-FC4F-4F4F-9B77-99C7B220A9E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1FAD0EC-D869-4535-9E04-19DCF45047F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4E8B34-AD2B-4C6A-9359-49CC121F1AE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4558F63-7BEC-4269-AFA1-4467703D52F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5A34956-9E1E-489D-B192-5D6F158205B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EA6B323-ED08-4A68-AAF0-2ECD8A43C1C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D21AF58-EDBF-4717-80F2-D155A5FFA2F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7BC4CC-8C3B-483D-B582-7D00FCBF7A5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988AA3F-24A0-4614-A741-2A9CA8B48D2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D8F3B92-F464-4C8C-A62D-15E4AE9B250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8988E77-FEE6-40C4-B5A3-1F5AD9B46F5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CB2685C-09A7-4ADB-BE1B-C2DB0EC1942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225F8E5-44A7-41DB-89C2-808FB206C23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9E7EE51-76D8-4E83-84DA-8B8DAA1CCB3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FAE6A6E-FE30-43AD-8CA4-69206451843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2B92140-455F-4D60-ABFC-FEA18E1E319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8B4AF36-C018-4288-B496-6D7FF7705AB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D2A712D5-9855-47BB-BCBE-EE85F3C4E8AB}"/>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14167A0E-ED27-4CEA-9A59-B12A7FDE82B4}"/>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8323B952-E5CD-4BBC-8DA5-FAEBE8356663}"/>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224F70F1-5405-4671-B532-934510C73B5B}"/>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20C54212-0495-4AA7-BCD9-CB55103A58B6}"/>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id="{B78FFC42-6F26-4D66-A7BA-43EE7FA41F23}"/>
            </a:ext>
          </a:extLst>
        </xdr:cNvPr>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4455EB90-3658-453B-81CF-AA0A2C34C9E3}"/>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7F2852C2-A520-4347-AA77-9C51E8B63D41}"/>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BD787442-8B94-4317-8F1E-A2F50E773B56}"/>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2B54F680-E7A9-404F-BD2A-91844A18FFAB}"/>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a:extLst>
            <a:ext uri="{FF2B5EF4-FFF2-40B4-BE49-F238E27FC236}">
              <a16:creationId xmlns:a16="http://schemas.microsoft.com/office/drawing/2014/main" id="{B1498143-6B6F-4A0F-BC46-9E89D627A155}"/>
            </a:ext>
          </a:extLst>
        </xdr:cNvPr>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B9050AB-84AB-4EE1-85F5-E7103C28BB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A74FF0-26D6-4019-B613-79F31FBAA6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6BBEDD-E741-477E-BFD2-372EDC69F38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F45B709-C852-4B1C-A2FF-C7E8F6FFCD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9C102CF-733D-4F69-9883-EEAD6BCF1F3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120650</xdr:rowOff>
    </xdr:from>
    <xdr:to>
      <xdr:col>24</xdr:col>
      <xdr:colOff>114300</xdr:colOff>
      <xdr:row>36</xdr:row>
      <xdr:rowOff>50800</xdr:rowOff>
    </xdr:to>
    <xdr:sp macro="" textlink="">
      <xdr:nvSpPr>
        <xdr:cNvPr id="73" name="楕円 72">
          <a:extLst>
            <a:ext uri="{FF2B5EF4-FFF2-40B4-BE49-F238E27FC236}">
              <a16:creationId xmlns:a16="http://schemas.microsoft.com/office/drawing/2014/main" id="{0F2C1A46-C00F-4C63-B182-9E51652454CC}"/>
            </a:ext>
          </a:extLst>
        </xdr:cNvPr>
        <xdr:cNvSpPr/>
      </xdr:nvSpPr>
      <xdr:spPr>
        <a:xfrm>
          <a:off x="4584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143527</xdr:rowOff>
    </xdr:from>
    <xdr:ext cx="405111" cy="259045"/>
    <xdr:sp macro="" textlink="">
      <xdr:nvSpPr>
        <xdr:cNvPr id="74" name="【道路】&#10;有形固定資産減価償却率該当値テキスト">
          <a:extLst>
            <a:ext uri="{FF2B5EF4-FFF2-40B4-BE49-F238E27FC236}">
              <a16:creationId xmlns:a16="http://schemas.microsoft.com/office/drawing/2014/main" id="{4D801507-F160-4344-8260-51D452EA4217}"/>
            </a:ext>
          </a:extLst>
        </xdr:cNvPr>
        <xdr:cNvSpPr txBox="1"/>
      </xdr:nvSpPr>
      <xdr:spPr>
        <a:xfrm>
          <a:off x="46736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101600</xdr:rowOff>
    </xdr:from>
    <xdr:to>
      <xdr:col>20</xdr:col>
      <xdr:colOff>38100</xdr:colOff>
      <xdr:row>36</xdr:row>
      <xdr:rowOff>31750</xdr:rowOff>
    </xdr:to>
    <xdr:sp macro="" textlink="">
      <xdr:nvSpPr>
        <xdr:cNvPr id="75" name="楕円 74">
          <a:extLst>
            <a:ext uri="{FF2B5EF4-FFF2-40B4-BE49-F238E27FC236}">
              <a16:creationId xmlns:a16="http://schemas.microsoft.com/office/drawing/2014/main" id="{1A3252A1-FD88-4107-91B2-421155DCF464}"/>
            </a:ext>
          </a:extLst>
        </xdr:cNvPr>
        <xdr:cNvSpPr/>
      </xdr:nvSpPr>
      <xdr:spPr>
        <a:xfrm>
          <a:off x="3746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152400</xdr:rowOff>
    </xdr:from>
    <xdr:to>
      <xdr:col>24</xdr:col>
      <xdr:colOff>63500</xdr:colOff>
      <xdr:row>36</xdr:row>
      <xdr:rowOff>0</xdr:rowOff>
    </xdr:to>
    <xdr:cxnSp macro="">
      <xdr:nvCxnSpPr>
        <xdr:cNvPr id="76" name="直線コネクタ 75">
          <a:extLst>
            <a:ext uri="{FF2B5EF4-FFF2-40B4-BE49-F238E27FC236}">
              <a16:creationId xmlns:a16="http://schemas.microsoft.com/office/drawing/2014/main" id="{915F91CE-5283-4CFD-9A7A-3AFD24F3D749}"/>
            </a:ext>
          </a:extLst>
        </xdr:cNvPr>
        <xdr:cNvCxnSpPr/>
      </xdr:nvCxnSpPr>
      <xdr:spPr>
        <a:xfrm>
          <a:off x="3797300" y="6153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84455</xdr:rowOff>
    </xdr:from>
    <xdr:to>
      <xdr:col>15</xdr:col>
      <xdr:colOff>101600</xdr:colOff>
      <xdr:row>36</xdr:row>
      <xdr:rowOff>14605</xdr:rowOff>
    </xdr:to>
    <xdr:sp macro="" textlink="">
      <xdr:nvSpPr>
        <xdr:cNvPr id="77" name="楕円 76">
          <a:extLst>
            <a:ext uri="{FF2B5EF4-FFF2-40B4-BE49-F238E27FC236}">
              <a16:creationId xmlns:a16="http://schemas.microsoft.com/office/drawing/2014/main" id="{D930408F-EF0E-48C4-A6E9-D48E2E2F0D47}"/>
            </a:ext>
          </a:extLst>
        </xdr:cNvPr>
        <xdr:cNvSpPr/>
      </xdr:nvSpPr>
      <xdr:spPr>
        <a:xfrm>
          <a:off x="2857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135255</xdr:rowOff>
    </xdr:from>
    <xdr:to>
      <xdr:col>19</xdr:col>
      <xdr:colOff>177800</xdr:colOff>
      <xdr:row>35</xdr:row>
      <xdr:rowOff>152400</xdr:rowOff>
    </xdr:to>
    <xdr:cxnSp macro="">
      <xdr:nvCxnSpPr>
        <xdr:cNvPr id="78" name="直線コネクタ 77">
          <a:extLst>
            <a:ext uri="{FF2B5EF4-FFF2-40B4-BE49-F238E27FC236}">
              <a16:creationId xmlns:a16="http://schemas.microsoft.com/office/drawing/2014/main" id="{E68677C9-9834-483A-8A7A-89C4C1EC5C94}"/>
            </a:ext>
          </a:extLst>
        </xdr:cNvPr>
        <xdr:cNvCxnSpPr/>
      </xdr:nvCxnSpPr>
      <xdr:spPr>
        <a:xfrm>
          <a:off x="2908300" y="61360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84455</xdr:rowOff>
    </xdr:from>
    <xdr:to>
      <xdr:col>10</xdr:col>
      <xdr:colOff>165100</xdr:colOff>
      <xdr:row>36</xdr:row>
      <xdr:rowOff>14605</xdr:rowOff>
    </xdr:to>
    <xdr:sp macro="" textlink="">
      <xdr:nvSpPr>
        <xdr:cNvPr id="79" name="楕円 78">
          <a:extLst>
            <a:ext uri="{FF2B5EF4-FFF2-40B4-BE49-F238E27FC236}">
              <a16:creationId xmlns:a16="http://schemas.microsoft.com/office/drawing/2014/main" id="{213B0CA4-864F-4E86-85BE-CAA798176C05}"/>
            </a:ext>
          </a:extLst>
        </xdr:cNvPr>
        <xdr:cNvSpPr/>
      </xdr:nvSpPr>
      <xdr:spPr>
        <a:xfrm>
          <a:off x="1968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135255</xdr:rowOff>
    </xdr:from>
    <xdr:to>
      <xdr:col>15</xdr:col>
      <xdr:colOff>50800</xdr:colOff>
      <xdr:row>35</xdr:row>
      <xdr:rowOff>135255</xdr:rowOff>
    </xdr:to>
    <xdr:cxnSp macro="">
      <xdr:nvCxnSpPr>
        <xdr:cNvPr id="80" name="直線コネクタ 79">
          <a:extLst>
            <a:ext uri="{FF2B5EF4-FFF2-40B4-BE49-F238E27FC236}">
              <a16:creationId xmlns:a16="http://schemas.microsoft.com/office/drawing/2014/main" id="{8234A2ED-65E4-4959-AD63-E83AD4089EE5}"/>
            </a:ext>
          </a:extLst>
        </xdr:cNvPr>
        <xdr:cNvCxnSpPr/>
      </xdr:nvCxnSpPr>
      <xdr:spPr>
        <a:xfrm>
          <a:off x="2019300" y="6136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59690</xdr:rowOff>
    </xdr:from>
    <xdr:to>
      <xdr:col>6</xdr:col>
      <xdr:colOff>38100</xdr:colOff>
      <xdr:row>35</xdr:row>
      <xdr:rowOff>161290</xdr:rowOff>
    </xdr:to>
    <xdr:sp macro="" textlink="">
      <xdr:nvSpPr>
        <xdr:cNvPr id="81" name="楕円 80">
          <a:extLst>
            <a:ext uri="{FF2B5EF4-FFF2-40B4-BE49-F238E27FC236}">
              <a16:creationId xmlns:a16="http://schemas.microsoft.com/office/drawing/2014/main" id="{874B5EC5-6B29-47DE-A546-CA8BDBCC468D}"/>
            </a:ext>
          </a:extLst>
        </xdr:cNvPr>
        <xdr:cNvSpPr/>
      </xdr:nvSpPr>
      <xdr:spPr>
        <a:xfrm>
          <a:off x="1079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110490</xdr:rowOff>
    </xdr:from>
    <xdr:to>
      <xdr:col>10</xdr:col>
      <xdr:colOff>114300</xdr:colOff>
      <xdr:row>35</xdr:row>
      <xdr:rowOff>135255</xdr:rowOff>
    </xdr:to>
    <xdr:cxnSp macro="">
      <xdr:nvCxnSpPr>
        <xdr:cNvPr id="82" name="直線コネクタ 81">
          <a:extLst>
            <a:ext uri="{FF2B5EF4-FFF2-40B4-BE49-F238E27FC236}">
              <a16:creationId xmlns:a16="http://schemas.microsoft.com/office/drawing/2014/main" id="{A34E7C93-38C8-4A9A-9019-9DF9700730BB}"/>
            </a:ext>
          </a:extLst>
        </xdr:cNvPr>
        <xdr:cNvCxnSpPr/>
      </xdr:nvCxnSpPr>
      <xdr:spPr>
        <a:xfrm>
          <a:off x="1130300" y="61112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id="{50052D94-3315-4584-B390-1F5E5CF75E93}"/>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BF2479A1-DC7F-44E8-BEE9-D8010F1FA056}"/>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a:extLst>
            <a:ext uri="{FF2B5EF4-FFF2-40B4-BE49-F238E27FC236}">
              <a16:creationId xmlns:a16="http://schemas.microsoft.com/office/drawing/2014/main" id="{98B6EDB5-2BEE-47D8-AA28-9ECB9F717483}"/>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125747</xdr:rowOff>
    </xdr:from>
    <xdr:ext cx="405111" cy="259045"/>
    <xdr:sp macro="" textlink="">
      <xdr:nvSpPr>
        <xdr:cNvPr id="86" name="n_4aveValue【道路】&#10;有形固定資産減価償却率">
          <a:extLst>
            <a:ext uri="{FF2B5EF4-FFF2-40B4-BE49-F238E27FC236}">
              <a16:creationId xmlns:a16="http://schemas.microsoft.com/office/drawing/2014/main" id="{3D9D7DEE-4EEE-478C-A641-5B06CAC1FE5F}"/>
            </a:ext>
          </a:extLst>
        </xdr:cNvPr>
        <xdr:cNvSpPr txBox="1"/>
      </xdr:nvSpPr>
      <xdr:spPr>
        <a:xfrm>
          <a:off x="927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48277</xdr:rowOff>
    </xdr:from>
    <xdr:ext cx="405111" cy="259045"/>
    <xdr:sp macro="" textlink="">
      <xdr:nvSpPr>
        <xdr:cNvPr id="87" name="n_1mainValue【道路】&#10;有形固定資産減価償却率">
          <a:extLst>
            <a:ext uri="{FF2B5EF4-FFF2-40B4-BE49-F238E27FC236}">
              <a16:creationId xmlns:a16="http://schemas.microsoft.com/office/drawing/2014/main" id="{0CA1F0A8-7616-4B72-ACA0-BEA27737830E}"/>
            </a:ext>
          </a:extLst>
        </xdr:cNvPr>
        <xdr:cNvSpPr txBox="1"/>
      </xdr:nvSpPr>
      <xdr:spPr>
        <a:xfrm>
          <a:off x="35820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31132</xdr:rowOff>
    </xdr:from>
    <xdr:ext cx="405111" cy="259045"/>
    <xdr:sp macro="" textlink="">
      <xdr:nvSpPr>
        <xdr:cNvPr id="88" name="n_2mainValue【道路】&#10;有形固定資産減価償却率">
          <a:extLst>
            <a:ext uri="{FF2B5EF4-FFF2-40B4-BE49-F238E27FC236}">
              <a16:creationId xmlns:a16="http://schemas.microsoft.com/office/drawing/2014/main" id="{82A6BE15-575B-487F-8C51-EF5190118E38}"/>
            </a:ext>
          </a:extLst>
        </xdr:cNvPr>
        <xdr:cNvSpPr txBox="1"/>
      </xdr:nvSpPr>
      <xdr:spPr>
        <a:xfrm>
          <a:off x="2705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31132</xdr:rowOff>
    </xdr:from>
    <xdr:ext cx="405111" cy="259045"/>
    <xdr:sp macro="" textlink="">
      <xdr:nvSpPr>
        <xdr:cNvPr id="89" name="n_3mainValue【道路】&#10;有形固定資産減価償却率">
          <a:extLst>
            <a:ext uri="{FF2B5EF4-FFF2-40B4-BE49-F238E27FC236}">
              <a16:creationId xmlns:a16="http://schemas.microsoft.com/office/drawing/2014/main" id="{72BD996A-A7B2-4239-B045-E30AE90BAD5F}"/>
            </a:ext>
          </a:extLst>
        </xdr:cNvPr>
        <xdr:cNvSpPr txBox="1"/>
      </xdr:nvSpPr>
      <xdr:spPr>
        <a:xfrm>
          <a:off x="1816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90" name="n_4mainValue【道路】&#10;有形固定資産減価償却率">
          <a:extLst>
            <a:ext uri="{FF2B5EF4-FFF2-40B4-BE49-F238E27FC236}">
              <a16:creationId xmlns:a16="http://schemas.microsoft.com/office/drawing/2014/main" id="{7042E42C-8E15-4958-AFCD-24A531670DC3}"/>
            </a:ext>
          </a:extLst>
        </xdr:cNvPr>
        <xdr:cNvSpPr txBox="1"/>
      </xdr:nvSpPr>
      <xdr:spPr>
        <a:xfrm>
          <a:off x="927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3902471-B831-443C-A50D-C7E170F7BE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38AA400-14C1-4199-BFE3-63BB0A55ED4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BF70030-C38C-4FB4-B3CD-DCB759106B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479E0B4-434B-4DF6-9F79-42355AFF25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C79A84C-2897-4DE9-8968-ADD7403978D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4D432DD-52C1-4F3E-AA03-2C0F6A462EC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E029BEC-76C2-4748-9CEF-7A1765F574E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23E809B-7DE3-4C69-869C-05C47F51694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B722059-A15F-45D3-86FB-A9E9849AFBF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245ECE3-F620-431B-8504-F3924DE567D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ADA0BC9-5077-4C79-8769-C66645E4BDC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354D476-CAEE-4349-9EAD-BB732E7A0B0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F523DF2-3529-4AFC-9D20-951324A869F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1177A34-A68F-4571-85BA-0E6CE27B66E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AED1377-C40D-4801-86DB-68A4CC76F20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2D793F3-D50D-40FD-A90D-804A3762A7D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2ADF300-2250-49F3-8688-B0C3BE34391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90E5CC6-D03E-4626-83AD-A85A7B40B3F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4D17BAA-CBB8-4B97-B6FE-6246DDF3034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5BE6334C-60AC-4AAB-A6AA-139638C9E0B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10A932B-0AC5-4A10-A277-43CB721789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2A458B5-9E55-4960-994D-46B1B412764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D371D87-A5FA-4F68-9D7A-A6FE2E0EBD9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C763D71D-7628-459B-8312-D7E6A4C7F116}"/>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25E42C1B-FD77-4543-8BDA-24B3B54079C3}"/>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6B274A71-9C09-48E8-A1A8-8B58B1571A5A}"/>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EBE05863-6860-4477-AC12-748FD495B1DB}"/>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E940C39E-A056-4768-8FE7-DE231E8601FC}"/>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a:extLst>
            <a:ext uri="{FF2B5EF4-FFF2-40B4-BE49-F238E27FC236}">
              <a16:creationId xmlns:a16="http://schemas.microsoft.com/office/drawing/2014/main" id="{A73C7127-5A0E-4875-B24D-DA8E5FE1590F}"/>
            </a:ext>
          </a:extLst>
        </xdr:cNvPr>
        <xdr:cNvSpPr txBox="1"/>
      </xdr:nvSpPr>
      <xdr:spPr>
        <a:xfrm>
          <a:off x="10515600" y="674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EE2A990C-23FA-4815-A350-CAB289CA2B85}"/>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835E5B40-6C7A-4605-B349-9881F6241A00}"/>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70688</xdr:rowOff>
    </xdr:from>
    <xdr:to>
      <xdr:col>46</xdr:col>
      <xdr:colOff>38100</xdr:colOff>
      <xdr:row>40</xdr:row>
      <xdr:rowOff>838</xdr:rowOff>
    </xdr:to>
    <xdr:sp macro="" textlink="">
      <xdr:nvSpPr>
        <xdr:cNvPr id="122" name="フローチャート: 判断 121">
          <a:extLst>
            <a:ext uri="{FF2B5EF4-FFF2-40B4-BE49-F238E27FC236}">
              <a16:creationId xmlns:a16="http://schemas.microsoft.com/office/drawing/2014/main" id="{656FF9D1-42EC-4BD2-94D1-F515D512944B}"/>
            </a:ext>
          </a:extLst>
        </xdr:cNvPr>
        <xdr:cNvSpPr/>
      </xdr:nvSpPr>
      <xdr:spPr>
        <a:xfrm>
          <a:off x="8699500" y="67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123457</xdr:rowOff>
    </xdr:from>
    <xdr:to>
      <xdr:col>41</xdr:col>
      <xdr:colOff>101600</xdr:colOff>
      <xdr:row>40</xdr:row>
      <xdr:rowOff>53607</xdr:rowOff>
    </xdr:to>
    <xdr:sp macro="" textlink="">
      <xdr:nvSpPr>
        <xdr:cNvPr id="123" name="フローチャート: 判断 122">
          <a:extLst>
            <a:ext uri="{FF2B5EF4-FFF2-40B4-BE49-F238E27FC236}">
              <a16:creationId xmlns:a16="http://schemas.microsoft.com/office/drawing/2014/main" id="{9A40EA6D-10B1-43CB-B995-B54E27CD3CDD}"/>
            </a:ext>
          </a:extLst>
        </xdr:cNvPr>
        <xdr:cNvSpPr/>
      </xdr:nvSpPr>
      <xdr:spPr>
        <a:xfrm>
          <a:off x="7810500" y="681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131800</xdr:rowOff>
    </xdr:from>
    <xdr:to>
      <xdr:col>36</xdr:col>
      <xdr:colOff>165100</xdr:colOff>
      <xdr:row>40</xdr:row>
      <xdr:rowOff>61950</xdr:rowOff>
    </xdr:to>
    <xdr:sp macro="" textlink="">
      <xdr:nvSpPr>
        <xdr:cNvPr id="124" name="フローチャート: 判断 123">
          <a:extLst>
            <a:ext uri="{FF2B5EF4-FFF2-40B4-BE49-F238E27FC236}">
              <a16:creationId xmlns:a16="http://schemas.microsoft.com/office/drawing/2014/main" id="{68C3ECB3-D8D6-43D3-A217-DFA149D192EE}"/>
            </a:ext>
          </a:extLst>
        </xdr:cNvPr>
        <xdr:cNvSpPr/>
      </xdr:nvSpPr>
      <xdr:spPr>
        <a:xfrm>
          <a:off x="6921500" y="681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6F3DE1-55DF-4CE6-AFCA-78AF64EBC3F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118A92-CF64-4C50-8624-B3022A22C6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BE3824C-780E-4FA5-AF60-DACDAA6468D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9D120C8-5F4C-4A5A-8B50-AA9922C7D66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D7533E7-8B9F-42CB-A72D-8D6F965B491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70955</xdr:rowOff>
    </xdr:from>
    <xdr:to>
      <xdr:col>55</xdr:col>
      <xdr:colOff>50800</xdr:colOff>
      <xdr:row>39</xdr:row>
      <xdr:rowOff>1105</xdr:rowOff>
    </xdr:to>
    <xdr:sp macro="" textlink="">
      <xdr:nvSpPr>
        <xdr:cNvPr id="130" name="楕円 129">
          <a:extLst>
            <a:ext uri="{FF2B5EF4-FFF2-40B4-BE49-F238E27FC236}">
              <a16:creationId xmlns:a16="http://schemas.microsoft.com/office/drawing/2014/main" id="{87E4C19E-E73A-49F9-AB64-8F4F2D0508BD}"/>
            </a:ext>
          </a:extLst>
        </xdr:cNvPr>
        <xdr:cNvSpPr/>
      </xdr:nvSpPr>
      <xdr:spPr>
        <a:xfrm>
          <a:off x="10426700" y="65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93832</xdr:rowOff>
    </xdr:from>
    <xdr:ext cx="534377" cy="259045"/>
    <xdr:sp macro="" textlink="">
      <xdr:nvSpPr>
        <xdr:cNvPr id="131" name="【道路】&#10;一人当たり延長該当値テキスト">
          <a:extLst>
            <a:ext uri="{FF2B5EF4-FFF2-40B4-BE49-F238E27FC236}">
              <a16:creationId xmlns:a16="http://schemas.microsoft.com/office/drawing/2014/main" id="{DF68A538-AC42-4A5C-B532-5FE66F1884DA}"/>
            </a:ext>
          </a:extLst>
        </xdr:cNvPr>
        <xdr:cNvSpPr txBox="1"/>
      </xdr:nvSpPr>
      <xdr:spPr>
        <a:xfrm>
          <a:off x="10515600" y="64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82423</xdr:rowOff>
    </xdr:from>
    <xdr:to>
      <xdr:col>50</xdr:col>
      <xdr:colOff>165100</xdr:colOff>
      <xdr:row>39</xdr:row>
      <xdr:rowOff>12573</xdr:rowOff>
    </xdr:to>
    <xdr:sp macro="" textlink="">
      <xdr:nvSpPr>
        <xdr:cNvPr id="132" name="楕円 131">
          <a:extLst>
            <a:ext uri="{FF2B5EF4-FFF2-40B4-BE49-F238E27FC236}">
              <a16:creationId xmlns:a16="http://schemas.microsoft.com/office/drawing/2014/main" id="{817FB074-4F0D-4220-873F-8832EC357E58}"/>
            </a:ext>
          </a:extLst>
        </xdr:cNvPr>
        <xdr:cNvSpPr/>
      </xdr:nvSpPr>
      <xdr:spPr>
        <a:xfrm>
          <a:off x="9588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121755</xdr:rowOff>
    </xdr:from>
    <xdr:to>
      <xdr:col>55</xdr:col>
      <xdr:colOff>0</xdr:colOff>
      <xdr:row>38</xdr:row>
      <xdr:rowOff>133223</xdr:rowOff>
    </xdr:to>
    <xdr:cxnSp macro="">
      <xdr:nvCxnSpPr>
        <xdr:cNvPr id="133" name="直線コネクタ 132">
          <a:extLst>
            <a:ext uri="{FF2B5EF4-FFF2-40B4-BE49-F238E27FC236}">
              <a16:creationId xmlns:a16="http://schemas.microsoft.com/office/drawing/2014/main" id="{B36B3685-D656-4DDB-8C45-82526243908D}"/>
            </a:ext>
          </a:extLst>
        </xdr:cNvPr>
        <xdr:cNvCxnSpPr/>
      </xdr:nvCxnSpPr>
      <xdr:spPr>
        <a:xfrm flipV="1">
          <a:off x="9639300" y="6636855"/>
          <a:ext cx="8382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93383</xdr:rowOff>
    </xdr:from>
    <xdr:to>
      <xdr:col>46</xdr:col>
      <xdr:colOff>38100</xdr:colOff>
      <xdr:row>39</xdr:row>
      <xdr:rowOff>23533</xdr:rowOff>
    </xdr:to>
    <xdr:sp macro="" textlink="">
      <xdr:nvSpPr>
        <xdr:cNvPr id="134" name="楕円 133">
          <a:extLst>
            <a:ext uri="{FF2B5EF4-FFF2-40B4-BE49-F238E27FC236}">
              <a16:creationId xmlns:a16="http://schemas.microsoft.com/office/drawing/2014/main" id="{44ACE864-1845-4484-B9FA-A8E25E9205D9}"/>
            </a:ext>
          </a:extLst>
        </xdr:cNvPr>
        <xdr:cNvSpPr/>
      </xdr:nvSpPr>
      <xdr:spPr>
        <a:xfrm>
          <a:off x="8699500" y="660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133223</xdr:rowOff>
    </xdr:from>
    <xdr:to>
      <xdr:col>50</xdr:col>
      <xdr:colOff>114300</xdr:colOff>
      <xdr:row>38</xdr:row>
      <xdr:rowOff>144183</xdr:rowOff>
    </xdr:to>
    <xdr:cxnSp macro="">
      <xdr:nvCxnSpPr>
        <xdr:cNvPr id="135" name="直線コネクタ 134">
          <a:extLst>
            <a:ext uri="{FF2B5EF4-FFF2-40B4-BE49-F238E27FC236}">
              <a16:creationId xmlns:a16="http://schemas.microsoft.com/office/drawing/2014/main" id="{599C568A-5D92-4D78-904A-E5FF2A0A365D}"/>
            </a:ext>
          </a:extLst>
        </xdr:cNvPr>
        <xdr:cNvCxnSpPr/>
      </xdr:nvCxnSpPr>
      <xdr:spPr>
        <a:xfrm flipV="1">
          <a:off x="8750300" y="6648323"/>
          <a:ext cx="889000" cy="1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106032</xdr:rowOff>
    </xdr:from>
    <xdr:to>
      <xdr:col>41</xdr:col>
      <xdr:colOff>101600</xdr:colOff>
      <xdr:row>39</xdr:row>
      <xdr:rowOff>36182</xdr:rowOff>
    </xdr:to>
    <xdr:sp macro="" textlink="">
      <xdr:nvSpPr>
        <xdr:cNvPr id="136" name="楕円 135">
          <a:extLst>
            <a:ext uri="{FF2B5EF4-FFF2-40B4-BE49-F238E27FC236}">
              <a16:creationId xmlns:a16="http://schemas.microsoft.com/office/drawing/2014/main" id="{C5B69FB4-B8A0-4B34-9AA2-4CDF40F585F0}"/>
            </a:ext>
          </a:extLst>
        </xdr:cNvPr>
        <xdr:cNvSpPr/>
      </xdr:nvSpPr>
      <xdr:spPr>
        <a:xfrm>
          <a:off x="7810500" y="66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144183</xdr:rowOff>
    </xdr:from>
    <xdr:to>
      <xdr:col>45</xdr:col>
      <xdr:colOff>177800</xdr:colOff>
      <xdr:row>38</xdr:row>
      <xdr:rowOff>156832</xdr:rowOff>
    </xdr:to>
    <xdr:cxnSp macro="">
      <xdr:nvCxnSpPr>
        <xdr:cNvPr id="137" name="直線コネクタ 136">
          <a:extLst>
            <a:ext uri="{FF2B5EF4-FFF2-40B4-BE49-F238E27FC236}">
              <a16:creationId xmlns:a16="http://schemas.microsoft.com/office/drawing/2014/main" id="{98FF9427-3F5D-46BB-B1C6-F8BFD3E9EE38}"/>
            </a:ext>
          </a:extLst>
        </xdr:cNvPr>
        <xdr:cNvCxnSpPr/>
      </xdr:nvCxnSpPr>
      <xdr:spPr>
        <a:xfrm flipV="1">
          <a:off x="7861300" y="6659283"/>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133071</xdr:rowOff>
    </xdr:from>
    <xdr:to>
      <xdr:col>36</xdr:col>
      <xdr:colOff>165100</xdr:colOff>
      <xdr:row>39</xdr:row>
      <xdr:rowOff>63221</xdr:rowOff>
    </xdr:to>
    <xdr:sp macro="" textlink="">
      <xdr:nvSpPr>
        <xdr:cNvPr id="138" name="楕円 137">
          <a:extLst>
            <a:ext uri="{FF2B5EF4-FFF2-40B4-BE49-F238E27FC236}">
              <a16:creationId xmlns:a16="http://schemas.microsoft.com/office/drawing/2014/main" id="{B3A3D159-5352-44BC-AEEB-1EE1CB0AEA1B}"/>
            </a:ext>
          </a:extLst>
        </xdr:cNvPr>
        <xdr:cNvSpPr/>
      </xdr:nvSpPr>
      <xdr:spPr>
        <a:xfrm>
          <a:off x="6921500" y="66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156832</xdr:rowOff>
    </xdr:from>
    <xdr:to>
      <xdr:col>41</xdr:col>
      <xdr:colOff>50800</xdr:colOff>
      <xdr:row>39</xdr:row>
      <xdr:rowOff>12421</xdr:rowOff>
    </xdr:to>
    <xdr:cxnSp macro="">
      <xdr:nvCxnSpPr>
        <xdr:cNvPr id="139" name="直線コネクタ 138">
          <a:extLst>
            <a:ext uri="{FF2B5EF4-FFF2-40B4-BE49-F238E27FC236}">
              <a16:creationId xmlns:a16="http://schemas.microsoft.com/office/drawing/2014/main" id="{1E6A6622-FA51-4BE7-BF66-70278BAB57C1}"/>
            </a:ext>
          </a:extLst>
        </xdr:cNvPr>
        <xdr:cNvCxnSpPr/>
      </xdr:nvCxnSpPr>
      <xdr:spPr>
        <a:xfrm flipV="1">
          <a:off x="6972300" y="6671932"/>
          <a:ext cx="889000" cy="2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a:extLst>
            <a:ext uri="{FF2B5EF4-FFF2-40B4-BE49-F238E27FC236}">
              <a16:creationId xmlns:a16="http://schemas.microsoft.com/office/drawing/2014/main" id="{B32A3F4F-2765-49C4-A6F3-3FBA31FA0099}"/>
            </a:ext>
          </a:extLst>
        </xdr:cNvPr>
        <xdr:cNvSpPr txBox="1"/>
      </xdr:nvSpPr>
      <xdr:spPr>
        <a:xfrm>
          <a:off x="9359411" y="6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163415</xdr:rowOff>
    </xdr:from>
    <xdr:ext cx="534377" cy="259045"/>
    <xdr:sp macro="" textlink="">
      <xdr:nvSpPr>
        <xdr:cNvPr id="141" name="n_2aveValue【道路】&#10;一人当たり延長">
          <a:extLst>
            <a:ext uri="{FF2B5EF4-FFF2-40B4-BE49-F238E27FC236}">
              <a16:creationId xmlns:a16="http://schemas.microsoft.com/office/drawing/2014/main" id="{F508868A-84F3-4C5C-8048-F59CE98EC619}"/>
            </a:ext>
          </a:extLst>
        </xdr:cNvPr>
        <xdr:cNvSpPr txBox="1"/>
      </xdr:nvSpPr>
      <xdr:spPr>
        <a:xfrm>
          <a:off x="8483111" y="68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44734</xdr:rowOff>
    </xdr:from>
    <xdr:ext cx="534377" cy="259045"/>
    <xdr:sp macro="" textlink="">
      <xdr:nvSpPr>
        <xdr:cNvPr id="142" name="n_3aveValue【道路】&#10;一人当たり延長">
          <a:extLst>
            <a:ext uri="{FF2B5EF4-FFF2-40B4-BE49-F238E27FC236}">
              <a16:creationId xmlns:a16="http://schemas.microsoft.com/office/drawing/2014/main" id="{CCAE678D-A499-4116-BF8E-A07D2E5B1D80}"/>
            </a:ext>
          </a:extLst>
        </xdr:cNvPr>
        <xdr:cNvSpPr txBox="1"/>
      </xdr:nvSpPr>
      <xdr:spPr>
        <a:xfrm>
          <a:off x="7594111" y="690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53077</xdr:rowOff>
    </xdr:from>
    <xdr:ext cx="534377" cy="259045"/>
    <xdr:sp macro="" textlink="">
      <xdr:nvSpPr>
        <xdr:cNvPr id="143" name="n_4aveValue【道路】&#10;一人当たり延長">
          <a:extLst>
            <a:ext uri="{FF2B5EF4-FFF2-40B4-BE49-F238E27FC236}">
              <a16:creationId xmlns:a16="http://schemas.microsoft.com/office/drawing/2014/main" id="{C450FDE9-92F5-4C6B-BB08-C34D41BCD685}"/>
            </a:ext>
          </a:extLst>
        </xdr:cNvPr>
        <xdr:cNvSpPr txBox="1"/>
      </xdr:nvSpPr>
      <xdr:spPr>
        <a:xfrm>
          <a:off x="6705111" y="691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29100</xdr:rowOff>
    </xdr:from>
    <xdr:ext cx="534377" cy="259045"/>
    <xdr:sp macro="" textlink="">
      <xdr:nvSpPr>
        <xdr:cNvPr id="144" name="n_1mainValue【道路】&#10;一人当たり延長">
          <a:extLst>
            <a:ext uri="{FF2B5EF4-FFF2-40B4-BE49-F238E27FC236}">
              <a16:creationId xmlns:a16="http://schemas.microsoft.com/office/drawing/2014/main" id="{1855AA89-5273-40E6-9685-A0DE90BCEFEC}"/>
            </a:ext>
          </a:extLst>
        </xdr:cNvPr>
        <xdr:cNvSpPr txBox="1"/>
      </xdr:nvSpPr>
      <xdr:spPr>
        <a:xfrm>
          <a:off x="9359411" y="63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40060</xdr:rowOff>
    </xdr:from>
    <xdr:ext cx="534377" cy="259045"/>
    <xdr:sp macro="" textlink="">
      <xdr:nvSpPr>
        <xdr:cNvPr id="145" name="n_2mainValue【道路】&#10;一人当たり延長">
          <a:extLst>
            <a:ext uri="{FF2B5EF4-FFF2-40B4-BE49-F238E27FC236}">
              <a16:creationId xmlns:a16="http://schemas.microsoft.com/office/drawing/2014/main" id="{F4CEF6F3-4B9E-445D-B632-A8F3DEC660ED}"/>
            </a:ext>
          </a:extLst>
        </xdr:cNvPr>
        <xdr:cNvSpPr txBox="1"/>
      </xdr:nvSpPr>
      <xdr:spPr>
        <a:xfrm>
          <a:off x="8483111" y="63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52709</xdr:rowOff>
    </xdr:from>
    <xdr:ext cx="534377" cy="259045"/>
    <xdr:sp macro="" textlink="">
      <xdr:nvSpPr>
        <xdr:cNvPr id="146" name="n_3mainValue【道路】&#10;一人当たり延長">
          <a:extLst>
            <a:ext uri="{FF2B5EF4-FFF2-40B4-BE49-F238E27FC236}">
              <a16:creationId xmlns:a16="http://schemas.microsoft.com/office/drawing/2014/main" id="{979B3D44-2425-4BFB-BE20-A981029CC34E}"/>
            </a:ext>
          </a:extLst>
        </xdr:cNvPr>
        <xdr:cNvSpPr txBox="1"/>
      </xdr:nvSpPr>
      <xdr:spPr>
        <a:xfrm>
          <a:off x="7594111" y="639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79748</xdr:rowOff>
    </xdr:from>
    <xdr:ext cx="534377" cy="259045"/>
    <xdr:sp macro="" textlink="">
      <xdr:nvSpPr>
        <xdr:cNvPr id="147" name="n_4mainValue【道路】&#10;一人当たり延長">
          <a:extLst>
            <a:ext uri="{FF2B5EF4-FFF2-40B4-BE49-F238E27FC236}">
              <a16:creationId xmlns:a16="http://schemas.microsoft.com/office/drawing/2014/main" id="{F6BD1F7C-3EF9-48A9-9255-FDB6D6E749CC}"/>
            </a:ext>
          </a:extLst>
        </xdr:cNvPr>
        <xdr:cNvSpPr txBox="1"/>
      </xdr:nvSpPr>
      <xdr:spPr>
        <a:xfrm>
          <a:off x="6705111" y="642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8335CDA-D8AE-4340-8066-68E0E3B7B3D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AD531E3-7F38-4AED-8674-60BCA8CBDC7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3722176-7F88-45F0-9CAB-DE6BCDE03EC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A98C658-3ED7-43B4-844E-1EEE324FE39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E77F027-8682-4295-B759-CE21631912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A138A7B-E2DE-480C-B000-0C7009916B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5C3B136-676D-4CB2-A1C1-10BC66D25D0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8F9C4A2-6AF3-4697-80DD-992F64CF2D5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2B57867-6D1C-41A3-8A7B-9093AC416B5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F2A083E-151D-4F7E-8A68-68B04D665DA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77B5129-8CA0-4F67-9C69-C9A03359F69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6860B6-6F9E-42BF-9CB0-80D1456BD06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10C6723-16CB-4D35-A488-EFC8B03BA58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47C3BE3-028D-4195-A550-040BADF04C3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2B20981-6333-400E-981A-B90CB24494C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F112D77-77C0-4116-B18E-05C2415E79E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6A5019F-81C8-4030-86EB-818125A87C6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FFFC4D0-6715-4A6E-8A8A-14709B81505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D9DC7E4-1D19-4C16-8B7D-EAB1A673C34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F892A2A-21AD-4D8F-98F9-AED1209F28F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F834431-EC06-4E63-BE99-8BB7F263C49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862004D-AA1B-4A92-B882-220EA847F95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CAD1EB5-2E19-4804-984F-BD9305785A1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6C72D88-49FE-4D44-BFCE-D5152E11EE0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24D8F3B-4294-4D6C-B5F5-36EEFB70643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83AC92F6-E056-45AE-8BE2-DC5987180175}"/>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6D6D142-9C93-4A91-8044-9B4AAD5DC49D}"/>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68EB1D21-E7C7-4B69-9F47-4F39F12C00EB}"/>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D7F88A9-14F7-47F9-B305-AD3419D25A4B}"/>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4813AEEE-11F0-4BDB-A899-FAC1BBA65209}"/>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6A7EC26-0AC5-4F14-8B5E-5AC1F5717DAC}"/>
            </a:ext>
          </a:extLst>
        </xdr:cNvPr>
        <xdr:cNvSpPr txBox="1"/>
      </xdr:nvSpPr>
      <xdr:spPr>
        <a:xfrm>
          <a:off x="4673600" y="1051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AB737B87-2887-49CD-8A9C-5CD504892B8B}"/>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2E4FA34D-6ED6-4B61-8782-4836A67DB68F}"/>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a:extLst>
            <a:ext uri="{FF2B5EF4-FFF2-40B4-BE49-F238E27FC236}">
              <a16:creationId xmlns:a16="http://schemas.microsoft.com/office/drawing/2014/main" id="{5B9AB536-CB74-46F2-BAE9-2353E03D7193}"/>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EC684216-3610-4AB5-A76A-3BAD775782D4}"/>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3" name="フローチャート: 判断 182">
          <a:extLst>
            <a:ext uri="{FF2B5EF4-FFF2-40B4-BE49-F238E27FC236}">
              <a16:creationId xmlns:a16="http://schemas.microsoft.com/office/drawing/2014/main" id="{286F1367-17BA-405E-927B-1AB7B17706F2}"/>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2BA20F5-56FF-4A76-8A6E-842E615372B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05119A6-0037-43D3-85CD-9D5126EC002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E9791AA-A938-48FD-9931-ADA28CE7A1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A93A46F-7041-4F9F-BE42-4A226FE12F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3680FE5-5841-4E05-9953-40660411C5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9" name="楕円 188">
          <a:extLst>
            <a:ext uri="{FF2B5EF4-FFF2-40B4-BE49-F238E27FC236}">
              <a16:creationId xmlns:a16="http://schemas.microsoft.com/office/drawing/2014/main" id="{53F1C242-3148-4557-AB78-30301C668194}"/>
            </a:ext>
          </a:extLst>
        </xdr:cNvPr>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74947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DE90536-CE4D-4305-A7DF-70F1B2FF5C9D}"/>
            </a:ext>
          </a:extLst>
        </xdr:cNvPr>
        <xdr:cNvSpPr txBox="1"/>
      </xdr:nvSpPr>
      <xdr:spPr>
        <a:xfrm>
          <a:off x="4673600"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37374</xdr:rowOff>
    </xdr:from>
    <xdr:to>
      <xdr:col>20</xdr:col>
      <xdr:colOff>38100</xdr:colOff>
      <xdr:row>61</xdr:row>
      <xdr:rowOff>138974</xdr:rowOff>
    </xdr:to>
    <xdr:sp macro="" textlink="">
      <xdr:nvSpPr>
        <xdr:cNvPr id="191" name="楕円 190">
          <a:extLst>
            <a:ext uri="{FF2B5EF4-FFF2-40B4-BE49-F238E27FC236}">
              <a16:creationId xmlns:a16="http://schemas.microsoft.com/office/drawing/2014/main" id="{260710CB-ECE4-472F-A4A3-942AFA2AA000}"/>
            </a:ext>
          </a:extLst>
        </xdr:cNvPr>
        <xdr:cNvSpPr/>
      </xdr:nvSpPr>
      <xdr:spPr>
        <a:xfrm>
          <a:off x="3746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88174</xdr:rowOff>
    </xdr:from>
    <xdr:to>
      <xdr:col>24</xdr:col>
      <xdr:colOff>63500</xdr:colOff>
      <xdr:row>61</xdr:row>
      <xdr:rowOff>102870</xdr:rowOff>
    </xdr:to>
    <xdr:cxnSp macro="">
      <xdr:nvCxnSpPr>
        <xdr:cNvPr id="192" name="直線コネクタ 191">
          <a:extLst>
            <a:ext uri="{FF2B5EF4-FFF2-40B4-BE49-F238E27FC236}">
              <a16:creationId xmlns:a16="http://schemas.microsoft.com/office/drawing/2014/main" id="{8330B737-61CE-4A0D-8402-C37C355C1236}"/>
            </a:ext>
          </a:extLst>
        </xdr:cNvPr>
        <xdr:cNvCxnSpPr/>
      </xdr:nvCxnSpPr>
      <xdr:spPr>
        <a:xfrm>
          <a:off x="3797300" y="1054662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93" name="楕円 192">
          <a:extLst>
            <a:ext uri="{FF2B5EF4-FFF2-40B4-BE49-F238E27FC236}">
              <a16:creationId xmlns:a16="http://schemas.microsoft.com/office/drawing/2014/main" id="{991B4454-E5B1-476E-A6FB-7C84D2224A96}"/>
            </a:ext>
          </a:extLst>
        </xdr:cNvPr>
        <xdr:cNvSpPr/>
      </xdr:nvSpPr>
      <xdr:spPr>
        <a:xfrm>
          <a:off x="2857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88174</xdr:rowOff>
    </xdr:to>
    <xdr:cxnSp macro="">
      <xdr:nvCxnSpPr>
        <xdr:cNvPr id="194" name="直線コネクタ 193">
          <a:extLst>
            <a:ext uri="{FF2B5EF4-FFF2-40B4-BE49-F238E27FC236}">
              <a16:creationId xmlns:a16="http://schemas.microsoft.com/office/drawing/2014/main" id="{25A9175C-EA2E-4222-AFCC-9FE3983C984A}"/>
            </a:ext>
          </a:extLst>
        </xdr:cNvPr>
        <xdr:cNvCxnSpPr/>
      </xdr:nvCxnSpPr>
      <xdr:spPr>
        <a:xfrm>
          <a:off x="2908300" y="1053192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19413</xdr:rowOff>
    </xdr:from>
    <xdr:to>
      <xdr:col>10</xdr:col>
      <xdr:colOff>165100</xdr:colOff>
      <xdr:row>61</xdr:row>
      <xdr:rowOff>121013</xdr:rowOff>
    </xdr:to>
    <xdr:sp macro="" textlink="">
      <xdr:nvSpPr>
        <xdr:cNvPr id="195" name="楕円 194">
          <a:extLst>
            <a:ext uri="{FF2B5EF4-FFF2-40B4-BE49-F238E27FC236}">
              <a16:creationId xmlns:a16="http://schemas.microsoft.com/office/drawing/2014/main" id="{CCEBBECA-02B6-4ED8-B489-07D15F9BACB3}"/>
            </a:ext>
          </a:extLst>
        </xdr:cNvPr>
        <xdr:cNvSpPr/>
      </xdr:nvSpPr>
      <xdr:spPr>
        <a:xfrm>
          <a:off x="1968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70213</xdr:rowOff>
    </xdr:from>
    <xdr:to>
      <xdr:col>15</xdr:col>
      <xdr:colOff>50800</xdr:colOff>
      <xdr:row>61</xdr:row>
      <xdr:rowOff>73478</xdr:rowOff>
    </xdr:to>
    <xdr:cxnSp macro="">
      <xdr:nvCxnSpPr>
        <xdr:cNvPr id="196" name="直線コネクタ 195">
          <a:extLst>
            <a:ext uri="{FF2B5EF4-FFF2-40B4-BE49-F238E27FC236}">
              <a16:creationId xmlns:a16="http://schemas.microsoft.com/office/drawing/2014/main" id="{933B5A6B-050F-47F1-BC0E-5D19AFD6988F}"/>
            </a:ext>
          </a:extLst>
        </xdr:cNvPr>
        <xdr:cNvCxnSpPr/>
      </xdr:nvCxnSpPr>
      <xdr:spPr>
        <a:xfrm>
          <a:off x="2019300" y="105286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7983</xdr:rowOff>
    </xdr:from>
    <xdr:to>
      <xdr:col>6</xdr:col>
      <xdr:colOff>38100</xdr:colOff>
      <xdr:row>61</xdr:row>
      <xdr:rowOff>109583</xdr:rowOff>
    </xdr:to>
    <xdr:sp macro="" textlink="">
      <xdr:nvSpPr>
        <xdr:cNvPr id="197" name="楕円 196">
          <a:extLst>
            <a:ext uri="{FF2B5EF4-FFF2-40B4-BE49-F238E27FC236}">
              <a16:creationId xmlns:a16="http://schemas.microsoft.com/office/drawing/2014/main" id="{9F720866-399E-4496-8CDE-0C737C712964}"/>
            </a:ext>
          </a:extLst>
        </xdr:cNvPr>
        <xdr:cNvSpPr/>
      </xdr:nvSpPr>
      <xdr:spPr>
        <a:xfrm>
          <a:off x="1079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58783</xdr:rowOff>
    </xdr:from>
    <xdr:to>
      <xdr:col>10</xdr:col>
      <xdr:colOff>114300</xdr:colOff>
      <xdr:row>61</xdr:row>
      <xdr:rowOff>70213</xdr:rowOff>
    </xdr:to>
    <xdr:cxnSp macro="">
      <xdr:nvCxnSpPr>
        <xdr:cNvPr id="198" name="直線コネクタ 197">
          <a:extLst>
            <a:ext uri="{FF2B5EF4-FFF2-40B4-BE49-F238E27FC236}">
              <a16:creationId xmlns:a16="http://schemas.microsoft.com/office/drawing/2014/main" id="{07747663-C57F-47CF-9D29-9DD0E4C3646F}"/>
            </a:ext>
          </a:extLst>
        </xdr:cNvPr>
        <xdr:cNvCxnSpPr/>
      </xdr:nvCxnSpPr>
      <xdr:spPr>
        <a:xfrm>
          <a:off x="1130300" y="1051723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FCEA973-C37D-4574-BDBA-223D25E52E0A}"/>
            </a:ext>
          </a:extLst>
        </xdr:cNvPr>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694D8F0-04C9-4B73-904B-C0BEA6F61A50}"/>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4BE75EE-0956-4C27-AD35-AF54ECC788C3}"/>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D335EF7-D50C-4938-9994-484680768376}"/>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155501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E8B3212-DB2F-4E56-9B8E-3E8E53E59430}"/>
            </a:ext>
          </a:extLst>
        </xdr:cNvPr>
        <xdr:cNvSpPr txBox="1"/>
      </xdr:nvSpPr>
      <xdr:spPr>
        <a:xfrm>
          <a:off x="35820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663C013-2364-476A-8E5C-F7C1F8B2CE3C}"/>
            </a:ext>
          </a:extLst>
        </xdr:cNvPr>
        <xdr:cNvSpPr txBox="1"/>
      </xdr:nvSpPr>
      <xdr:spPr>
        <a:xfrm>
          <a:off x="2705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112140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8289AA3-8BCE-4FE9-AF5A-9E8D446BB3B7}"/>
            </a:ext>
          </a:extLst>
        </xdr:cNvPr>
        <xdr:cNvSpPr txBox="1"/>
      </xdr:nvSpPr>
      <xdr:spPr>
        <a:xfrm>
          <a:off x="1816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100710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0525453-AE43-4E57-98BF-6D8D0869C6DD}"/>
            </a:ext>
          </a:extLst>
        </xdr:cNvPr>
        <xdr:cNvSpPr txBox="1"/>
      </xdr:nvSpPr>
      <xdr:spPr>
        <a:xfrm>
          <a:off x="927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28964D0-BE02-40C5-BC58-9E4A9D49C09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65B2AB1-C187-4256-8DB4-ACE3DCB50BC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B009EE6-9105-432F-B389-B7B0CCD5F3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8671BB3-A3BB-493A-9B48-AE21D169A42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D97C572-3243-4732-AA6F-43887D48567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7347069-C7F4-4F68-826F-3EC4E475C5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C10EB22-A190-46FC-9E3E-3D1D585B4E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FF2EEB8-0735-41D4-A819-D4091C0DC5C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679ADF2-B861-4CCD-9F06-D778137A46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70095E1-FFF2-49F6-805D-87B369688F8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F0BF5DB-FEB9-43CA-A642-14E70819D5F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C7F6FA8-4F88-40D9-9E12-D7C9B616371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CA3405A-D8B9-4C87-8A06-7A0DEFC207E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C43B2372-B2EA-4D83-A2B5-EF0676173AD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029DFF5-2E13-483F-8863-A6B2ACF606F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66CCBD02-33F4-4CDE-A730-C6EA3179444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C1D24D2-7623-45D3-A038-307C33ADB0F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1DE06AA-8755-42FE-B76D-C00BB0AA8AC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8EDE888-6832-4E7F-968C-040D08210C7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1033B4E-DF9F-4702-ACBB-EFF21C48341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494DD59-8953-49C4-A4F6-96F27D9C02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F82C2A8-17E2-47F9-A745-ED8FB8D0E4D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549983E-4D0A-4EDC-8400-7CF49082B1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36F2B1D3-5B4E-4D89-A0D1-FFBEF51CD901}"/>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5178A03-26AD-4843-A4A4-DD86BDBCA41B}"/>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F22909E8-496B-4952-BA6D-CBF569C1B85C}"/>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70166AA-BDE7-4389-953D-460DAA2515E3}"/>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622BE591-8183-4618-949A-CCFB967EFB33}"/>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28A376C-AA81-4458-BD22-F66C5ACDAC8C}"/>
            </a:ext>
          </a:extLst>
        </xdr:cNvPr>
        <xdr:cNvSpPr txBox="1"/>
      </xdr:nvSpPr>
      <xdr:spPr>
        <a:xfrm>
          <a:off x="10515600" y="10777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CC31E97C-8852-45D1-AC0C-CE64BF74C9DA}"/>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2D171119-C72D-4C88-828B-1B30C50B11C1}"/>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38" name="フローチャート: 判断 237">
          <a:extLst>
            <a:ext uri="{FF2B5EF4-FFF2-40B4-BE49-F238E27FC236}">
              <a16:creationId xmlns:a16="http://schemas.microsoft.com/office/drawing/2014/main" id="{D8681ACD-BC36-4E70-9ECE-F98A697C6CB5}"/>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45993</xdr:rowOff>
    </xdr:from>
    <xdr:to>
      <xdr:col>41</xdr:col>
      <xdr:colOff>101600</xdr:colOff>
      <xdr:row>63</xdr:row>
      <xdr:rowOff>147593</xdr:rowOff>
    </xdr:to>
    <xdr:sp macro="" textlink="">
      <xdr:nvSpPr>
        <xdr:cNvPr id="239" name="フローチャート: 判断 238">
          <a:extLst>
            <a:ext uri="{FF2B5EF4-FFF2-40B4-BE49-F238E27FC236}">
              <a16:creationId xmlns:a16="http://schemas.microsoft.com/office/drawing/2014/main" id="{D53D7F53-71EE-4810-88ED-8879676A2218}"/>
            </a:ext>
          </a:extLst>
        </xdr:cNvPr>
        <xdr:cNvSpPr/>
      </xdr:nvSpPr>
      <xdr:spPr>
        <a:xfrm>
          <a:off x="7810500" y="1084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57676</xdr:rowOff>
    </xdr:from>
    <xdr:to>
      <xdr:col>36</xdr:col>
      <xdr:colOff>165100</xdr:colOff>
      <xdr:row>63</xdr:row>
      <xdr:rowOff>159276</xdr:rowOff>
    </xdr:to>
    <xdr:sp macro="" textlink="">
      <xdr:nvSpPr>
        <xdr:cNvPr id="240" name="フローチャート: 判断 239">
          <a:extLst>
            <a:ext uri="{FF2B5EF4-FFF2-40B4-BE49-F238E27FC236}">
              <a16:creationId xmlns:a16="http://schemas.microsoft.com/office/drawing/2014/main" id="{9724D76D-91FD-40F6-B156-DE16AC293978}"/>
            </a:ext>
          </a:extLst>
        </xdr:cNvPr>
        <xdr:cNvSpPr/>
      </xdr:nvSpPr>
      <xdr:spPr>
        <a:xfrm>
          <a:off x="6921500" y="108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94D4555-BA8F-40EB-B412-43B9AA7E8F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BC3E6F3-4DF7-4FA7-A192-054F8A8BD8E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F1323E0-F963-480B-96B6-3C61A9E6A47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6A77CC0-3CE1-4AD6-B365-BE9743565D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23473E4-D492-4784-9536-72A7E2D3A92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81893</xdr:rowOff>
    </xdr:from>
    <xdr:to>
      <xdr:col>55</xdr:col>
      <xdr:colOff>50800</xdr:colOff>
      <xdr:row>63</xdr:row>
      <xdr:rowOff>12043</xdr:rowOff>
    </xdr:to>
    <xdr:sp macro="" textlink="">
      <xdr:nvSpPr>
        <xdr:cNvPr id="246" name="楕円 245">
          <a:extLst>
            <a:ext uri="{FF2B5EF4-FFF2-40B4-BE49-F238E27FC236}">
              <a16:creationId xmlns:a16="http://schemas.microsoft.com/office/drawing/2014/main" id="{80C96CB5-370E-493E-B178-813E62CC69F7}"/>
            </a:ext>
          </a:extLst>
        </xdr:cNvPr>
        <xdr:cNvSpPr/>
      </xdr:nvSpPr>
      <xdr:spPr>
        <a:xfrm>
          <a:off x="10426700" y="107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104770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45D482D-A613-4CE1-A71B-FE0756FEBD2D}"/>
            </a:ext>
          </a:extLst>
        </xdr:cNvPr>
        <xdr:cNvSpPr txBox="1"/>
      </xdr:nvSpPr>
      <xdr:spPr>
        <a:xfrm>
          <a:off x="10515600" y="1056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89770</xdr:rowOff>
    </xdr:from>
    <xdr:to>
      <xdr:col>50</xdr:col>
      <xdr:colOff>165100</xdr:colOff>
      <xdr:row>63</xdr:row>
      <xdr:rowOff>19920</xdr:rowOff>
    </xdr:to>
    <xdr:sp macro="" textlink="">
      <xdr:nvSpPr>
        <xdr:cNvPr id="248" name="楕円 247">
          <a:extLst>
            <a:ext uri="{FF2B5EF4-FFF2-40B4-BE49-F238E27FC236}">
              <a16:creationId xmlns:a16="http://schemas.microsoft.com/office/drawing/2014/main" id="{90A17010-7D0F-46C7-8D2C-86E3E6D28EFB}"/>
            </a:ext>
          </a:extLst>
        </xdr:cNvPr>
        <xdr:cNvSpPr/>
      </xdr:nvSpPr>
      <xdr:spPr>
        <a:xfrm>
          <a:off x="9588500" y="107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132693</xdr:rowOff>
    </xdr:from>
    <xdr:to>
      <xdr:col>55</xdr:col>
      <xdr:colOff>0</xdr:colOff>
      <xdr:row>62</xdr:row>
      <xdr:rowOff>140570</xdr:rowOff>
    </xdr:to>
    <xdr:cxnSp macro="">
      <xdr:nvCxnSpPr>
        <xdr:cNvPr id="249" name="直線コネクタ 248">
          <a:extLst>
            <a:ext uri="{FF2B5EF4-FFF2-40B4-BE49-F238E27FC236}">
              <a16:creationId xmlns:a16="http://schemas.microsoft.com/office/drawing/2014/main" id="{9AE51817-1CEF-4AD4-8EB2-7D34EE53195B}"/>
            </a:ext>
          </a:extLst>
        </xdr:cNvPr>
        <xdr:cNvCxnSpPr/>
      </xdr:nvCxnSpPr>
      <xdr:spPr>
        <a:xfrm flipV="1">
          <a:off x="9639300" y="10762593"/>
          <a:ext cx="8382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96379</xdr:rowOff>
    </xdr:from>
    <xdr:to>
      <xdr:col>46</xdr:col>
      <xdr:colOff>38100</xdr:colOff>
      <xdr:row>63</xdr:row>
      <xdr:rowOff>26529</xdr:rowOff>
    </xdr:to>
    <xdr:sp macro="" textlink="">
      <xdr:nvSpPr>
        <xdr:cNvPr id="250" name="楕円 249">
          <a:extLst>
            <a:ext uri="{FF2B5EF4-FFF2-40B4-BE49-F238E27FC236}">
              <a16:creationId xmlns:a16="http://schemas.microsoft.com/office/drawing/2014/main" id="{23A1A482-379F-4423-B0D0-B61FADF8B139}"/>
            </a:ext>
          </a:extLst>
        </xdr:cNvPr>
        <xdr:cNvSpPr/>
      </xdr:nvSpPr>
      <xdr:spPr>
        <a:xfrm>
          <a:off x="8699500" y="107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140570</xdr:rowOff>
    </xdr:from>
    <xdr:to>
      <xdr:col>50</xdr:col>
      <xdr:colOff>114300</xdr:colOff>
      <xdr:row>62</xdr:row>
      <xdr:rowOff>147179</xdr:rowOff>
    </xdr:to>
    <xdr:cxnSp macro="">
      <xdr:nvCxnSpPr>
        <xdr:cNvPr id="251" name="直線コネクタ 250">
          <a:extLst>
            <a:ext uri="{FF2B5EF4-FFF2-40B4-BE49-F238E27FC236}">
              <a16:creationId xmlns:a16="http://schemas.microsoft.com/office/drawing/2014/main" id="{459C5031-E1D3-490F-84AB-00B79291F842}"/>
            </a:ext>
          </a:extLst>
        </xdr:cNvPr>
        <xdr:cNvCxnSpPr/>
      </xdr:nvCxnSpPr>
      <xdr:spPr>
        <a:xfrm flipV="1">
          <a:off x="8750300" y="10770470"/>
          <a:ext cx="889000" cy="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103259</xdr:rowOff>
    </xdr:from>
    <xdr:to>
      <xdr:col>41</xdr:col>
      <xdr:colOff>101600</xdr:colOff>
      <xdr:row>63</xdr:row>
      <xdr:rowOff>33409</xdr:rowOff>
    </xdr:to>
    <xdr:sp macro="" textlink="">
      <xdr:nvSpPr>
        <xdr:cNvPr id="252" name="楕円 251">
          <a:extLst>
            <a:ext uri="{FF2B5EF4-FFF2-40B4-BE49-F238E27FC236}">
              <a16:creationId xmlns:a16="http://schemas.microsoft.com/office/drawing/2014/main" id="{55B5FD79-2191-4596-88D3-BAF0C0A1049F}"/>
            </a:ext>
          </a:extLst>
        </xdr:cNvPr>
        <xdr:cNvSpPr/>
      </xdr:nvSpPr>
      <xdr:spPr>
        <a:xfrm>
          <a:off x="7810500" y="10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147179</xdr:rowOff>
    </xdr:from>
    <xdr:to>
      <xdr:col>45</xdr:col>
      <xdr:colOff>177800</xdr:colOff>
      <xdr:row>62</xdr:row>
      <xdr:rowOff>154059</xdr:rowOff>
    </xdr:to>
    <xdr:cxnSp macro="">
      <xdr:nvCxnSpPr>
        <xdr:cNvPr id="253" name="直線コネクタ 252">
          <a:extLst>
            <a:ext uri="{FF2B5EF4-FFF2-40B4-BE49-F238E27FC236}">
              <a16:creationId xmlns:a16="http://schemas.microsoft.com/office/drawing/2014/main" id="{0CEB5A17-5BC5-4ECE-82DF-1740906BC11F}"/>
            </a:ext>
          </a:extLst>
        </xdr:cNvPr>
        <xdr:cNvCxnSpPr/>
      </xdr:nvCxnSpPr>
      <xdr:spPr>
        <a:xfrm flipV="1">
          <a:off x="7861300" y="10777079"/>
          <a:ext cx="8890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112295</xdr:rowOff>
    </xdr:from>
    <xdr:to>
      <xdr:col>36</xdr:col>
      <xdr:colOff>165100</xdr:colOff>
      <xdr:row>63</xdr:row>
      <xdr:rowOff>42445</xdr:rowOff>
    </xdr:to>
    <xdr:sp macro="" textlink="">
      <xdr:nvSpPr>
        <xdr:cNvPr id="254" name="楕円 253">
          <a:extLst>
            <a:ext uri="{FF2B5EF4-FFF2-40B4-BE49-F238E27FC236}">
              <a16:creationId xmlns:a16="http://schemas.microsoft.com/office/drawing/2014/main" id="{49F2CA98-0AC0-4E99-B281-7271CA13340A}"/>
            </a:ext>
          </a:extLst>
        </xdr:cNvPr>
        <xdr:cNvSpPr/>
      </xdr:nvSpPr>
      <xdr:spPr>
        <a:xfrm>
          <a:off x="6921500" y="107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154059</xdr:rowOff>
    </xdr:from>
    <xdr:to>
      <xdr:col>41</xdr:col>
      <xdr:colOff>50800</xdr:colOff>
      <xdr:row>62</xdr:row>
      <xdr:rowOff>163095</xdr:rowOff>
    </xdr:to>
    <xdr:cxnSp macro="">
      <xdr:nvCxnSpPr>
        <xdr:cNvPr id="255" name="直線コネクタ 254">
          <a:extLst>
            <a:ext uri="{FF2B5EF4-FFF2-40B4-BE49-F238E27FC236}">
              <a16:creationId xmlns:a16="http://schemas.microsoft.com/office/drawing/2014/main" id="{5B989EBE-A277-46F1-BEE5-590042370929}"/>
            </a:ext>
          </a:extLst>
        </xdr:cNvPr>
        <xdr:cNvCxnSpPr/>
      </xdr:nvCxnSpPr>
      <xdr:spPr>
        <a:xfrm flipV="1">
          <a:off x="6972300" y="10783959"/>
          <a:ext cx="889000" cy="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935D246-55BA-4DE6-9B57-CE2C441900A3}"/>
            </a:ext>
          </a:extLst>
        </xdr:cNvPr>
        <xdr:cNvSpPr txBox="1"/>
      </xdr:nvSpPr>
      <xdr:spPr>
        <a:xfrm>
          <a:off x="93270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67838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9C9DA8C-11E8-43D3-97EF-81EF0DA401CF}"/>
            </a:ext>
          </a:extLst>
        </xdr:cNvPr>
        <xdr:cNvSpPr txBox="1"/>
      </xdr:nvSpPr>
      <xdr:spPr>
        <a:xfrm>
          <a:off x="8450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138720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DA5B9B5-F84C-48B9-910E-CE5BCCD4795F}"/>
            </a:ext>
          </a:extLst>
        </xdr:cNvPr>
        <xdr:cNvSpPr txBox="1"/>
      </xdr:nvSpPr>
      <xdr:spPr>
        <a:xfrm>
          <a:off x="7561795" y="1094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150403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59126B1-4CF2-4A97-9F9B-62B983FC84FF}"/>
            </a:ext>
          </a:extLst>
        </xdr:cNvPr>
        <xdr:cNvSpPr txBox="1"/>
      </xdr:nvSpPr>
      <xdr:spPr>
        <a:xfrm>
          <a:off x="6672795" y="1095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36447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633D4675-F89B-4D2A-8C72-AF784A427389}"/>
            </a:ext>
          </a:extLst>
        </xdr:cNvPr>
        <xdr:cNvSpPr txBox="1"/>
      </xdr:nvSpPr>
      <xdr:spPr>
        <a:xfrm>
          <a:off x="9327095" y="1049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43056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6B0CE4D-0AA3-4320-BF4B-AF6AF9F10207}"/>
            </a:ext>
          </a:extLst>
        </xdr:cNvPr>
        <xdr:cNvSpPr txBox="1"/>
      </xdr:nvSpPr>
      <xdr:spPr>
        <a:xfrm>
          <a:off x="8450795" y="1050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49936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E5E4A5E-E2AB-487B-9492-F73103D1339D}"/>
            </a:ext>
          </a:extLst>
        </xdr:cNvPr>
        <xdr:cNvSpPr txBox="1"/>
      </xdr:nvSpPr>
      <xdr:spPr>
        <a:xfrm>
          <a:off x="7561795" y="1050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58972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8F82141-0D75-4071-85E8-F6C6232DD971}"/>
            </a:ext>
          </a:extLst>
        </xdr:cNvPr>
        <xdr:cNvSpPr txBox="1"/>
      </xdr:nvSpPr>
      <xdr:spPr>
        <a:xfrm>
          <a:off x="6672795" y="1051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8431328-5052-43D6-87C9-E654592409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07648BB-4444-4575-89C5-3D38063DC8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2249899-84E1-40E7-A428-BE4234E78F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5F41138-9185-4467-BDAC-BC0E2C10149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7DBE818-2735-4D36-96F3-801F43632DF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BB3C38B-74A3-4487-804D-89E69687F3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B3AE2D8-9E4D-45C6-9C92-795EB4F6B0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D377B95-3C44-4A6C-951A-74825A07252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A3A73F1-7D24-4D4E-BD83-2E2CB66B2E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1DD0A28-3589-47E6-8A07-B005C4849E8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05975F0-200E-463A-8829-ADA720EC935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A320E21-5F6F-42D8-AB50-2465AD4CF21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B4C82D4-1598-4CB1-BD41-23778A3186A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61C5637-FE25-4FF6-8019-52885DBFA57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D78487C-0EA0-4D2D-90EB-27CBB3D5CB3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C381385-C731-4605-8AAF-BA30AB99883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9955A1E-054C-4E7C-9653-9CD2EBD9916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AD041E7-5BA4-40E2-8023-B9488E90233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AA3A5DD-7A7B-4ED1-8908-6A7B9D1FB71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DDE4E0D-4B89-43E1-BCAF-DB4430D4B36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115C9E5-86A3-442F-8933-8E97FF97563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BA1024D-3E21-4412-9EC3-609F9E2C711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A29016E-0160-436F-9987-5C756C6E1DB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E10B617-0347-40E4-BEDB-99B8CA39367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0442396-03E1-40DA-89CE-A86263A8A702}"/>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91B837F-F140-4E0F-BC0A-83EBC1460AE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0FE852E-7DFD-4B1C-BD1E-6FD00C11E32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21F0FC3-F3F0-45CA-ADFE-BC334EA745CC}"/>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51D1D55D-FA0C-4CE8-82C1-A9E4A0BF2974}"/>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47B03C6-0B3C-411B-BBE1-D0FE774604F4}"/>
            </a:ext>
          </a:extLst>
        </xdr:cNvPr>
        <xdr:cNvSpPr txBox="1"/>
      </xdr:nvSpPr>
      <xdr:spPr>
        <a:xfrm>
          <a:off x="4673600" y="1403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1925D659-98B1-4099-A96C-2D4051EC76BE}"/>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A346D649-725F-4F3E-84CA-95C748CA62AD}"/>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6" name="フローチャート: 判断 295">
          <a:extLst>
            <a:ext uri="{FF2B5EF4-FFF2-40B4-BE49-F238E27FC236}">
              <a16:creationId xmlns:a16="http://schemas.microsoft.com/office/drawing/2014/main" id="{5A68CA60-D256-42E6-B4C0-187543B91B70}"/>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97" name="フローチャート: 判断 296">
          <a:extLst>
            <a:ext uri="{FF2B5EF4-FFF2-40B4-BE49-F238E27FC236}">
              <a16:creationId xmlns:a16="http://schemas.microsoft.com/office/drawing/2014/main" id="{29CB985B-40A2-469D-B656-410DA4D473C8}"/>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298" name="フローチャート: 判断 297">
          <a:extLst>
            <a:ext uri="{FF2B5EF4-FFF2-40B4-BE49-F238E27FC236}">
              <a16:creationId xmlns:a16="http://schemas.microsoft.com/office/drawing/2014/main" id="{7C97FBB8-60FA-4E22-B9FF-CC2C60DBE5B0}"/>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8BB3328-7CDC-4DE5-ABDC-AF6AF0F71BF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3E03E69-CC4A-4CC7-9810-5A78B65349E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FB0C430-C3CB-4E3F-BF6C-1756DE5102A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F4F7CAB-508F-4C41-87AE-1D8DB83922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08C09AB-DBC4-4937-8CF3-CB27EEE9DE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95886</xdr:rowOff>
    </xdr:from>
    <xdr:to>
      <xdr:col>24</xdr:col>
      <xdr:colOff>114300</xdr:colOff>
      <xdr:row>85</xdr:row>
      <xdr:rowOff>26036</xdr:rowOff>
    </xdr:to>
    <xdr:sp macro="" textlink="">
      <xdr:nvSpPr>
        <xdr:cNvPr id="304" name="楕円 303">
          <a:extLst>
            <a:ext uri="{FF2B5EF4-FFF2-40B4-BE49-F238E27FC236}">
              <a16:creationId xmlns:a16="http://schemas.microsoft.com/office/drawing/2014/main" id="{4B4B34FB-5F4A-4BE2-BAA3-D4313BACC2D9}"/>
            </a:ext>
          </a:extLst>
        </xdr:cNvPr>
        <xdr:cNvSpPr/>
      </xdr:nvSpPr>
      <xdr:spPr>
        <a:xfrm>
          <a:off x="45847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74313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48C63CE-04AA-4125-AEEB-94765FCA73AC}"/>
            </a:ext>
          </a:extLst>
        </xdr:cNvPr>
        <xdr:cNvSpPr txBox="1"/>
      </xdr:nvSpPr>
      <xdr:spPr>
        <a:xfrm>
          <a:off x="4673600"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306" name="楕円 305">
          <a:extLst>
            <a:ext uri="{FF2B5EF4-FFF2-40B4-BE49-F238E27FC236}">
              <a16:creationId xmlns:a16="http://schemas.microsoft.com/office/drawing/2014/main" id="{DD3B9AE4-192A-4E50-A28D-C287FC8A696F}"/>
            </a:ext>
          </a:extLst>
        </xdr:cNvPr>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118111</xdr:rowOff>
    </xdr:from>
    <xdr:to>
      <xdr:col>24</xdr:col>
      <xdr:colOff>63500</xdr:colOff>
      <xdr:row>84</xdr:row>
      <xdr:rowOff>146686</xdr:rowOff>
    </xdr:to>
    <xdr:cxnSp macro="">
      <xdr:nvCxnSpPr>
        <xdr:cNvPr id="307" name="直線コネクタ 306">
          <a:extLst>
            <a:ext uri="{FF2B5EF4-FFF2-40B4-BE49-F238E27FC236}">
              <a16:creationId xmlns:a16="http://schemas.microsoft.com/office/drawing/2014/main" id="{643FAA9B-B0AA-41A2-9A95-4758C26A6102}"/>
            </a:ext>
          </a:extLst>
        </xdr:cNvPr>
        <xdr:cNvCxnSpPr/>
      </xdr:nvCxnSpPr>
      <xdr:spPr>
        <a:xfrm>
          <a:off x="3797300" y="1451991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36830</xdr:rowOff>
    </xdr:from>
    <xdr:to>
      <xdr:col>15</xdr:col>
      <xdr:colOff>101600</xdr:colOff>
      <xdr:row>84</xdr:row>
      <xdr:rowOff>138430</xdr:rowOff>
    </xdr:to>
    <xdr:sp macro="" textlink="">
      <xdr:nvSpPr>
        <xdr:cNvPr id="308" name="楕円 307">
          <a:extLst>
            <a:ext uri="{FF2B5EF4-FFF2-40B4-BE49-F238E27FC236}">
              <a16:creationId xmlns:a16="http://schemas.microsoft.com/office/drawing/2014/main" id="{07C9EF43-DC6A-4C93-971D-3731FC654BC2}"/>
            </a:ext>
          </a:extLst>
        </xdr:cNvPr>
        <xdr:cNvSpPr/>
      </xdr:nvSpPr>
      <xdr:spPr>
        <a:xfrm>
          <a:off x="2857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87630</xdr:rowOff>
    </xdr:from>
    <xdr:to>
      <xdr:col>19</xdr:col>
      <xdr:colOff>177800</xdr:colOff>
      <xdr:row>84</xdr:row>
      <xdr:rowOff>118111</xdr:rowOff>
    </xdr:to>
    <xdr:cxnSp macro="">
      <xdr:nvCxnSpPr>
        <xdr:cNvPr id="309" name="直線コネクタ 308">
          <a:extLst>
            <a:ext uri="{FF2B5EF4-FFF2-40B4-BE49-F238E27FC236}">
              <a16:creationId xmlns:a16="http://schemas.microsoft.com/office/drawing/2014/main" id="{29BF8000-0143-413F-9018-F82E164780BE}"/>
            </a:ext>
          </a:extLst>
        </xdr:cNvPr>
        <xdr:cNvCxnSpPr/>
      </xdr:nvCxnSpPr>
      <xdr:spPr>
        <a:xfrm>
          <a:off x="2908300" y="144894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12064</xdr:rowOff>
    </xdr:from>
    <xdr:to>
      <xdr:col>10</xdr:col>
      <xdr:colOff>165100</xdr:colOff>
      <xdr:row>84</xdr:row>
      <xdr:rowOff>113664</xdr:rowOff>
    </xdr:to>
    <xdr:sp macro="" textlink="">
      <xdr:nvSpPr>
        <xdr:cNvPr id="310" name="楕円 309">
          <a:extLst>
            <a:ext uri="{FF2B5EF4-FFF2-40B4-BE49-F238E27FC236}">
              <a16:creationId xmlns:a16="http://schemas.microsoft.com/office/drawing/2014/main" id="{92409313-EDD8-46A7-B0C7-DAADFAEB51B0}"/>
            </a:ext>
          </a:extLst>
        </xdr:cNvPr>
        <xdr:cNvSpPr/>
      </xdr:nvSpPr>
      <xdr:spPr>
        <a:xfrm>
          <a:off x="1968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62864</xdr:rowOff>
    </xdr:from>
    <xdr:to>
      <xdr:col>15</xdr:col>
      <xdr:colOff>50800</xdr:colOff>
      <xdr:row>84</xdr:row>
      <xdr:rowOff>87630</xdr:rowOff>
    </xdr:to>
    <xdr:cxnSp macro="">
      <xdr:nvCxnSpPr>
        <xdr:cNvPr id="311" name="直線コネクタ 310">
          <a:extLst>
            <a:ext uri="{FF2B5EF4-FFF2-40B4-BE49-F238E27FC236}">
              <a16:creationId xmlns:a16="http://schemas.microsoft.com/office/drawing/2014/main" id="{658A1860-5D40-468E-8B91-B96AA51A875E}"/>
            </a:ext>
          </a:extLst>
        </xdr:cNvPr>
        <xdr:cNvCxnSpPr/>
      </xdr:nvCxnSpPr>
      <xdr:spPr>
        <a:xfrm>
          <a:off x="2019300" y="144646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151130</xdr:rowOff>
    </xdr:from>
    <xdr:to>
      <xdr:col>6</xdr:col>
      <xdr:colOff>38100</xdr:colOff>
      <xdr:row>84</xdr:row>
      <xdr:rowOff>81280</xdr:rowOff>
    </xdr:to>
    <xdr:sp macro="" textlink="">
      <xdr:nvSpPr>
        <xdr:cNvPr id="312" name="楕円 311">
          <a:extLst>
            <a:ext uri="{FF2B5EF4-FFF2-40B4-BE49-F238E27FC236}">
              <a16:creationId xmlns:a16="http://schemas.microsoft.com/office/drawing/2014/main" id="{1AE8C8B8-8D5E-451E-B364-BCF65D6958D8}"/>
            </a:ext>
          </a:extLst>
        </xdr:cNvPr>
        <xdr:cNvSpPr/>
      </xdr:nvSpPr>
      <xdr:spPr>
        <a:xfrm>
          <a:off x="1079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30480</xdr:rowOff>
    </xdr:from>
    <xdr:to>
      <xdr:col>10</xdr:col>
      <xdr:colOff>114300</xdr:colOff>
      <xdr:row>84</xdr:row>
      <xdr:rowOff>62864</xdr:rowOff>
    </xdr:to>
    <xdr:cxnSp macro="">
      <xdr:nvCxnSpPr>
        <xdr:cNvPr id="313" name="直線コネクタ 312">
          <a:extLst>
            <a:ext uri="{FF2B5EF4-FFF2-40B4-BE49-F238E27FC236}">
              <a16:creationId xmlns:a16="http://schemas.microsoft.com/office/drawing/2014/main" id="{C2808AB5-EF90-4876-B2EF-E3A066C6BCEB}"/>
            </a:ext>
          </a:extLst>
        </xdr:cNvPr>
        <xdr:cNvCxnSpPr/>
      </xdr:nvCxnSpPr>
      <xdr:spPr>
        <a:xfrm>
          <a:off x="1130300" y="144322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BA744B45-03E8-4315-823D-DB37C196377B}"/>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5" name="n_2aveValue【公営住宅】&#10;有形固定資産減価償却率">
          <a:extLst>
            <a:ext uri="{FF2B5EF4-FFF2-40B4-BE49-F238E27FC236}">
              <a16:creationId xmlns:a16="http://schemas.microsoft.com/office/drawing/2014/main" id="{AF57BCF4-47F7-45B9-898E-A7DDD19771F7}"/>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105427</xdr:rowOff>
    </xdr:from>
    <xdr:ext cx="405111" cy="259045"/>
    <xdr:sp macro="" textlink="">
      <xdr:nvSpPr>
        <xdr:cNvPr id="316" name="n_3aveValue【公営住宅】&#10;有形固定資産減価償却率">
          <a:extLst>
            <a:ext uri="{FF2B5EF4-FFF2-40B4-BE49-F238E27FC236}">
              <a16:creationId xmlns:a16="http://schemas.microsoft.com/office/drawing/2014/main" id="{B004148E-F3A7-44FC-9040-459911F9E55A}"/>
            </a:ext>
          </a:extLst>
        </xdr:cNvPr>
        <xdr:cNvSpPr txBox="1"/>
      </xdr:nvSpPr>
      <xdr:spPr>
        <a:xfrm>
          <a:off x="1816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67327</xdr:rowOff>
    </xdr:from>
    <xdr:ext cx="405111" cy="259045"/>
    <xdr:sp macro="" textlink="">
      <xdr:nvSpPr>
        <xdr:cNvPr id="317" name="n_4aveValue【公営住宅】&#10;有形固定資産減価償却率">
          <a:extLst>
            <a:ext uri="{FF2B5EF4-FFF2-40B4-BE49-F238E27FC236}">
              <a16:creationId xmlns:a16="http://schemas.microsoft.com/office/drawing/2014/main" id="{F71B691F-DAC4-4646-B99E-FB5EAAB450E5}"/>
            </a:ext>
          </a:extLst>
        </xdr:cNvPr>
        <xdr:cNvSpPr txBox="1"/>
      </xdr:nvSpPr>
      <xdr:spPr>
        <a:xfrm>
          <a:off x="927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318" name="n_1mainValue【公営住宅】&#10;有形固定資産減価償却率">
          <a:extLst>
            <a:ext uri="{FF2B5EF4-FFF2-40B4-BE49-F238E27FC236}">
              <a16:creationId xmlns:a16="http://schemas.microsoft.com/office/drawing/2014/main" id="{1B279E2A-7395-4A8A-B09B-C736F2795D94}"/>
            </a:ext>
          </a:extLst>
        </xdr:cNvPr>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129557</xdr:rowOff>
    </xdr:from>
    <xdr:ext cx="405111" cy="259045"/>
    <xdr:sp macro="" textlink="">
      <xdr:nvSpPr>
        <xdr:cNvPr id="319" name="n_2mainValue【公営住宅】&#10;有形固定資産減価償却率">
          <a:extLst>
            <a:ext uri="{FF2B5EF4-FFF2-40B4-BE49-F238E27FC236}">
              <a16:creationId xmlns:a16="http://schemas.microsoft.com/office/drawing/2014/main" id="{4473F7AB-FE51-48EB-828E-055A30B9C70E}"/>
            </a:ext>
          </a:extLst>
        </xdr:cNvPr>
        <xdr:cNvSpPr txBox="1"/>
      </xdr:nvSpPr>
      <xdr:spPr>
        <a:xfrm>
          <a:off x="2705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104791</xdr:rowOff>
    </xdr:from>
    <xdr:ext cx="405111" cy="259045"/>
    <xdr:sp macro="" textlink="">
      <xdr:nvSpPr>
        <xdr:cNvPr id="320" name="n_3mainValue【公営住宅】&#10;有形固定資産減価償却率">
          <a:extLst>
            <a:ext uri="{FF2B5EF4-FFF2-40B4-BE49-F238E27FC236}">
              <a16:creationId xmlns:a16="http://schemas.microsoft.com/office/drawing/2014/main" id="{60D4B6F0-E879-46A5-BF7E-2518BF69E926}"/>
            </a:ext>
          </a:extLst>
        </xdr:cNvPr>
        <xdr:cNvSpPr txBox="1"/>
      </xdr:nvSpPr>
      <xdr:spPr>
        <a:xfrm>
          <a:off x="1816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72407</xdr:rowOff>
    </xdr:from>
    <xdr:ext cx="405111" cy="259045"/>
    <xdr:sp macro="" textlink="">
      <xdr:nvSpPr>
        <xdr:cNvPr id="321" name="n_4mainValue【公営住宅】&#10;有形固定資産減価償却率">
          <a:extLst>
            <a:ext uri="{FF2B5EF4-FFF2-40B4-BE49-F238E27FC236}">
              <a16:creationId xmlns:a16="http://schemas.microsoft.com/office/drawing/2014/main" id="{DE666219-7952-4315-8B62-6375107EEBE8}"/>
            </a:ext>
          </a:extLst>
        </xdr:cNvPr>
        <xdr:cNvSpPr txBox="1"/>
      </xdr:nvSpPr>
      <xdr:spPr>
        <a:xfrm>
          <a:off x="927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480063F-CBBF-4DF5-9CDC-B136900CB7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89DF2CE-888C-4603-A92E-FFA9B68B16D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446AB34-ED9A-4929-9F81-F335738BC8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FD7FF36-C2F1-412C-8746-910E2BBEE7E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30E8584-98BE-4E84-BFE4-732AC5A573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5DE8BBE-82F8-4387-9B16-F4124C658B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813DE41-5E69-4CDA-814A-8599B3E154F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6A9321A-5E1E-43A8-A817-C94E15B547A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1C37D49-45A3-4B67-93CF-CFD7B41456C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E52663A-B701-4C71-8173-DCDD07F14B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A3C34CF-121B-48ED-AC57-EB34D5CCB85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D37078A-7F42-46B3-9B74-7345DFA287A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530FD2DC-B0BE-42BF-A32F-F58E606FF73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AAB18FF-1D0F-4697-BDBC-FA3C2C82BA7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689C1A5-E3EF-4B9F-B174-A165BCBE438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397F2A3-BA0B-4CC7-9546-FDC53498D35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91D6007-42B6-43AE-99C1-A0338144426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8DF7E3F-FC72-423D-AF71-F3B91C7E0B9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3285569-1C9B-4D2B-B128-2D8A546F9E7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4CD3DE7D-2B2A-461C-B58D-F2ADC5D1820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D2D1B8C-0147-4E3A-870C-A308E5B1A9A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3FBB8E1F-9E44-4166-AFA8-B825F523427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69B37CC-3E58-4926-9D15-BA16C84899C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3B94EAF8-4BF9-42A2-920D-7F6DB0BE223A}"/>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CBCCD378-3C17-4779-AD6E-90601BC2AEDB}"/>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D180F1E4-4C59-4F1C-ADA6-D3580B24B26F}"/>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E39CB7B7-541A-4E12-ADCF-D8CE462CFF43}"/>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7923F2A0-7081-4D97-BAFA-BCB7AFBAF4CE}"/>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id="{FE85439D-5390-400F-BE9E-6128A787BB0F}"/>
            </a:ext>
          </a:extLst>
        </xdr:cNvPr>
        <xdr:cNvSpPr txBox="1"/>
      </xdr:nvSpPr>
      <xdr:spPr>
        <a:xfrm>
          <a:off x="10515600" y="1441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F9BC3347-0B08-411D-83C5-14EF705E462D}"/>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55F76B41-4E10-487C-B171-BB5A959F665F}"/>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129412</xdr:rowOff>
    </xdr:from>
    <xdr:to>
      <xdr:col>46</xdr:col>
      <xdr:colOff>38100</xdr:colOff>
      <xdr:row>85</xdr:row>
      <xdr:rowOff>59562</xdr:rowOff>
    </xdr:to>
    <xdr:sp macro="" textlink="">
      <xdr:nvSpPr>
        <xdr:cNvPr id="353" name="フローチャート: 判断 352">
          <a:extLst>
            <a:ext uri="{FF2B5EF4-FFF2-40B4-BE49-F238E27FC236}">
              <a16:creationId xmlns:a16="http://schemas.microsoft.com/office/drawing/2014/main" id="{F64E8C72-1208-414E-829A-93A320AFF073}"/>
            </a:ext>
          </a:extLst>
        </xdr:cNvPr>
        <xdr:cNvSpPr/>
      </xdr:nvSpPr>
      <xdr:spPr>
        <a:xfrm>
          <a:off x="8699500" y="1453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86740</xdr:rowOff>
    </xdr:from>
    <xdr:to>
      <xdr:col>41</xdr:col>
      <xdr:colOff>101600</xdr:colOff>
      <xdr:row>86</xdr:row>
      <xdr:rowOff>16890</xdr:rowOff>
    </xdr:to>
    <xdr:sp macro="" textlink="">
      <xdr:nvSpPr>
        <xdr:cNvPr id="354" name="フローチャート: 判断 353">
          <a:extLst>
            <a:ext uri="{FF2B5EF4-FFF2-40B4-BE49-F238E27FC236}">
              <a16:creationId xmlns:a16="http://schemas.microsoft.com/office/drawing/2014/main" id="{7835FD08-DF9D-4360-8C00-DBFA8D9E57BB}"/>
            </a:ext>
          </a:extLst>
        </xdr:cNvPr>
        <xdr:cNvSpPr/>
      </xdr:nvSpPr>
      <xdr:spPr>
        <a:xfrm>
          <a:off x="78105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82169</xdr:rowOff>
    </xdr:from>
    <xdr:to>
      <xdr:col>36</xdr:col>
      <xdr:colOff>165100</xdr:colOff>
      <xdr:row>86</xdr:row>
      <xdr:rowOff>12319</xdr:rowOff>
    </xdr:to>
    <xdr:sp macro="" textlink="">
      <xdr:nvSpPr>
        <xdr:cNvPr id="355" name="フローチャート: 判断 354">
          <a:extLst>
            <a:ext uri="{FF2B5EF4-FFF2-40B4-BE49-F238E27FC236}">
              <a16:creationId xmlns:a16="http://schemas.microsoft.com/office/drawing/2014/main" id="{1EF10516-D945-470B-A959-DCCB0C69FB9D}"/>
            </a:ext>
          </a:extLst>
        </xdr:cNvPr>
        <xdr:cNvSpPr/>
      </xdr:nvSpPr>
      <xdr:spPr>
        <a:xfrm>
          <a:off x="6921500" y="1465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5BB8C73-648F-40BC-9C11-0ACE90DD354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92697AB-7687-4E55-9643-7CA7B86EF9F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BBDAA06-02C5-4192-8F3A-E8CDC6D5AEC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533EA34-3C33-45C4-8F7C-CD2CF2D67E4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AC7AD68-C799-423B-A8D7-A4F614BF464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29020</xdr:rowOff>
    </xdr:from>
    <xdr:to>
      <xdr:col>55</xdr:col>
      <xdr:colOff>50800</xdr:colOff>
      <xdr:row>82</xdr:row>
      <xdr:rowOff>130620</xdr:rowOff>
    </xdr:to>
    <xdr:sp macro="" textlink="">
      <xdr:nvSpPr>
        <xdr:cNvPr id="361" name="楕円 360">
          <a:extLst>
            <a:ext uri="{FF2B5EF4-FFF2-40B4-BE49-F238E27FC236}">
              <a16:creationId xmlns:a16="http://schemas.microsoft.com/office/drawing/2014/main" id="{2E40315B-18C9-4AE4-98CE-0C6BE4350347}"/>
            </a:ext>
          </a:extLst>
        </xdr:cNvPr>
        <xdr:cNvSpPr/>
      </xdr:nvSpPr>
      <xdr:spPr>
        <a:xfrm>
          <a:off x="10426700" y="1408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51897</xdr:rowOff>
    </xdr:from>
    <xdr:ext cx="469744" cy="259045"/>
    <xdr:sp macro="" textlink="">
      <xdr:nvSpPr>
        <xdr:cNvPr id="362" name="【公営住宅】&#10;一人当たり面積該当値テキスト">
          <a:extLst>
            <a:ext uri="{FF2B5EF4-FFF2-40B4-BE49-F238E27FC236}">
              <a16:creationId xmlns:a16="http://schemas.microsoft.com/office/drawing/2014/main" id="{98E5B015-A90D-4C0C-8A00-BD081ABDA503}"/>
            </a:ext>
          </a:extLst>
        </xdr:cNvPr>
        <xdr:cNvSpPr txBox="1"/>
      </xdr:nvSpPr>
      <xdr:spPr>
        <a:xfrm>
          <a:off x="10515600" y="1393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42735</xdr:rowOff>
    </xdr:from>
    <xdr:to>
      <xdr:col>50</xdr:col>
      <xdr:colOff>165100</xdr:colOff>
      <xdr:row>82</xdr:row>
      <xdr:rowOff>144335</xdr:rowOff>
    </xdr:to>
    <xdr:sp macro="" textlink="">
      <xdr:nvSpPr>
        <xdr:cNvPr id="363" name="楕円 362">
          <a:extLst>
            <a:ext uri="{FF2B5EF4-FFF2-40B4-BE49-F238E27FC236}">
              <a16:creationId xmlns:a16="http://schemas.microsoft.com/office/drawing/2014/main" id="{518405C0-4EC3-4D14-AE5A-FD6C6CCBA646}"/>
            </a:ext>
          </a:extLst>
        </xdr:cNvPr>
        <xdr:cNvSpPr/>
      </xdr:nvSpPr>
      <xdr:spPr>
        <a:xfrm>
          <a:off x="9588500" y="1410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79820</xdr:rowOff>
    </xdr:from>
    <xdr:to>
      <xdr:col>55</xdr:col>
      <xdr:colOff>0</xdr:colOff>
      <xdr:row>82</xdr:row>
      <xdr:rowOff>93535</xdr:rowOff>
    </xdr:to>
    <xdr:cxnSp macro="">
      <xdr:nvCxnSpPr>
        <xdr:cNvPr id="364" name="直線コネクタ 363">
          <a:extLst>
            <a:ext uri="{FF2B5EF4-FFF2-40B4-BE49-F238E27FC236}">
              <a16:creationId xmlns:a16="http://schemas.microsoft.com/office/drawing/2014/main" id="{ADCB2731-1E0E-417E-8FF1-797F0ECD02C4}"/>
            </a:ext>
          </a:extLst>
        </xdr:cNvPr>
        <xdr:cNvCxnSpPr/>
      </xdr:nvCxnSpPr>
      <xdr:spPr>
        <a:xfrm flipV="1">
          <a:off x="9639300" y="14138720"/>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53403</xdr:rowOff>
    </xdr:from>
    <xdr:to>
      <xdr:col>46</xdr:col>
      <xdr:colOff>38100</xdr:colOff>
      <xdr:row>82</xdr:row>
      <xdr:rowOff>155003</xdr:rowOff>
    </xdr:to>
    <xdr:sp macro="" textlink="">
      <xdr:nvSpPr>
        <xdr:cNvPr id="365" name="楕円 364">
          <a:extLst>
            <a:ext uri="{FF2B5EF4-FFF2-40B4-BE49-F238E27FC236}">
              <a16:creationId xmlns:a16="http://schemas.microsoft.com/office/drawing/2014/main" id="{5202B24C-91EA-4E69-8179-507674BFE59D}"/>
            </a:ext>
          </a:extLst>
        </xdr:cNvPr>
        <xdr:cNvSpPr/>
      </xdr:nvSpPr>
      <xdr:spPr>
        <a:xfrm>
          <a:off x="8699500" y="1411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93535</xdr:rowOff>
    </xdr:from>
    <xdr:to>
      <xdr:col>50</xdr:col>
      <xdr:colOff>114300</xdr:colOff>
      <xdr:row>82</xdr:row>
      <xdr:rowOff>104203</xdr:rowOff>
    </xdr:to>
    <xdr:cxnSp macro="">
      <xdr:nvCxnSpPr>
        <xdr:cNvPr id="366" name="直線コネクタ 365">
          <a:extLst>
            <a:ext uri="{FF2B5EF4-FFF2-40B4-BE49-F238E27FC236}">
              <a16:creationId xmlns:a16="http://schemas.microsoft.com/office/drawing/2014/main" id="{3A726FB7-9A24-41F7-8BEA-D52D9A4220D1}"/>
            </a:ext>
          </a:extLst>
        </xdr:cNvPr>
        <xdr:cNvCxnSpPr/>
      </xdr:nvCxnSpPr>
      <xdr:spPr>
        <a:xfrm flipV="1">
          <a:off x="8750300" y="1415243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69025</xdr:rowOff>
    </xdr:from>
    <xdr:to>
      <xdr:col>41</xdr:col>
      <xdr:colOff>101600</xdr:colOff>
      <xdr:row>82</xdr:row>
      <xdr:rowOff>170625</xdr:rowOff>
    </xdr:to>
    <xdr:sp macro="" textlink="">
      <xdr:nvSpPr>
        <xdr:cNvPr id="367" name="楕円 366">
          <a:extLst>
            <a:ext uri="{FF2B5EF4-FFF2-40B4-BE49-F238E27FC236}">
              <a16:creationId xmlns:a16="http://schemas.microsoft.com/office/drawing/2014/main" id="{743D7312-76E0-4B5E-8854-E356AADAB70C}"/>
            </a:ext>
          </a:extLst>
        </xdr:cNvPr>
        <xdr:cNvSpPr/>
      </xdr:nvSpPr>
      <xdr:spPr>
        <a:xfrm>
          <a:off x="7810500" y="141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104203</xdr:rowOff>
    </xdr:from>
    <xdr:to>
      <xdr:col>45</xdr:col>
      <xdr:colOff>177800</xdr:colOff>
      <xdr:row>82</xdr:row>
      <xdr:rowOff>119825</xdr:rowOff>
    </xdr:to>
    <xdr:cxnSp macro="">
      <xdr:nvCxnSpPr>
        <xdr:cNvPr id="368" name="直線コネクタ 367">
          <a:extLst>
            <a:ext uri="{FF2B5EF4-FFF2-40B4-BE49-F238E27FC236}">
              <a16:creationId xmlns:a16="http://schemas.microsoft.com/office/drawing/2014/main" id="{7FFEDB34-95A1-4C72-8F23-ADDD0AAA68C0}"/>
            </a:ext>
          </a:extLst>
        </xdr:cNvPr>
        <xdr:cNvCxnSpPr/>
      </xdr:nvCxnSpPr>
      <xdr:spPr>
        <a:xfrm flipV="1">
          <a:off x="7861300" y="14163103"/>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84074</xdr:rowOff>
    </xdr:from>
    <xdr:to>
      <xdr:col>36</xdr:col>
      <xdr:colOff>165100</xdr:colOff>
      <xdr:row>83</xdr:row>
      <xdr:rowOff>14224</xdr:rowOff>
    </xdr:to>
    <xdr:sp macro="" textlink="">
      <xdr:nvSpPr>
        <xdr:cNvPr id="369" name="楕円 368">
          <a:extLst>
            <a:ext uri="{FF2B5EF4-FFF2-40B4-BE49-F238E27FC236}">
              <a16:creationId xmlns:a16="http://schemas.microsoft.com/office/drawing/2014/main" id="{AA4A1922-7D04-45CB-9CD9-AD99A2A493E5}"/>
            </a:ext>
          </a:extLst>
        </xdr:cNvPr>
        <xdr:cNvSpPr/>
      </xdr:nvSpPr>
      <xdr:spPr>
        <a:xfrm>
          <a:off x="6921500" y="141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119825</xdr:rowOff>
    </xdr:from>
    <xdr:to>
      <xdr:col>41</xdr:col>
      <xdr:colOff>50800</xdr:colOff>
      <xdr:row>82</xdr:row>
      <xdr:rowOff>134874</xdr:rowOff>
    </xdr:to>
    <xdr:cxnSp macro="">
      <xdr:nvCxnSpPr>
        <xdr:cNvPr id="370" name="直線コネクタ 369">
          <a:extLst>
            <a:ext uri="{FF2B5EF4-FFF2-40B4-BE49-F238E27FC236}">
              <a16:creationId xmlns:a16="http://schemas.microsoft.com/office/drawing/2014/main" id="{8691147B-F43B-48C9-A59E-7A8939230D05}"/>
            </a:ext>
          </a:extLst>
        </xdr:cNvPr>
        <xdr:cNvCxnSpPr/>
      </xdr:nvCxnSpPr>
      <xdr:spPr>
        <a:xfrm flipV="1">
          <a:off x="6972300" y="14178725"/>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id="{099E81DC-3C23-416B-A68D-CEB0E5C356B2}"/>
            </a:ext>
          </a:extLst>
        </xdr:cNvPr>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50689</xdr:rowOff>
    </xdr:from>
    <xdr:ext cx="469744" cy="259045"/>
    <xdr:sp macro="" textlink="">
      <xdr:nvSpPr>
        <xdr:cNvPr id="372" name="n_2aveValue【公営住宅】&#10;一人当たり面積">
          <a:extLst>
            <a:ext uri="{FF2B5EF4-FFF2-40B4-BE49-F238E27FC236}">
              <a16:creationId xmlns:a16="http://schemas.microsoft.com/office/drawing/2014/main" id="{910F3C7B-8ADB-4632-9B40-E0CAB8BFC36D}"/>
            </a:ext>
          </a:extLst>
        </xdr:cNvPr>
        <xdr:cNvSpPr txBox="1"/>
      </xdr:nvSpPr>
      <xdr:spPr>
        <a:xfrm>
          <a:off x="8515427" y="146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8017</xdr:rowOff>
    </xdr:from>
    <xdr:ext cx="469744" cy="259045"/>
    <xdr:sp macro="" textlink="">
      <xdr:nvSpPr>
        <xdr:cNvPr id="373" name="n_3aveValue【公営住宅】&#10;一人当たり面積">
          <a:extLst>
            <a:ext uri="{FF2B5EF4-FFF2-40B4-BE49-F238E27FC236}">
              <a16:creationId xmlns:a16="http://schemas.microsoft.com/office/drawing/2014/main" id="{B503DE47-83F4-448B-9B4A-F47AB0E61CBC}"/>
            </a:ext>
          </a:extLst>
        </xdr:cNvPr>
        <xdr:cNvSpPr txBox="1"/>
      </xdr:nvSpPr>
      <xdr:spPr>
        <a:xfrm>
          <a:off x="7626427" y="147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3446</xdr:rowOff>
    </xdr:from>
    <xdr:ext cx="469744" cy="259045"/>
    <xdr:sp macro="" textlink="">
      <xdr:nvSpPr>
        <xdr:cNvPr id="374" name="n_4aveValue【公営住宅】&#10;一人当たり面積">
          <a:extLst>
            <a:ext uri="{FF2B5EF4-FFF2-40B4-BE49-F238E27FC236}">
              <a16:creationId xmlns:a16="http://schemas.microsoft.com/office/drawing/2014/main" id="{1760CE30-2511-4076-90AD-95AD6400C8FA}"/>
            </a:ext>
          </a:extLst>
        </xdr:cNvPr>
        <xdr:cNvSpPr txBox="1"/>
      </xdr:nvSpPr>
      <xdr:spPr>
        <a:xfrm>
          <a:off x="6737427" y="1474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160862</xdr:rowOff>
    </xdr:from>
    <xdr:ext cx="469744" cy="259045"/>
    <xdr:sp macro="" textlink="">
      <xdr:nvSpPr>
        <xdr:cNvPr id="375" name="n_1mainValue【公営住宅】&#10;一人当たり面積">
          <a:extLst>
            <a:ext uri="{FF2B5EF4-FFF2-40B4-BE49-F238E27FC236}">
              <a16:creationId xmlns:a16="http://schemas.microsoft.com/office/drawing/2014/main" id="{5B570809-97EE-4E16-ABE9-E10041609042}"/>
            </a:ext>
          </a:extLst>
        </xdr:cNvPr>
        <xdr:cNvSpPr txBox="1"/>
      </xdr:nvSpPr>
      <xdr:spPr>
        <a:xfrm>
          <a:off x="9391727" y="1387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xdr:rowOff>
    </xdr:from>
    <xdr:ext cx="469744" cy="259045"/>
    <xdr:sp macro="" textlink="">
      <xdr:nvSpPr>
        <xdr:cNvPr id="376" name="n_2mainValue【公営住宅】&#10;一人当たり面積">
          <a:extLst>
            <a:ext uri="{FF2B5EF4-FFF2-40B4-BE49-F238E27FC236}">
              <a16:creationId xmlns:a16="http://schemas.microsoft.com/office/drawing/2014/main" id="{BDD33F99-DF0F-4F6E-9B6A-BC5A47F04B67}"/>
            </a:ext>
          </a:extLst>
        </xdr:cNvPr>
        <xdr:cNvSpPr txBox="1"/>
      </xdr:nvSpPr>
      <xdr:spPr>
        <a:xfrm>
          <a:off x="8515427" y="1388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15702</xdr:rowOff>
    </xdr:from>
    <xdr:ext cx="469744" cy="259045"/>
    <xdr:sp macro="" textlink="">
      <xdr:nvSpPr>
        <xdr:cNvPr id="377" name="n_3mainValue【公営住宅】&#10;一人当たり面積">
          <a:extLst>
            <a:ext uri="{FF2B5EF4-FFF2-40B4-BE49-F238E27FC236}">
              <a16:creationId xmlns:a16="http://schemas.microsoft.com/office/drawing/2014/main" id="{1A25FD49-7242-497C-9432-932046987963}"/>
            </a:ext>
          </a:extLst>
        </xdr:cNvPr>
        <xdr:cNvSpPr txBox="1"/>
      </xdr:nvSpPr>
      <xdr:spPr>
        <a:xfrm>
          <a:off x="7626427" y="1390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30751</xdr:rowOff>
    </xdr:from>
    <xdr:ext cx="469744" cy="259045"/>
    <xdr:sp macro="" textlink="">
      <xdr:nvSpPr>
        <xdr:cNvPr id="378" name="n_4mainValue【公営住宅】&#10;一人当たり面積">
          <a:extLst>
            <a:ext uri="{FF2B5EF4-FFF2-40B4-BE49-F238E27FC236}">
              <a16:creationId xmlns:a16="http://schemas.microsoft.com/office/drawing/2014/main" id="{B8C61ECC-320A-440E-8C22-648B9F14244B}"/>
            </a:ext>
          </a:extLst>
        </xdr:cNvPr>
        <xdr:cNvSpPr txBox="1"/>
      </xdr:nvSpPr>
      <xdr:spPr>
        <a:xfrm>
          <a:off x="6737427" y="139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C294727-F4E4-4DD7-BF8A-3295312804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7ABEF8A-64F8-4AD8-B9FF-CDCE05B62C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92E0644-B315-418C-AD03-2DA18BDD03F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18EB24D-8029-4598-B731-D688F2674A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B7AA622-5AC2-4012-8261-487BFD4C513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FD9C635-B2AD-4C8A-86E8-B537E8B0BE2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553B981-D314-46F2-9E59-EDA5BB58BF2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765D0B0-D722-40F8-B01C-CD115CE4DE5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3FE4968B-E164-45FD-B242-775CBD93D16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153C5E2D-C3D4-4BC1-B768-1564BE9B6ED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F29DC878-608E-4870-9D13-778638ACDB9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120AE88B-3125-40B1-906C-01CD33AA11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828D1A5A-48F8-488F-AA4B-C451B21571B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8EDE7AD2-E202-4C56-8684-BC9CA72A7CD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3E3DDC6B-C415-482E-8237-A5FA7F5615C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82184548-3BB6-462D-B348-F04CE497031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29FB65F-28AC-4096-BF59-8568D92DEF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5BFD2333-C6F8-4517-ACAE-C27FD69E0E1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7DB1D2E-8FFA-4A43-B368-7EAC55E4E6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1D7389F-55A6-4D05-906A-D7DBE3A71E9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7E55D0A4-B393-4B79-9BE0-B0DB9EA506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13654750-99DB-46A6-A21C-1C3397A468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50F27ED-0353-413C-9B1E-FA39461F04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4FB97C85-78E9-47D0-A23E-4404549EAC5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7C94B441-40A7-444C-9CFD-4B75970F643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15F20A90-0100-4A51-AED2-51CFB30436A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D1BDE1BE-7280-4332-AFF2-4F88EA0DB97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59C12BA6-6AE9-43C6-828E-E1CA4930094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B88D30E9-534D-45C9-B7B7-D0748985E58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8ECB5206-1519-4475-906C-0769BB60DF9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D3CD7350-D2F7-4AD8-9E71-167101890AF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7DA2627D-086E-4F3C-99CC-A2FB3205D76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FC982D-32E3-4CA5-BF92-B0ED0D71232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27C13AA4-FC24-48C7-8F93-333212C73DA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84597DCC-E1DB-4A8D-98E0-EA5CB457C1B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1E237228-1827-4793-97C5-C299E372B0B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1429A2D9-DF2B-46BE-844F-5BA9C33FBA7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A811B571-589E-48DF-AE21-42F194F0B72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595DBB6E-6076-4AE2-BB88-2A7001C591E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DA53B462-AC76-4429-8645-13437E7A919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8F914317-0294-4A5B-B5EB-EE26D8ED694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E09F5186-39F1-4871-90AD-8A67EC8E36A1}"/>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69CC44E7-08ED-49D4-8363-8DDBEE4AF96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3C7F6FDE-C84B-4257-8E63-38EE57247F3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7A56B5E8-D758-4B7B-9C76-0B7BE5857471}"/>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83667AEE-7E9D-417F-8EA5-9601C977C9DA}"/>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DFD0301A-1227-45A4-9A67-8CC78E0EF74B}"/>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id="{4B3EC81F-F450-40B9-9C4E-95A2F3D93968}"/>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id="{68CCD51A-6F6F-4343-AC27-D3F09B9F5B64}"/>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8" name="フローチャート: 判断 427">
          <a:extLst>
            <a:ext uri="{FF2B5EF4-FFF2-40B4-BE49-F238E27FC236}">
              <a16:creationId xmlns:a16="http://schemas.microsoft.com/office/drawing/2014/main" id="{FF8A44E4-D8C3-4074-B3CD-38F41D253713}"/>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29" name="フローチャート: 判断 428">
          <a:extLst>
            <a:ext uri="{FF2B5EF4-FFF2-40B4-BE49-F238E27FC236}">
              <a16:creationId xmlns:a16="http://schemas.microsoft.com/office/drawing/2014/main" id="{7FAB1FAB-B365-4E8D-826E-8DBFF2FE7850}"/>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430" name="フローチャート: 判断 429">
          <a:extLst>
            <a:ext uri="{FF2B5EF4-FFF2-40B4-BE49-F238E27FC236}">
              <a16:creationId xmlns:a16="http://schemas.microsoft.com/office/drawing/2014/main" id="{998951E9-9CD9-4DCA-9D87-4519AC320669}"/>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4D1FC71-E06F-406D-ADF5-FC818C306F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9263250-8929-47DE-9FE4-BD973DD580E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7D39FA5-BCA2-4689-9068-A69711FB1E6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00CC492-3AB9-4F7A-97D6-F5E70CBF098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0E41A65-27A7-43FF-B999-A0718E1C9D3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62956</xdr:rowOff>
    </xdr:from>
    <xdr:to>
      <xdr:col>85</xdr:col>
      <xdr:colOff>177800</xdr:colOff>
      <xdr:row>41</xdr:row>
      <xdr:rowOff>164556</xdr:rowOff>
    </xdr:to>
    <xdr:sp macro="" textlink="">
      <xdr:nvSpPr>
        <xdr:cNvPr id="436" name="楕円 435">
          <a:extLst>
            <a:ext uri="{FF2B5EF4-FFF2-40B4-BE49-F238E27FC236}">
              <a16:creationId xmlns:a16="http://schemas.microsoft.com/office/drawing/2014/main" id="{B7752FB7-C2C1-4060-AF91-3432A2C6D63A}"/>
            </a:ext>
          </a:extLst>
        </xdr:cNvPr>
        <xdr:cNvSpPr/>
      </xdr:nvSpPr>
      <xdr:spPr>
        <a:xfrm>
          <a:off x="162687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41383</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B0F0B175-FE6C-4F17-871B-53761319AF2C}"/>
            </a:ext>
          </a:extLst>
        </xdr:cNvPr>
        <xdr:cNvSpPr txBox="1"/>
      </xdr:nvSpPr>
      <xdr:spPr>
        <a:xfrm>
          <a:off x="16357600"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23767</xdr:rowOff>
    </xdr:from>
    <xdr:to>
      <xdr:col>81</xdr:col>
      <xdr:colOff>101600</xdr:colOff>
      <xdr:row>41</xdr:row>
      <xdr:rowOff>125367</xdr:rowOff>
    </xdr:to>
    <xdr:sp macro="" textlink="">
      <xdr:nvSpPr>
        <xdr:cNvPr id="438" name="楕円 437">
          <a:extLst>
            <a:ext uri="{FF2B5EF4-FFF2-40B4-BE49-F238E27FC236}">
              <a16:creationId xmlns:a16="http://schemas.microsoft.com/office/drawing/2014/main" id="{ACFC6CF2-099F-4641-9EBB-8D7ACF42E9FF}"/>
            </a:ext>
          </a:extLst>
        </xdr:cNvPr>
        <xdr:cNvSpPr/>
      </xdr:nvSpPr>
      <xdr:spPr>
        <a:xfrm>
          <a:off x="15430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74567</xdr:rowOff>
    </xdr:from>
    <xdr:to>
      <xdr:col>85</xdr:col>
      <xdr:colOff>127000</xdr:colOff>
      <xdr:row>41</xdr:row>
      <xdr:rowOff>113756</xdr:rowOff>
    </xdr:to>
    <xdr:cxnSp macro="">
      <xdr:nvCxnSpPr>
        <xdr:cNvPr id="439" name="直線コネクタ 438">
          <a:extLst>
            <a:ext uri="{FF2B5EF4-FFF2-40B4-BE49-F238E27FC236}">
              <a16:creationId xmlns:a16="http://schemas.microsoft.com/office/drawing/2014/main" id="{DF8F65A6-4738-4943-947F-732DCEAA3BB8}"/>
            </a:ext>
          </a:extLst>
        </xdr:cNvPr>
        <xdr:cNvCxnSpPr/>
      </xdr:nvCxnSpPr>
      <xdr:spPr>
        <a:xfrm>
          <a:off x="15481300" y="710401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157662</xdr:rowOff>
    </xdr:from>
    <xdr:to>
      <xdr:col>76</xdr:col>
      <xdr:colOff>165100</xdr:colOff>
      <xdr:row>41</xdr:row>
      <xdr:rowOff>87812</xdr:rowOff>
    </xdr:to>
    <xdr:sp macro="" textlink="">
      <xdr:nvSpPr>
        <xdr:cNvPr id="440" name="楕円 439">
          <a:extLst>
            <a:ext uri="{FF2B5EF4-FFF2-40B4-BE49-F238E27FC236}">
              <a16:creationId xmlns:a16="http://schemas.microsoft.com/office/drawing/2014/main" id="{00DB32DA-1C53-45C1-A1CD-9F1A18EAC8AD}"/>
            </a:ext>
          </a:extLst>
        </xdr:cNvPr>
        <xdr:cNvSpPr/>
      </xdr:nvSpPr>
      <xdr:spPr>
        <a:xfrm>
          <a:off x="14541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37012</xdr:rowOff>
    </xdr:from>
    <xdr:to>
      <xdr:col>81</xdr:col>
      <xdr:colOff>50800</xdr:colOff>
      <xdr:row>41</xdr:row>
      <xdr:rowOff>74567</xdr:rowOff>
    </xdr:to>
    <xdr:cxnSp macro="">
      <xdr:nvCxnSpPr>
        <xdr:cNvPr id="441" name="直線コネクタ 440">
          <a:extLst>
            <a:ext uri="{FF2B5EF4-FFF2-40B4-BE49-F238E27FC236}">
              <a16:creationId xmlns:a16="http://schemas.microsoft.com/office/drawing/2014/main" id="{90AD0AF1-2BE8-46C0-87FA-1466BA358EC2}"/>
            </a:ext>
          </a:extLst>
        </xdr:cNvPr>
        <xdr:cNvCxnSpPr/>
      </xdr:nvCxnSpPr>
      <xdr:spPr>
        <a:xfrm>
          <a:off x="14592300" y="706646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123372</xdr:rowOff>
    </xdr:from>
    <xdr:to>
      <xdr:col>72</xdr:col>
      <xdr:colOff>38100</xdr:colOff>
      <xdr:row>41</xdr:row>
      <xdr:rowOff>53522</xdr:rowOff>
    </xdr:to>
    <xdr:sp macro="" textlink="">
      <xdr:nvSpPr>
        <xdr:cNvPr id="442" name="楕円 441">
          <a:extLst>
            <a:ext uri="{FF2B5EF4-FFF2-40B4-BE49-F238E27FC236}">
              <a16:creationId xmlns:a16="http://schemas.microsoft.com/office/drawing/2014/main" id="{2A5B1AE4-A559-409C-AC48-FF25B16C844E}"/>
            </a:ext>
          </a:extLst>
        </xdr:cNvPr>
        <xdr:cNvSpPr/>
      </xdr:nvSpPr>
      <xdr:spPr>
        <a:xfrm>
          <a:off x="13652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2722</xdr:rowOff>
    </xdr:from>
    <xdr:to>
      <xdr:col>76</xdr:col>
      <xdr:colOff>114300</xdr:colOff>
      <xdr:row>41</xdr:row>
      <xdr:rowOff>37012</xdr:rowOff>
    </xdr:to>
    <xdr:cxnSp macro="">
      <xdr:nvCxnSpPr>
        <xdr:cNvPr id="443" name="直線コネクタ 442">
          <a:extLst>
            <a:ext uri="{FF2B5EF4-FFF2-40B4-BE49-F238E27FC236}">
              <a16:creationId xmlns:a16="http://schemas.microsoft.com/office/drawing/2014/main" id="{282F5616-8266-4758-934B-6FD11AF7B084}"/>
            </a:ext>
          </a:extLst>
        </xdr:cNvPr>
        <xdr:cNvCxnSpPr/>
      </xdr:nvCxnSpPr>
      <xdr:spPr>
        <a:xfrm>
          <a:off x="13703300" y="70321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121738</xdr:rowOff>
    </xdr:from>
    <xdr:to>
      <xdr:col>67</xdr:col>
      <xdr:colOff>101600</xdr:colOff>
      <xdr:row>41</xdr:row>
      <xdr:rowOff>51888</xdr:rowOff>
    </xdr:to>
    <xdr:sp macro="" textlink="">
      <xdr:nvSpPr>
        <xdr:cNvPr id="444" name="楕円 443">
          <a:extLst>
            <a:ext uri="{FF2B5EF4-FFF2-40B4-BE49-F238E27FC236}">
              <a16:creationId xmlns:a16="http://schemas.microsoft.com/office/drawing/2014/main" id="{168395B2-09FC-4AF0-9D2C-B06D53F875F9}"/>
            </a:ext>
          </a:extLst>
        </xdr:cNvPr>
        <xdr:cNvSpPr/>
      </xdr:nvSpPr>
      <xdr:spPr>
        <a:xfrm>
          <a:off x="127635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1088</xdr:rowOff>
    </xdr:from>
    <xdr:to>
      <xdr:col>71</xdr:col>
      <xdr:colOff>177800</xdr:colOff>
      <xdr:row>41</xdr:row>
      <xdr:rowOff>2722</xdr:rowOff>
    </xdr:to>
    <xdr:cxnSp macro="">
      <xdr:nvCxnSpPr>
        <xdr:cNvPr id="445" name="直線コネクタ 444">
          <a:extLst>
            <a:ext uri="{FF2B5EF4-FFF2-40B4-BE49-F238E27FC236}">
              <a16:creationId xmlns:a16="http://schemas.microsoft.com/office/drawing/2014/main" id="{D7A1EEBF-493C-4741-88C0-CF209C555705}"/>
            </a:ext>
          </a:extLst>
        </xdr:cNvPr>
        <xdr:cNvCxnSpPr/>
      </xdr:nvCxnSpPr>
      <xdr:spPr>
        <a:xfrm>
          <a:off x="12814300" y="70305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77B738EF-77AB-4C99-A91C-26C4F21563DB}"/>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A255B08E-516B-47D0-844B-58AA272CB92A}"/>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143527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318BCC48-494B-48B6-A940-21AE16679486}"/>
            </a:ext>
          </a:extLst>
        </xdr:cNvPr>
        <xdr:cNvSpPr txBox="1"/>
      </xdr:nvSpPr>
      <xdr:spPr>
        <a:xfrm>
          <a:off x="13500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130464</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D5E56D17-F852-419E-BFEE-0FCA5969F8B1}"/>
            </a:ext>
          </a:extLst>
        </xdr:cNvPr>
        <xdr:cNvSpPr txBox="1"/>
      </xdr:nvSpPr>
      <xdr:spPr>
        <a:xfrm>
          <a:off x="12611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116494</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D7A6073-C4B2-4E49-8DA9-C0DDA59BAA3A}"/>
            </a:ext>
          </a:extLst>
        </xdr:cNvPr>
        <xdr:cNvSpPr txBox="1"/>
      </xdr:nvSpPr>
      <xdr:spPr>
        <a:xfrm>
          <a:off x="15266044" y="714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78939</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FE8EB39C-7A65-46A2-A3EF-C60A92DDB206}"/>
            </a:ext>
          </a:extLst>
        </xdr:cNvPr>
        <xdr:cNvSpPr txBox="1"/>
      </xdr:nvSpPr>
      <xdr:spPr>
        <a:xfrm>
          <a:off x="143897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44649</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3A14DA3E-7160-449E-B79F-9B8EB7E20738}"/>
            </a:ext>
          </a:extLst>
        </xdr:cNvPr>
        <xdr:cNvSpPr txBox="1"/>
      </xdr:nvSpPr>
      <xdr:spPr>
        <a:xfrm>
          <a:off x="135007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43015</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4AD8FBE0-BC61-4110-99A1-4B92FD7CD6FD}"/>
            </a:ext>
          </a:extLst>
        </xdr:cNvPr>
        <xdr:cNvSpPr txBox="1"/>
      </xdr:nvSpPr>
      <xdr:spPr>
        <a:xfrm>
          <a:off x="12611744" y="707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BE0CFFF-F571-4732-A0E8-BBCEB541ADD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85C3244-E6B4-48AA-83B0-7C120EE045A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80A45F04-EAAF-4766-8B05-F499AD224C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B4C8EB8B-AADA-4EFA-9D87-348069CA140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DB82373C-DDDA-42EF-B2D4-714FDEBB2C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EB6C300B-2B68-440D-9C5A-6E119636211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5EF7D1BF-A3E8-4749-A781-C35716FCD6C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B5508623-D074-4077-BE0B-8B1ABAE2D96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97E611A-36E4-4ED0-8C5E-8E0F08ECC08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4B0EEC4B-CFE1-496C-90CB-3FF1E17F4B6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924FF452-4A04-4B22-8C79-1746456FC31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363BC84C-7B3F-4CA3-8571-4B774962793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2007F50F-ED5A-4DD0-BEBA-BB5F7370968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FECFE935-55E0-49CA-97E5-17E4C7A5D53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95BE59B9-F4C3-46D6-82C4-8C7868C61EA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1390E780-81AA-4646-A6A6-D7E6D5EA44B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4C33FDFD-18A2-4300-A80A-FD4B5D6460A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4CF73BF6-ED9E-4555-A63D-047ACFD301D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5EFE53CE-104C-4F87-BB47-60B2675D5ED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18BEAAD4-E833-4B54-B60E-9A0530211CC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60A07D9E-7324-4A3C-BB80-4656BA8F689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A0E26692-D96D-4F24-9A74-795DF82A3E1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2C9A3362-E3E9-44AA-8C4D-DED1FACEF9B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id="{5419131E-290F-4624-B051-E38BCB5E6303}"/>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6AED17B8-55F3-48B1-B6D8-FCF9C8311F67}"/>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FEF01C7C-10F5-4FAD-9CE1-920FB8E03DAA}"/>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1A6A83F5-CDA7-40EC-B928-BC4E431909D6}"/>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776EA718-0C3A-4367-89E6-313E271DB8B0}"/>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7DEBEDA9-C420-4E00-896B-D98255BFEFC1}"/>
            </a:ext>
          </a:extLst>
        </xdr:cNvPr>
        <xdr:cNvSpPr txBox="1"/>
      </xdr:nvSpPr>
      <xdr:spPr>
        <a:xfrm>
          <a:off x="22199600" y="6623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AFD72EC0-5C93-4935-B23A-9F6A4068A2E0}"/>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CF297A00-8D18-4B37-9547-33E0366829DC}"/>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5" name="フローチャート: 判断 484">
          <a:extLst>
            <a:ext uri="{FF2B5EF4-FFF2-40B4-BE49-F238E27FC236}">
              <a16:creationId xmlns:a16="http://schemas.microsoft.com/office/drawing/2014/main" id="{B44FD3F1-1636-46BF-9D3B-40B950D6208D}"/>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106680</xdr:rowOff>
    </xdr:from>
    <xdr:to>
      <xdr:col>102</xdr:col>
      <xdr:colOff>165100</xdr:colOff>
      <xdr:row>40</xdr:row>
      <xdr:rowOff>36830</xdr:rowOff>
    </xdr:to>
    <xdr:sp macro="" textlink="">
      <xdr:nvSpPr>
        <xdr:cNvPr id="486" name="フローチャート: 判断 485">
          <a:extLst>
            <a:ext uri="{FF2B5EF4-FFF2-40B4-BE49-F238E27FC236}">
              <a16:creationId xmlns:a16="http://schemas.microsoft.com/office/drawing/2014/main" id="{5EE1FB75-FC8D-4987-8425-ECF157616511}"/>
            </a:ext>
          </a:extLst>
        </xdr:cNvPr>
        <xdr:cNvSpPr/>
      </xdr:nvSpPr>
      <xdr:spPr>
        <a:xfrm>
          <a:off x="19494500" y="679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87" name="フローチャート: 判断 486">
          <a:extLst>
            <a:ext uri="{FF2B5EF4-FFF2-40B4-BE49-F238E27FC236}">
              <a16:creationId xmlns:a16="http://schemas.microsoft.com/office/drawing/2014/main" id="{9F2F250A-81DF-4459-B245-1114EE3ADA94}"/>
            </a:ext>
          </a:extLst>
        </xdr:cNvPr>
        <xdr:cNvSpPr/>
      </xdr:nvSpPr>
      <xdr:spPr>
        <a:xfrm>
          <a:off x="18605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8C8AEE0-D3C6-4C76-9910-F42F501772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EBF2D04-F321-4A10-A8B1-E6C9D8FE39D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C3226BE-D174-4AAD-9705-29B4D070E5D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6013C5E-7050-4977-8F96-13295B5683C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6E40B2E-415E-40E4-A084-5E67412E41E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91440</xdr:rowOff>
    </xdr:from>
    <xdr:to>
      <xdr:col>116</xdr:col>
      <xdr:colOff>114300</xdr:colOff>
      <xdr:row>42</xdr:row>
      <xdr:rowOff>21590</xdr:rowOff>
    </xdr:to>
    <xdr:sp macro="" textlink="">
      <xdr:nvSpPr>
        <xdr:cNvPr id="493" name="楕円 492">
          <a:extLst>
            <a:ext uri="{FF2B5EF4-FFF2-40B4-BE49-F238E27FC236}">
              <a16:creationId xmlns:a16="http://schemas.microsoft.com/office/drawing/2014/main" id="{9633FF5F-136E-4A3D-BA1A-D1CA137F732E}"/>
            </a:ext>
          </a:extLst>
        </xdr:cNvPr>
        <xdr:cNvSpPr/>
      </xdr:nvSpPr>
      <xdr:spPr>
        <a:xfrm>
          <a:off x="22110700" y="71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6367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46815638-BF74-41AD-982E-E73352675CF1}"/>
            </a:ext>
          </a:extLst>
        </xdr:cNvPr>
        <xdr:cNvSpPr txBox="1"/>
      </xdr:nvSpPr>
      <xdr:spPr>
        <a:xfrm>
          <a:off x="22199600" y="70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92710</xdr:rowOff>
    </xdr:from>
    <xdr:to>
      <xdr:col>112</xdr:col>
      <xdr:colOff>38100</xdr:colOff>
      <xdr:row>42</xdr:row>
      <xdr:rowOff>22860</xdr:rowOff>
    </xdr:to>
    <xdr:sp macro="" textlink="">
      <xdr:nvSpPr>
        <xdr:cNvPr id="495" name="楕円 494">
          <a:extLst>
            <a:ext uri="{FF2B5EF4-FFF2-40B4-BE49-F238E27FC236}">
              <a16:creationId xmlns:a16="http://schemas.microsoft.com/office/drawing/2014/main" id="{0ED8E577-6CBE-4F71-94B8-D686AC5B9DEB}"/>
            </a:ext>
          </a:extLst>
        </xdr:cNvPr>
        <xdr:cNvSpPr/>
      </xdr:nvSpPr>
      <xdr:spPr>
        <a:xfrm>
          <a:off x="212725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142240</xdr:rowOff>
    </xdr:from>
    <xdr:to>
      <xdr:col>116</xdr:col>
      <xdr:colOff>63500</xdr:colOff>
      <xdr:row>41</xdr:row>
      <xdr:rowOff>143510</xdr:rowOff>
    </xdr:to>
    <xdr:cxnSp macro="">
      <xdr:nvCxnSpPr>
        <xdr:cNvPr id="496" name="直線コネクタ 495">
          <a:extLst>
            <a:ext uri="{FF2B5EF4-FFF2-40B4-BE49-F238E27FC236}">
              <a16:creationId xmlns:a16="http://schemas.microsoft.com/office/drawing/2014/main" id="{BA09D1E4-A6F1-4A5A-B276-83698B5A90D0}"/>
            </a:ext>
          </a:extLst>
        </xdr:cNvPr>
        <xdr:cNvCxnSpPr/>
      </xdr:nvCxnSpPr>
      <xdr:spPr>
        <a:xfrm flipV="1">
          <a:off x="21323300" y="71716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92710</xdr:rowOff>
    </xdr:from>
    <xdr:to>
      <xdr:col>107</xdr:col>
      <xdr:colOff>101600</xdr:colOff>
      <xdr:row>42</xdr:row>
      <xdr:rowOff>22860</xdr:rowOff>
    </xdr:to>
    <xdr:sp macro="" textlink="">
      <xdr:nvSpPr>
        <xdr:cNvPr id="497" name="楕円 496">
          <a:extLst>
            <a:ext uri="{FF2B5EF4-FFF2-40B4-BE49-F238E27FC236}">
              <a16:creationId xmlns:a16="http://schemas.microsoft.com/office/drawing/2014/main" id="{A9C29628-B159-4CC0-B3B2-5D58B8A96050}"/>
            </a:ext>
          </a:extLst>
        </xdr:cNvPr>
        <xdr:cNvSpPr/>
      </xdr:nvSpPr>
      <xdr:spPr>
        <a:xfrm>
          <a:off x="203835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143510</xdr:rowOff>
    </xdr:from>
    <xdr:to>
      <xdr:col>111</xdr:col>
      <xdr:colOff>177800</xdr:colOff>
      <xdr:row>41</xdr:row>
      <xdr:rowOff>143510</xdr:rowOff>
    </xdr:to>
    <xdr:cxnSp macro="">
      <xdr:nvCxnSpPr>
        <xdr:cNvPr id="498" name="直線コネクタ 497">
          <a:extLst>
            <a:ext uri="{FF2B5EF4-FFF2-40B4-BE49-F238E27FC236}">
              <a16:creationId xmlns:a16="http://schemas.microsoft.com/office/drawing/2014/main" id="{6808DC98-F879-4550-9706-355B9D5C8611}"/>
            </a:ext>
          </a:extLst>
        </xdr:cNvPr>
        <xdr:cNvCxnSpPr/>
      </xdr:nvCxnSpPr>
      <xdr:spPr>
        <a:xfrm>
          <a:off x="20434300" y="717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95250</xdr:rowOff>
    </xdr:from>
    <xdr:to>
      <xdr:col>102</xdr:col>
      <xdr:colOff>165100</xdr:colOff>
      <xdr:row>42</xdr:row>
      <xdr:rowOff>25400</xdr:rowOff>
    </xdr:to>
    <xdr:sp macro="" textlink="">
      <xdr:nvSpPr>
        <xdr:cNvPr id="499" name="楕円 498">
          <a:extLst>
            <a:ext uri="{FF2B5EF4-FFF2-40B4-BE49-F238E27FC236}">
              <a16:creationId xmlns:a16="http://schemas.microsoft.com/office/drawing/2014/main" id="{CD4228AB-3D22-4317-AA01-9FB08E1D27D5}"/>
            </a:ext>
          </a:extLst>
        </xdr:cNvPr>
        <xdr:cNvSpPr/>
      </xdr:nvSpPr>
      <xdr:spPr>
        <a:xfrm>
          <a:off x="19494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143510</xdr:rowOff>
    </xdr:from>
    <xdr:to>
      <xdr:col>107</xdr:col>
      <xdr:colOff>50800</xdr:colOff>
      <xdr:row>41</xdr:row>
      <xdr:rowOff>146050</xdr:rowOff>
    </xdr:to>
    <xdr:cxnSp macro="">
      <xdr:nvCxnSpPr>
        <xdr:cNvPr id="500" name="直線コネクタ 499">
          <a:extLst>
            <a:ext uri="{FF2B5EF4-FFF2-40B4-BE49-F238E27FC236}">
              <a16:creationId xmlns:a16="http://schemas.microsoft.com/office/drawing/2014/main" id="{1980DDF5-CC6F-4BD7-B768-AA8E64E42B7D}"/>
            </a:ext>
          </a:extLst>
        </xdr:cNvPr>
        <xdr:cNvCxnSpPr/>
      </xdr:nvCxnSpPr>
      <xdr:spPr>
        <a:xfrm flipV="1">
          <a:off x="19545300" y="71729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96520</xdr:rowOff>
    </xdr:from>
    <xdr:to>
      <xdr:col>98</xdr:col>
      <xdr:colOff>38100</xdr:colOff>
      <xdr:row>42</xdr:row>
      <xdr:rowOff>26670</xdr:rowOff>
    </xdr:to>
    <xdr:sp macro="" textlink="">
      <xdr:nvSpPr>
        <xdr:cNvPr id="501" name="楕円 500">
          <a:extLst>
            <a:ext uri="{FF2B5EF4-FFF2-40B4-BE49-F238E27FC236}">
              <a16:creationId xmlns:a16="http://schemas.microsoft.com/office/drawing/2014/main" id="{92A8DB9E-A7C1-4C2E-9412-E8107F20CFDD}"/>
            </a:ext>
          </a:extLst>
        </xdr:cNvPr>
        <xdr:cNvSpPr/>
      </xdr:nvSpPr>
      <xdr:spPr>
        <a:xfrm>
          <a:off x="18605500" y="71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146050</xdr:rowOff>
    </xdr:from>
    <xdr:to>
      <xdr:col>102</xdr:col>
      <xdr:colOff>114300</xdr:colOff>
      <xdr:row>41</xdr:row>
      <xdr:rowOff>147320</xdr:rowOff>
    </xdr:to>
    <xdr:cxnSp macro="">
      <xdr:nvCxnSpPr>
        <xdr:cNvPr id="502" name="直線コネクタ 501">
          <a:extLst>
            <a:ext uri="{FF2B5EF4-FFF2-40B4-BE49-F238E27FC236}">
              <a16:creationId xmlns:a16="http://schemas.microsoft.com/office/drawing/2014/main" id="{28BB598D-D1FA-45DB-BAC3-913C35BB964E}"/>
            </a:ext>
          </a:extLst>
        </xdr:cNvPr>
        <xdr:cNvCxnSpPr/>
      </xdr:nvCxnSpPr>
      <xdr:spPr>
        <a:xfrm flipV="1">
          <a:off x="18656300" y="7175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6A6F075B-6D07-4FF1-ACCD-554BD61590DC}"/>
            </a:ext>
          </a:extLst>
        </xdr:cNvPr>
        <xdr:cNvSpPr txBox="1"/>
      </xdr:nvSpPr>
      <xdr:spPr>
        <a:xfrm>
          <a:off x="210757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FB657D77-9813-4CB9-80BC-72BDC39F3128}"/>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53357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BEA79AE8-C734-4EA7-9BBD-781C5B600185}"/>
            </a:ext>
          </a:extLst>
        </xdr:cNvPr>
        <xdr:cNvSpPr txBox="1"/>
      </xdr:nvSpPr>
      <xdr:spPr>
        <a:xfrm>
          <a:off x="1931042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82567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12687A9F-EE04-41B1-8E69-268E630D196A}"/>
            </a:ext>
          </a:extLst>
        </xdr:cNvPr>
        <xdr:cNvSpPr txBox="1"/>
      </xdr:nvSpPr>
      <xdr:spPr>
        <a:xfrm>
          <a:off x="18421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13987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2C400357-1A96-44A3-93E1-A2BAD6923C9E}"/>
            </a:ext>
          </a:extLst>
        </xdr:cNvPr>
        <xdr:cNvSpPr txBox="1"/>
      </xdr:nvSpPr>
      <xdr:spPr>
        <a:xfrm>
          <a:off x="21075727" y="7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13987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F52B2426-13FA-4CFB-A8E8-3B80A563E0E3}"/>
            </a:ext>
          </a:extLst>
        </xdr:cNvPr>
        <xdr:cNvSpPr txBox="1"/>
      </xdr:nvSpPr>
      <xdr:spPr>
        <a:xfrm>
          <a:off x="20199427" y="7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16527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DC75D55F-1EDE-4776-8C6C-F71841BAD4F7}"/>
            </a:ext>
          </a:extLst>
        </xdr:cNvPr>
        <xdr:cNvSpPr txBox="1"/>
      </xdr:nvSpPr>
      <xdr:spPr>
        <a:xfrm>
          <a:off x="19310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17797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26A23E3A-8591-4BFF-8C6F-E377CB0D5FEC}"/>
            </a:ext>
          </a:extLst>
        </xdr:cNvPr>
        <xdr:cNvSpPr txBox="1"/>
      </xdr:nvSpPr>
      <xdr:spPr>
        <a:xfrm>
          <a:off x="18421427" y="721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5815E4AC-B1D4-4593-A85E-86C9643E459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81CB1602-75CF-4051-9F74-997EC168BFB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9CD70365-E2D7-477A-8E77-DC85AF7C0C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F52785C2-CBB8-4459-B36E-224C1D66F1D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D90B2E3B-0575-42CC-B44C-A769D58A505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9F5E8BF4-8DAD-4293-A20E-B3B362781B1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F5B662EB-BE3F-47FD-9E42-1A89E39E5B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D3A0F387-3B8F-4064-A02D-EA5C4CA7475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EFA1EB9F-8DCF-4A63-A535-22A768B586F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2C5CD480-D442-44C8-A9BF-E4CA09D8A4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4EC89657-FA22-44ED-9524-5F566F39B70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E5C71AC4-3B73-4E87-B666-ED8A2E947A5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B268778E-415E-4858-AC77-9816C52E820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9FA32955-49EF-429C-9F9B-40111F115CF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F1E14E57-118F-4501-85C1-02442ECE66E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2BAEC005-CB33-4005-8462-9D5032E2BD9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D3256011-65DB-44F5-9C13-1E394BE7498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BDC3353B-F40F-4902-A048-03CFBD50569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FF46E2FC-C919-4343-9F22-304FFA10BF8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B5E26679-73B9-47C4-BF9F-A9D68B0E0A5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7AF66DA8-FFC0-4E45-86FA-324347DB4BC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CA590ED1-25D3-49AA-8FE4-14C4A91A8C6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B63DF35D-7EEE-437D-9FBB-2C2E29626DE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DFC9F840-B6BD-43A0-BE93-984D723E2E2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id="{E90E9088-A8D3-44AF-B3C2-D8A87FA9885E}"/>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6A65538C-31A5-422C-8EC5-4F45A6A0D294}"/>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AC92FE40-1D4C-4631-B31F-76AAB0CDCB64}"/>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A0EA1C25-A57E-4EB3-B12B-6B0164C91948}"/>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7B217D4A-AE82-4149-AA50-AC1B16CE340A}"/>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835863E4-EFD9-4554-BD1F-BDC57A90C99E}"/>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807C5D45-A88F-430F-A3C2-FE6F860D5777}"/>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3F42CF4D-7BBD-4C81-ABF0-6F353583189A}"/>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43" name="フローチャート: 判断 542">
          <a:extLst>
            <a:ext uri="{FF2B5EF4-FFF2-40B4-BE49-F238E27FC236}">
              <a16:creationId xmlns:a16="http://schemas.microsoft.com/office/drawing/2014/main" id="{863AE719-006B-4DF2-ACB8-F9DCF3F5D5C6}"/>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4" name="フローチャート: 判断 543">
          <a:extLst>
            <a:ext uri="{FF2B5EF4-FFF2-40B4-BE49-F238E27FC236}">
              <a16:creationId xmlns:a16="http://schemas.microsoft.com/office/drawing/2014/main" id="{52B5D079-BB69-496D-B48F-E3EB37737310}"/>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5" name="フローチャート: 判断 544">
          <a:extLst>
            <a:ext uri="{FF2B5EF4-FFF2-40B4-BE49-F238E27FC236}">
              <a16:creationId xmlns:a16="http://schemas.microsoft.com/office/drawing/2014/main" id="{04385DE9-7FD9-4D16-9326-35891A021A25}"/>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484BED9-FBF6-48EE-B1EB-68E61ACB909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82B6188-C1B0-44AA-8F33-31C34BD28BA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19CF308-90C5-4134-AA3F-3121522CB4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CEC8F21-A6E2-4EEF-8344-A96E7079EC9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53DA9CE-5C1B-4C91-AAE6-E57BF96826A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551" name="楕円 550">
          <a:extLst>
            <a:ext uri="{FF2B5EF4-FFF2-40B4-BE49-F238E27FC236}">
              <a16:creationId xmlns:a16="http://schemas.microsoft.com/office/drawing/2014/main" id="{7F47053A-43FF-4CF3-A724-52D01DFC1BD3}"/>
            </a:ext>
          </a:extLst>
        </xdr:cNvPr>
        <xdr:cNvSpPr/>
      </xdr:nvSpPr>
      <xdr:spPr>
        <a:xfrm>
          <a:off x="16268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120032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84EA9A20-407E-42A9-AD90-C44B5B0E0158}"/>
            </a:ext>
          </a:extLst>
        </xdr:cNvPr>
        <xdr:cNvSpPr txBox="1"/>
      </xdr:nvSpPr>
      <xdr:spPr>
        <a:xfrm>
          <a:off x="16357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128270</xdr:rowOff>
    </xdr:from>
    <xdr:to>
      <xdr:col>81</xdr:col>
      <xdr:colOff>101600</xdr:colOff>
      <xdr:row>61</xdr:row>
      <xdr:rowOff>58420</xdr:rowOff>
    </xdr:to>
    <xdr:sp macro="" textlink="">
      <xdr:nvSpPr>
        <xdr:cNvPr id="553" name="楕円 552">
          <a:extLst>
            <a:ext uri="{FF2B5EF4-FFF2-40B4-BE49-F238E27FC236}">
              <a16:creationId xmlns:a16="http://schemas.microsoft.com/office/drawing/2014/main" id="{0D4CD5FD-A434-4136-95ED-45DE8B379FAB}"/>
            </a:ext>
          </a:extLst>
        </xdr:cNvPr>
        <xdr:cNvSpPr/>
      </xdr:nvSpPr>
      <xdr:spPr>
        <a:xfrm>
          <a:off x="15430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xdr:rowOff>
    </xdr:from>
    <xdr:to>
      <xdr:col>85</xdr:col>
      <xdr:colOff>127000</xdr:colOff>
      <xdr:row>61</xdr:row>
      <xdr:rowOff>20955</xdr:rowOff>
    </xdr:to>
    <xdr:cxnSp macro="">
      <xdr:nvCxnSpPr>
        <xdr:cNvPr id="554" name="直線コネクタ 553">
          <a:extLst>
            <a:ext uri="{FF2B5EF4-FFF2-40B4-BE49-F238E27FC236}">
              <a16:creationId xmlns:a16="http://schemas.microsoft.com/office/drawing/2014/main" id="{0FCFAAA9-8843-4969-835D-AE917E3BD0A9}"/>
            </a:ext>
          </a:extLst>
        </xdr:cNvPr>
        <xdr:cNvCxnSpPr/>
      </xdr:nvCxnSpPr>
      <xdr:spPr>
        <a:xfrm>
          <a:off x="15481300" y="104660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99695</xdr:rowOff>
    </xdr:from>
    <xdr:to>
      <xdr:col>76</xdr:col>
      <xdr:colOff>165100</xdr:colOff>
      <xdr:row>61</xdr:row>
      <xdr:rowOff>29845</xdr:rowOff>
    </xdr:to>
    <xdr:sp macro="" textlink="">
      <xdr:nvSpPr>
        <xdr:cNvPr id="555" name="楕円 554">
          <a:extLst>
            <a:ext uri="{FF2B5EF4-FFF2-40B4-BE49-F238E27FC236}">
              <a16:creationId xmlns:a16="http://schemas.microsoft.com/office/drawing/2014/main" id="{C2BA5F6E-CC7A-4070-9899-F9474B595465}"/>
            </a:ext>
          </a:extLst>
        </xdr:cNvPr>
        <xdr:cNvSpPr/>
      </xdr:nvSpPr>
      <xdr:spPr>
        <a:xfrm>
          <a:off x="14541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150495</xdr:rowOff>
    </xdr:from>
    <xdr:to>
      <xdr:col>81</xdr:col>
      <xdr:colOff>50800</xdr:colOff>
      <xdr:row>61</xdr:row>
      <xdr:rowOff>7620</xdr:rowOff>
    </xdr:to>
    <xdr:cxnSp macro="">
      <xdr:nvCxnSpPr>
        <xdr:cNvPr id="556" name="直線コネクタ 555">
          <a:extLst>
            <a:ext uri="{FF2B5EF4-FFF2-40B4-BE49-F238E27FC236}">
              <a16:creationId xmlns:a16="http://schemas.microsoft.com/office/drawing/2014/main" id="{64AC23F0-3587-46C6-A1C2-6134E9163AED}"/>
            </a:ext>
          </a:extLst>
        </xdr:cNvPr>
        <xdr:cNvCxnSpPr/>
      </xdr:nvCxnSpPr>
      <xdr:spPr>
        <a:xfrm>
          <a:off x="14592300" y="10437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135890</xdr:rowOff>
    </xdr:from>
    <xdr:to>
      <xdr:col>72</xdr:col>
      <xdr:colOff>38100</xdr:colOff>
      <xdr:row>61</xdr:row>
      <xdr:rowOff>66040</xdr:rowOff>
    </xdr:to>
    <xdr:sp macro="" textlink="">
      <xdr:nvSpPr>
        <xdr:cNvPr id="557" name="楕円 556">
          <a:extLst>
            <a:ext uri="{FF2B5EF4-FFF2-40B4-BE49-F238E27FC236}">
              <a16:creationId xmlns:a16="http://schemas.microsoft.com/office/drawing/2014/main" id="{89428886-5514-495D-9056-F1A4CE4B203E}"/>
            </a:ext>
          </a:extLst>
        </xdr:cNvPr>
        <xdr:cNvSpPr/>
      </xdr:nvSpPr>
      <xdr:spPr>
        <a:xfrm>
          <a:off x="13652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150495</xdr:rowOff>
    </xdr:from>
    <xdr:to>
      <xdr:col>76</xdr:col>
      <xdr:colOff>114300</xdr:colOff>
      <xdr:row>61</xdr:row>
      <xdr:rowOff>15240</xdr:rowOff>
    </xdr:to>
    <xdr:cxnSp macro="">
      <xdr:nvCxnSpPr>
        <xdr:cNvPr id="558" name="直線コネクタ 557">
          <a:extLst>
            <a:ext uri="{FF2B5EF4-FFF2-40B4-BE49-F238E27FC236}">
              <a16:creationId xmlns:a16="http://schemas.microsoft.com/office/drawing/2014/main" id="{8BEE25F2-6E54-40C2-A753-E59D69E82172}"/>
            </a:ext>
          </a:extLst>
        </xdr:cNvPr>
        <xdr:cNvCxnSpPr/>
      </xdr:nvCxnSpPr>
      <xdr:spPr>
        <a:xfrm flipV="1">
          <a:off x="13703300" y="104374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158750</xdr:rowOff>
    </xdr:from>
    <xdr:to>
      <xdr:col>67</xdr:col>
      <xdr:colOff>101600</xdr:colOff>
      <xdr:row>61</xdr:row>
      <xdr:rowOff>88900</xdr:rowOff>
    </xdr:to>
    <xdr:sp macro="" textlink="">
      <xdr:nvSpPr>
        <xdr:cNvPr id="559" name="楕円 558">
          <a:extLst>
            <a:ext uri="{FF2B5EF4-FFF2-40B4-BE49-F238E27FC236}">
              <a16:creationId xmlns:a16="http://schemas.microsoft.com/office/drawing/2014/main" id="{BA6C7115-835A-445E-BD58-F61983737D53}"/>
            </a:ext>
          </a:extLst>
        </xdr:cNvPr>
        <xdr:cNvSpPr/>
      </xdr:nvSpPr>
      <xdr:spPr>
        <a:xfrm>
          <a:off x="12763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15240</xdr:rowOff>
    </xdr:from>
    <xdr:to>
      <xdr:col>71</xdr:col>
      <xdr:colOff>177800</xdr:colOff>
      <xdr:row>61</xdr:row>
      <xdr:rowOff>38100</xdr:rowOff>
    </xdr:to>
    <xdr:cxnSp macro="">
      <xdr:nvCxnSpPr>
        <xdr:cNvPr id="560" name="直線コネクタ 559">
          <a:extLst>
            <a:ext uri="{FF2B5EF4-FFF2-40B4-BE49-F238E27FC236}">
              <a16:creationId xmlns:a16="http://schemas.microsoft.com/office/drawing/2014/main" id="{A79D98DE-2196-402B-8EB4-189DA2AF9C0B}"/>
            </a:ext>
          </a:extLst>
        </xdr:cNvPr>
        <xdr:cNvCxnSpPr/>
      </xdr:nvCxnSpPr>
      <xdr:spPr>
        <a:xfrm flipV="1">
          <a:off x="12814300" y="104736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a:extLst>
            <a:ext uri="{FF2B5EF4-FFF2-40B4-BE49-F238E27FC236}">
              <a16:creationId xmlns:a16="http://schemas.microsoft.com/office/drawing/2014/main" id="{01913A58-F288-43A4-8A68-83BF28243DEC}"/>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2" name="n_2aveValue【学校施設】&#10;有形固定資産減価償却率">
          <a:extLst>
            <a:ext uri="{FF2B5EF4-FFF2-40B4-BE49-F238E27FC236}">
              <a16:creationId xmlns:a16="http://schemas.microsoft.com/office/drawing/2014/main" id="{31AABF8E-1F1E-43AB-B3AB-FB39A96A68B4}"/>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63" name="n_3aveValue【学校施設】&#10;有形固定資産減価償却率">
          <a:extLst>
            <a:ext uri="{FF2B5EF4-FFF2-40B4-BE49-F238E27FC236}">
              <a16:creationId xmlns:a16="http://schemas.microsoft.com/office/drawing/2014/main" id="{B1FB70B9-3A65-4C65-8933-366A6075E68D}"/>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64" name="n_4aveValue【学校施設】&#10;有形固定資産減価償却率">
          <a:extLst>
            <a:ext uri="{FF2B5EF4-FFF2-40B4-BE49-F238E27FC236}">
              <a16:creationId xmlns:a16="http://schemas.microsoft.com/office/drawing/2014/main" id="{FA0764DD-065A-4108-9960-A47B2B49057F}"/>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49547</xdr:rowOff>
    </xdr:from>
    <xdr:ext cx="405111" cy="259045"/>
    <xdr:sp macro="" textlink="">
      <xdr:nvSpPr>
        <xdr:cNvPr id="565" name="n_1mainValue【学校施設】&#10;有形固定資産減価償却率">
          <a:extLst>
            <a:ext uri="{FF2B5EF4-FFF2-40B4-BE49-F238E27FC236}">
              <a16:creationId xmlns:a16="http://schemas.microsoft.com/office/drawing/2014/main" id="{BF5E90A0-AF94-4D25-A8F8-17F1536F1415}"/>
            </a:ext>
          </a:extLst>
        </xdr:cNvPr>
        <xdr:cNvSpPr txBox="1"/>
      </xdr:nvSpPr>
      <xdr:spPr>
        <a:xfrm>
          <a:off x="15266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20972</xdr:rowOff>
    </xdr:from>
    <xdr:ext cx="405111" cy="259045"/>
    <xdr:sp macro="" textlink="">
      <xdr:nvSpPr>
        <xdr:cNvPr id="566" name="n_2mainValue【学校施設】&#10;有形固定資産減価償却率">
          <a:extLst>
            <a:ext uri="{FF2B5EF4-FFF2-40B4-BE49-F238E27FC236}">
              <a16:creationId xmlns:a16="http://schemas.microsoft.com/office/drawing/2014/main" id="{03789772-58CB-4021-8829-FE1A37CD9851}"/>
            </a:ext>
          </a:extLst>
        </xdr:cNvPr>
        <xdr:cNvSpPr txBox="1"/>
      </xdr:nvSpPr>
      <xdr:spPr>
        <a:xfrm>
          <a:off x="14389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57167</xdr:rowOff>
    </xdr:from>
    <xdr:ext cx="405111" cy="259045"/>
    <xdr:sp macro="" textlink="">
      <xdr:nvSpPr>
        <xdr:cNvPr id="567" name="n_3mainValue【学校施設】&#10;有形固定資産減価償却率">
          <a:extLst>
            <a:ext uri="{FF2B5EF4-FFF2-40B4-BE49-F238E27FC236}">
              <a16:creationId xmlns:a16="http://schemas.microsoft.com/office/drawing/2014/main" id="{AC02472B-76EB-4300-BADE-760E62C29F1F}"/>
            </a:ext>
          </a:extLst>
        </xdr:cNvPr>
        <xdr:cNvSpPr txBox="1"/>
      </xdr:nvSpPr>
      <xdr:spPr>
        <a:xfrm>
          <a:off x="13500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80027</xdr:rowOff>
    </xdr:from>
    <xdr:ext cx="405111" cy="259045"/>
    <xdr:sp macro="" textlink="">
      <xdr:nvSpPr>
        <xdr:cNvPr id="568" name="n_4mainValue【学校施設】&#10;有形固定資産減価償却率">
          <a:extLst>
            <a:ext uri="{FF2B5EF4-FFF2-40B4-BE49-F238E27FC236}">
              <a16:creationId xmlns:a16="http://schemas.microsoft.com/office/drawing/2014/main" id="{C9BBF105-6371-4056-BAB9-33CC988D3DF4}"/>
            </a:ext>
          </a:extLst>
        </xdr:cNvPr>
        <xdr:cNvSpPr txBox="1"/>
      </xdr:nvSpPr>
      <xdr:spPr>
        <a:xfrm>
          <a:off x="12611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96D5C63A-FB81-4275-9427-9A2810DD5BA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902C647D-3F0D-4C58-A2FF-EFB247E9078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CAED40F5-90D7-411B-B72F-897B5083EA0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C59FB887-6F11-4E78-8D82-074BC51E092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53F37F72-0BE7-421E-B20E-9254E432949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D949D9C5-E60C-4E61-9578-1F048EA49E1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4BC3FA7A-7F34-41C1-8C9E-DBDC91EE88F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19FC7BEC-1196-4D5F-B65C-33251939C11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366FB0E4-1FF0-4EC0-B74D-AA0FD6B5E3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7428DF29-227A-4366-8013-36535BF5ECF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0EA3E242-39D6-49E9-874D-9C3282AC5BF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AB4ABBD8-F808-4DAE-ADD1-AAB225B45DD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1792C562-5076-4934-B430-F308F1EF4C4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8EE20983-6839-422A-92CD-57D3F438E35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FC56AF23-02A1-4319-9C74-5D77A2DE19D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76408A7C-F0F8-42EA-9F08-1E401A9509F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E448F3BF-DB8E-4843-BB6F-473C436D96C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C6CAA83C-526B-41A6-A005-AD2A570221E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77042DDA-D557-49BA-95FB-1DDD9724C0C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928857CB-7A15-4742-8060-12CE636C5CF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2D8123A1-2011-4569-880B-C181B93BD38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B5A357F7-F8A4-4F19-BB79-356290BCC6C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9447C330-B661-49C0-8897-BCC372D37F1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ADEA82FD-092D-4A41-99CC-8E0A7574FD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BB201657-82DE-4463-93FB-1CD74FA56E1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D47547F0-1B44-409F-8971-E5E85F77C63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id="{D25E2671-4928-4CAD-B8DA-D3E41F668391}"/>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id="{944C4396-5009-40AB-B18B-53A986A82350}"/>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id="{9A381498-15D7-418E-92F5-E60D0D61C974}"/>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id="{A53D5C86-2ACA-41CB-A6F3-1F4009D5746E}"/>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id="{19272429-C87E-432E-871A-DD5BF8E66535}"/>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600" name="【学校施設】&#10;一人当たり面積平均値テキスト">
          <a:extLst>
            <a:ext uri="{FF2B5EF4-FFF2-40B4-BE49-F238E27FC236}">
              <a16:creationId xmlns:a16="http://schemas.microsoft.com/office/drawing/2014/main" id="{C4AE1E3D-632B-4976-BC96-E6DA579166C2}"/>
            </a:ext>
          </a:extLst>
        </xdr:cNvPr>
        <xdr:cNvSpPr txBox="1"/>
      </xdr:nvSpPr>
      <xdr:spPr>
        <a:xfrm>
          <a:off x="22199600"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id="{1A3FB416-0E01-4440-8BCD-E5096D223474}"/>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id="{1FCFDDCA-CC11-4390-A159-FABD483761BA}"/>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83420</xdr:rowOff>
    </xdr:from>
    <xdr:to>
      <xdr:col>107</xdr:col>
      <xdr:colOff>101600</xdr:colOff>
      <xdr:row>62</xdr:row>
      <xdr:rowOff>13570</xdr:rowOff>
    </xdr:to>
    <xdr:sp macro="" textlink="">
      <xdr:nvSpPr>
        <xdr:cNvPr id="603" name="フローチャート: 判断 602">
          <a:extLst>
            <a:ext uri="{FF2B5EF4-FFF2-40B4-BE49-F238E27FC236}">
              <a16:creationId xmlns:a16="http://schemas.microsoft.com/office/drawing/2014/main" id="{6775539E-3D63-440F-AF4F-80DDB19772DE}"/>
            </a:ext>
          </a:extLst>
        </xdr:cNvPr>
        <xdr:cNvSpPr/>
      </xdr:nvSpPr>
      <xdr:spPr>
        <a:xfrm>
          <a:off x="20383500" y="1054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2431</xdr:rowOff>
    </xdr:from>
    <xdr:to>
      <xdr:col>102</xdr:col>
      <xdr:colOff>165100</xdr:colOff>
      <xdr:row>62</xdr:row>
      <xdr:rowOff>104031</xdr:rowOff>
    </xdr:to>
    <xdr:sp macro="" textlink="">
      <xdr:nvSpPr>
        <xdr:cNvPr id="604" name="フローチャート: 判断 603">
          <a:extLst>
            <a:ext uri="{FF2B5EF4-FFF2-40B4-BE49-F238E27FC236}">
              <a16:creationId xmlns:a16="http://schemas.microsoft.com/office/drawing/2014/main" id="{D1586C74-D665-4692-AE77-D197F92B13DC}"/>
            </a:ext>
          </a:extLst>
        </xdr:cNvPr>
        <xdr:cNvSpPr/>
      </xdr:nvSpPr>
      <xdr:spPr>
        <a:xfrm>
          <a:off x="19494500" y="1063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605" name="フローチャート: 判断 604">
          <a:extLst>
            <a:ext uri="{FF2B5EF4-FFF2-40B4-BE49-F238E27FC236}">
              <a16:creationId xmlns:a16="http://schemas.microsoft.com/office/drawing/2014/main" id="{82301590-7D5A-4F24-9628-9E471BA74105}"/>
            </a:ext>
          </a:extLst>
        </xdr:cNvPr>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E6E2078-7B67-48C7-BA56-ECB83166A8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604A640-DD0B-4C5A-986F-7750F7424F7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1FF5316-97A8-4916-8E10-688D01E4C0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4900585-F176-4E30-A0B1-0189A84054C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53159CA-85E5-4B14-B782-52BBBC4CC86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23332</xdr:rowOff>
    </xdr:from>
    <xdr:to>
      <xdr:col>116</xdr:col>
      <xdr:colOff>114300</xdr:colOff>
      <xdr:row>61</xdr:row>
      <xdr:rowOff>124932</xdr:rowOff>
    </xdr:to>
    <xdr:sp macro="" textlink="">
      <xdr:nvSpPr>
        <xdr:cNvPr id="611" name="楕円 610">
          <a:extLst>
            <a:ext uri="{FF2B5EF4-FFF2-40B4-BE49-F238E27FC236}">
              <a16:creationId xmlns:a16="http://schemas.microsoft.com/office/drawing/2014/main" id="{11904E78-082A-4F3C-AD4D-AE0F3C9FDE45}"/>
            </a:ext>
          </a:extLst>
        </xdr:cNvPr>
        <xdr:cNvSpPr/>
      </xdr:nvSpPr>
      <xdr:spPr>
        <a:xfrm>
          <a:off x="22110700" y="1048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46209</xdr:rowOff>
    </xdr:from>
    <xdr:ext cx="469744" cy="259045"/>
    <xdr:sp macro="" textlink="">
      <xdr:nvSpPr>
        <xdr:cNvPr id="612" name="【学校施設】&#10;一人当たり面積該当値テキスト">
          <a:extLst>
            <a:ext uri="{FF2B5EF4-FFF2-40B4-BE49-F238E27FC236}">
              <a16:creationId xmlns:a16="http://schemas.microsoft.com/office/drawing/2014/main" id="{2BD12C4E-6993-4D7B-B8BB-954FC2A89691}"/>
            </a:ext>
          </a:extLst>
        </xdr:cNvPr>
        <xdr:cNvSpPr txBox="1"/>
      </xdr:nvSpPr>
      <xdr:spPr>
        <a:xfrm>
          <a:off x="22199600" y="1033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40640</xdr:rowOff>
    </xdr:from>
    <xdr:to>
      <xdr:col>112</xdr:col>
      <xdr:colOff>38100</xdr:colOff>
      <xdr:row>61</xdr:row>
      <xdr:rowOff>142240</xdr:rowOff>
    </xdr:to>
    <xdr:sp macro="" textlink="">
      <xdr:nvSpPr>
        <xdr:cNvPr id="613" name="楕円 612">
          <a:extLst>
            <a:ext uri="{FF2B5EF4-FFF2-40B4-BE49-F238E27FC236}">
              <a16:creationId xmlns:a16="http://schemas.microsoft.com/office/drawing/2014/main" id="{18619346-8A3B-4530-9CC8-ED9A3CA2CA4B}"/>
            </a:ext>
          </a:extLst>
        </xdr:cNvPr>
        <xdr:cNvSpPr/>
      </xdr:nvSpPr>
      <xdr:spPr>
        <a:xfrm>
          <a:off x="2127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74132</xdr:rowOff>
    </xdr:from>
    <xdr:to>
      <xdr:col>116</xdr:col>
      <xdr:colOff>63500</xdr:colOff>
      <xdr:row>61</xdr:row>
      <xdr:rowOff>91440</xdr:rowOff>
    </xdr:to>
    <xdr:cxnSp macro="">
      <xdr:nvCxnSpPr>
        <xdr:cNvPr id="614" name="直線コネクタ 613">
          <a:extLst>
            <a:ext uri="{FF2B5EF4-FFF2-40B4-BE49-F238E27FC236}">
              <a16:creationId xmlns:a16="http://schemas.microsoft.com/office/drawing/2014/main" id="{76D6439C-49DF-4AC6-B6BC-1B16C55E6AA4}"/>
            </a:ext>
          </a:extLst>
        </xdr:cNvPr>
        <xdr:cNvCxnSpPr/>
      </xdr:nvCxnSpPr>
      <xdr:spPr>
        <a:xfrm flipV="1">
          <a:off x="21323300" y="10532582"/>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53703</xdr:rowOff>
    </xdr:from>
    <xdr:to>
      <xdr:col>107</xdr:col>
      <xdr:colOff>101600</xdr:colOff>
      <xdr:row>61</xdr:row>
      <xdr:rowOff>155303</xdr:rowOff>
    </xdr:to>
    <xdr:sp macro="" textlink="">
      <xdr:nvSpPr>
        <xdr:cNvPr id="615" name="楕円 614">
          <a:extLst>
            <a:ext uri="{FF2B5EF4-FFF2-40B4-BE49-F238E27FC236}">
              <a16:creationId xmlns:a16="http://schemas.microsoft.com/office/drawing/2014/main" id="{DD4259B7-678A-4291-A472-44519824C1F7}"/>
            </a:ext>
          </a:extLst>
        </xdr:cNvPr>
        <xdr:cNvSpPr/>
      </xdr:nvSpPr>
      <xdr:spPr>
        <a:xfrm>
          <a:off x="20383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91440</xdr:rowOff>
    </xdr:from>
    <xdr:to>
      <xdr:col>111</xdr:col>
      <xdr:colOff>177800</xdr:colOff>
      <xdr:row>61</xdr:row>
      <xdr:rowOff>104503</xdr:rowOff>
    </xdr:to>
    <xdr:cxnSp macro="">
      <xdr:nvCxnSpPr>
        <xdr:cNvPr id="616" name="直線コネクタ 615">
          <a:extLst>
            <a:ext uri="{FF2B5EF4-FFF2-40B4-BE49-F238E27FC236}">
              <a16:creationId xmlns:a16="http://schemas.microsoft.com/office/drawing/2014/main" id="{3285341C-192A-4D56-9061-182499AFBE3C}"/>
            </a:ext>
          </a:extLst>
        </xdr:cNvPr>
        <xdr:cNvCxnSpPr/>
      </xdr:nvCxnSpPr>
      <xdr:spPr>
        <a:xfrm flipV="1">
          <a:off x="20434300" y="1054989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83748</xdr:rowOff>
    </xdr:from>
    <xdr:to>
      <xdr:col>102</xdr:col>
      <xdr:colOff>165100</xdr:colOff>
      <xdr:row>62</xdr:row>
      <xdr:rowOff>13898</xdr:rowOff>
    </xdr:to>
    <xdr:sp macro="" textlink="">
      <xdr:nvSpPr>
        <xdr:cNvPr id="617" name="楕円 616">
          <a:extLst>
            <a:ext uri="{FF2B5EF4-FFF2-40B4-BE49-F238E27FC236}">
              <a16:creationId xmlns:a16="http://schemas.microsoft.com/office/drawing/2014/main" id="{BB42AB26-CB72-4E1A-84A7-EE8D9F212C3B}"/>
            </a:ext>
          </a:extLst>
        </xdr:cNvPr>
        <xdr:cNvSpPr/>
      </xdr:nvSpPr>
      <xdr:spPr>
        <a:xfrm>
          <a:off x="19494500" y="105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104503</xdr:rowOff>
    </xdr:from>
    <xdr:to>
      <xdr:col>107</xdr:col>
      <xdr:colOff>50800</xdr:colOff>
      <xdr:row>61</xdr:row>
      <xdr:rowOff>134548</xdr:rowOff>
    </xdr:to>
    <xdr:cxnSp macro="">
      <xdr:nvCxnSpPr>
        <xdr:cNvPr id="618" name="直線コネクタ 617">
          <a:extLst>
            <a:ext uri="{FF2B5EF4-FFF2-40B4-BE49-F238E27FC236}">
              <a16:creationId xmlns:a16="http://schemas.microsoft.com/office/drawing/2014/main" id="{553B7C76-94D4-426D-ADA8-DBFFB5580E9D}"/>
            </a:ext>
          </a:extLst>
        </xdr:cNvPr>
        <xdr:cNvCxnSpPr/>
      </xdr:nvCxnSpPr>
      <xdr:spPr>
        <a:xfrm flipV="1">
          <a:off x="19545300" y="10562953"/>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64153</xdr:rowOff>
    </xdr:from>
    <xdr:to>
      <xdr:col>98</xdr:col>
      <xdr:colOff>38100</xdr:colOff>
      <xdr:row>61</xdr:row>
      <xdr:rowOff>165753</xdr:rowOff>
    </xdr:to>
    <xdr:sp macro="" textlink="">
      <xdr:nvSpPr>
        <xdr:cNvPr id="619" name="楕円 618">
          <a:extLst>
            <a:ext uri="{FF2B5EF4-FFF2-40B4-BE49-F238E27FC236}">
              <a16:creationId xmlns:a16="http://schemas.microsoft.com/office/drawing/2014/main" id="{A1B77FC1-CA60-4201-9E8B-5474F3F3C6EE}"/>
            </a:ext>
          </a:extLst>
        </xdr:cNvPr>
        <xdr:cNvSpPr/>
      </xdr:nvSpPr>
      <xdr:spPr>
        <a:xfrm>
          <a:off x="18605500" y="105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114953</xdr:rowOff>
    </xdr:from>
    <xdr:to>
      <xdr:col>102</xdr:col>
      <xdr:colOff>114300</xdr:colOff>
      <xdr:row>61</xdr:row>
      <xdr:rowOff>134548</xdr:rowOff>
    </xdr:to>
    <xdr:cxnSp macro="">
      <xdr:nvCxnSpPr>
        <xdr:cNvPr id="620" name="直線コネクタ 619">
          <a:extLst>
            <a:ext uri="{FF2B5EF4-FFF2-40B4-BE49-F238E27FC236}">
              <a16:creationId xmlns:a16="http://schemas.microsoft.com/office/drawing/2014/main" id="{6126E168-47A8-4AD9-B721-478134220633}"/>
            </a:ext>
          </a:extLst>
        </xdr:cNvPr>
        <xdr:cNvCxnSpPr/>
      </xdr:nvCxnSpPr>
      <xdr:spPr>
        <a:xfrm>
          <a:off x="18656300" y="1057340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21" name="n_1aveValue【学校施設】&#10;一人当たり面積">
          <a:extLst>
            <a:ext uri="{FF2B5EF4-FFF2-40B4-BE49-F238E27FC236}">
              <a16:creationId xmlns:a16="http://schemas.microsoft.com/office/drawing/2014/main" id="{ABA19C68-F0F8-4442-8EB3-0DA3D6A727D7}"/>
            </a:ext>
          </a:extLst>
        </xdr:cNvPr>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4697</xdr:rowOff>
    </xdr:from>
    <xdr:ext cx="469744" cy="259045"/>
    <xdr:sp macro="" textlink="">
      <xdr:nvSpPr>
        <xdr:cNvPr id="622" name="n_2aveValue【学校施設】&#10;一人当たり面積">
          <a:extLst>
            <a:ext uri="{FF2B5EF4-FFF2-40B4-BE49-F238E27FC236}">
              <a16:creationId xmlns:a16="http://schemas.microsoft.com/office/drawing/2014/main" id="{0352EB0B-AA23-48F8-8983-BD4074964130}"/>
            </a:ext>
          </a:extLst>
        </xdr:cNvPr>
        <xdr:cNvSpPr txBox="1"/>
      </xdr:nvSpPr>
      <xdr:spPr>
        <a:xfrm>
          <a:off x="20199427" y="1063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95158</xdr:rowOff>
    </xdr:from>
    <xdr:ext cx="469744" cy="259045"/>
    <xdr:sp macro="" textlink="">
      <xdr:nvSpPr>
        <xdr:cNvPr id="623" name="n_3aveValue【学校施設】&#10;一人当たり面積">
          <a:extLst>
            <a:ext uri="{FF2B5EF4-FFF2-40B4-BE49-F238E27FC236}">
              <a16:creationId xmlns:a16="http://schemas.microsoft.com/office/drawing/2014/main" id="{67E8056D-0A9F-4AFD-BAC3-EEF816B342F8}"/>
            </a:ext>
          </a:extLst>
        </xdr:cNvPr>
        <xdr:cNvSpPr txBox="1"/>
      </xdr:nvSpPr>
      <xdr:spPr>
        <a:xfrm>
          <a:off x="19310427" y="1072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121937</xdr:rowOff>
    </xdr:from>
    <xdr:ext cx="469744" cy="259045"/>
    <xdr:sp macro="" textlink="">
      <xdr:nvSpPr>
        <xdr:cNvPr id="624" name="n_4aveValue【学校施設】&#10;一人当たり面積">
          <a:extLst>
            <a:ext uri="{FF2B5EF4-FFF2-40B4-BE49-F238E27FC236}">
              <a16:creationId xmlns:a16="http://schemas.microsoft.com/office/drawing/2014/main" id="{2AB53F01-1E6D-4A5C-BAD0-26039B8723CD}"/>
            </a:ext>
          </a:extLst>
        </xdr:cNvPr>
        <xdr:cNvSpPr txBox="1"/>
      </xdr:nvSpPr>
      <xdr:spPr>
        <a:xfrm>
          <a:off x="18421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158767</xdr:rowOff>
    </xdr:from>
    <xdr:ext cx="469744" cy="259045"/>
    <xdr:sp macro="" textlink="">
      <xdr:nvSpPr>
        <xdr:cNvPr id="625" name="n_1mainValue【学校施設】&#10;一人当たり面積">
          <a:extLst>
            <a:ext uri="{FF2B5EF4-FFF2-40B4-BE49-F238E27FC236}">
              <a16:creationId xmlns:a16="http://schemas.microsoft.com/office/drawing/2014/main" id="{2605624C-727F-4CA7-9667-330162C3559D}"/>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380</xdr:rowOff>
    </xdr:from>
    <xdr:ext cx="469744" cy="259045"/>
    <xdr:sp macro="" textlink="">
      <xdr:nvSpPr>
        <xdr:cNvPr id="626" name="n_2mainValue【学校施設】&#10;一人当たり面積">
          <a:extLst>
            <a:ext uri="{FF2B5EF4-FFF2-40B4-BE49-F238E27FC236}">
              <a16:creationId xmlns:a16="http://schemas.microsoft.com/office/drawing/2014/main" id="{09FEBB70-B3A7-42FC-9BFA-79FBC292C244}"/>
            </a:ext>
          </a:extLst>
        </xdr:cNvPr>
        <xdr:cNvSpPr txBox="1"/>
      </xdr:nvSpPr>
      <xdr:spPr>
        <a:xfrm>
          <a:off x="20199427" y="102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30425</xdr:rowOff>
    </xdr:from>
    <xdr:ext cx="469744" cy="259045"/>
    <xdr:sp macro="" textlink="">
      <xdr:nvSpPr>
        <xdr:cNvPr id="627" name="n_3mainValue【学校施設】&#10;一人当たり面積">
          <a:extLst>
            <a:ext uri="{FF2B5EF4-FFF2-40B4-BE49-F238E27FC236}">
              <a16:creationId xmlns:a16="http://schemas.microsoft.com/office/drawing/2014/main" id="{B9EC7342-F86F-4E73-AAD8-C52CB9482691}"/>
            </a:ext>
          </a:extLst>
        </xdr:cNvPr>
        <xdr:cNvSpPr txBox="1"/>
      </xdr:nvSpPr>
      <xdr:spPr>
        <a:xfrm>
          <a:off x="19310427" y="1031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10830</xdr:rowOff>
    </xdr:from>
    <xdr:ext cx="469744" cy="259045"/>
    <xdr:sp macro="" textlink="">
      <xdr:nvSpPr>
        <xdr:cNvPr id="628" name="n_4mainValue【学校施設】&#10;一人当たり面積">
          <a:extLst>
            <a:ext uri="{FF2B5EF4-FFF2-40B4-BE49-F238E27FC236}">
              <a16:creationId xmlns:a16="http://schemas.microsoft.com/office/drawing/2014/main" id="{5FF2BE57-5D3E-433B-A3B4-D2C985B21406}"/>
            </a:ext>
          </a:extLst>
        </xdr:cNvPr>
        <xdr:cNvSpPr txBox="1"/>
      </xdr:nvSpPr>
      <xdr:spPr>
        <a:xfrm>
          <a:off x="18421427" y="1029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DFD2790B-085D-4B22-870D-EE631B6930B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B67DA7B5-76B8-4ED4-8E53-6CABACEBBA6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5DD64C2E-BA27-4484-BF50-69A7556A5DD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1573A891-3503-4F79-8A54-75FEAB4CD8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720C3234-FDE2-4A87-88D3-E038A77ED9B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5F5846D3-B543-4D31-AE85-6BF36D4815A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1D5FE70F-5CF8-49CF-A931-2D1C5FEB4CE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D6A4B0D5-C925-4433-B07A-07F5834434C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E8DC2455-BE9E-4BAC-82D1-8207CD805A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B7F341BC-0AC6-4F1E-BDCF-F21A769B1EC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006F866F-317F-481D-8306-9E06FC8E0F6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E3F2ECB8-D8AE-463B-87B2-B51FB86A72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2DD2EF4B-997B-4D38-A7E7-CC9818841FD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F86BAA34-FB1F-4C22-9A4E-83EC15E45FD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22B1F82C-7440-4C0C-9578-3B951C959B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D7A10DF5-6A38-408D-BEB5-ADB2C44BF3B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75ADB21D-3F8F-4EE9-A7D4-7102BE29FA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CA4C0677-C815-4860-B3E9-393DC01E99D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83690893-9EAB-42BD-B711-06D636CAFBD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EB94CA01-8CF2-497B-A1E3-687A6959A04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896FF568-6AC1-450B-BD8E-61B25002CC9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59CFABB2-0907-4346-A31D-DB36DD2330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29EE3F0-5828-4638-8348-BC1D79A7CF0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D7B79F7B-B2E3-4D5B-A132-ACC0DB7245F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752DA654-B11B-4E11-89EC-38A523E8671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0A273F3B-9691-4101-A213-DF45BCBD8EF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E2226BC5-FE39-44F1-A66E-4D50343E05C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DA172E9B-185C-4D08-9B13-AF4972D24AA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91DBB32A-D4B5-4CCB-A93E-097B8DE5F69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AEA074BD-C2C1-4B45-B0D4-2E185B1BB86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F3BD04D8-1793-41F2-A51C-B0B52AEF8D0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8C621A9A-9456-48A7-BA94-947E2FF8B17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DE216998-6602-4DAA-A291-D5D56E0A32C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06AD06E2-73A3-4993-BC8C-BB1B47C8225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8D3106FF-6C5F-403D-A65B-61484C7F5CF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D3189588-6067-4C8A-A558-7A7B3CBCEBE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42BF0D8D-9E72-4E16-9789-7F8ED3012D6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71F9843C-5A76-4B9B-BEAF-38E294C0B5B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5A8789EB-81DA-412A-9E31-C548CBDE921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F08DBBDD-C062-4028-8E73-8B47F0734D7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423E0C9F-394B-44D1-A474-8F1FF61C13A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66DC65BB-913A-44C0-8570-DA251BBEA316}"/>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1D99476D-86FB-40F7-AF2C-E7C3961C7E7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CA2DC415-AF3D-4B92-B3E1-1E951A5FCF6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73" name="【公民館】&#10;有形固定資産減価償却率最大値テキスト">
          <a:extLst>
            <a:ext uri="{FF2B5EF4-FFF2-40B4-BE49-F238E27FC236}">
              <a16:creationId xmlns:a16="http://schemas.microsoft.com/office/drawing/2014/main" id="{C3E29CA3-33CF-4A0D-A593-9AE86B6B349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74" name="直線コネクタ 673">
          <a:extLst>
            <a:ext uri="{FF2B5EF4-FFF2-40B4-BE49-F238E27FC236}">
              <a16:creationId xmlns:a16="http://schemas.microsoft.com/office/drawing/2014/main" id="{8EC56C2E-A8FE-47A8-8495-69429AFE8F37}"/>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675" name="【公民館】&#10;有形固定資産減価償却率平均値テキスト">
          <a:extLst>
            <a:ext uri="{FF2B5EF4-FFF2-40B4-BE49-F238E27FC236}">
              <a16:creationId xmlns:a16="http://schemas.microsoft.com/office/drawing/2014/main" id="{DA9D04F1-A7E9-4AC2-8C15-85D205EE2AEB}"/>
            </a:ext>
          </a:extLst>
        </xdr:cNvPr>
        <xdr:cNvSpPr txBox="1"/>
      </xdr:nvSpPr>
      <xdr:spPr>
        <a:xfrm>
          <a:off x="16357600" y="1807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6" name="フローチャート: 判断 675">
          <a:extLst>
            <a:ext uri="{FF2B5EF4-FFF2-40B4-BE49-F238E27FC236}">
              <a16:creationId xmlns:a16="http://schemas.microsoft.com/office/drawing/2014/main" id="{40C187A0-1A7A-4DDE-B810-8E1D939739C7}"/>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77" name="フローチャート: 判断 676">
          <a:extLst>
            <a:ext uri="{FF2B5EF4-FFF2-40B4-BE49-F238E27FC236}">
              <a16:creationId xmlns:a16="http://schemas.microsoft.com/office/drawing/2014/main" id="{D2200EC3-F481-43FA-A733-63E23C9FCF77}"/>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78" name="フローチャート: 判断 677">
          <a:extLst>
            <a:ext uri="{FF2B5EF4-FFF2-40B4-BE49-F238E27FC236}">
              <a16:creationId xmlns:a16="http://schemas.microsoft.com/office/drawing/2014/main" id="{EBBC1991-9B21-494B-BAC5-931A5E9DA1DA}"/>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679" name="フローチャート: 判断 678">
          <a:extLst>
            <a:ext uri="{FF2B5EF4-FFF2-40B4-BE49-F238E27FC236}">
              <a16:creationId xmlns:a16="http://schemas.microsoft.com/office/drawing/2014/main" id="{DAA21185-9B44-41FF-8E14-9CB9CB059218}"/>
            </a:ext>
          </a:extLst>
        </xdr:cNvPr>
        <xdr:cNvSpPr/>
      </xdr:nvSpPr>
      <xdr:spPr>
        <a:xfrm>
          <a:off x="13652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680" name="フローチャート: 判断 679">
          <a:extLst>
            <a:ext uri="{FF2B5EF4-FFF2-40B4-BE49-F238E27FC236}">
              <a16:creationId xmlns:a16="http://schemas.microsoft.com/office/drawing/2014/main" id="{129F5881-A72B-4645-8F16-1726B38B9A7A}"/>
            </a:ext>
          </a:extLst>
        </xdr:cNvPr>
        <xdr:cNvSpPr/>
      </xdr:nvSpPr>
      <xdr:spPr>
        <a:xfrm>
          <a:off x="1276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EFBC8A5-0ADC-462C-B2DA-B07A3E0BE04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A99576B9-8D03-4557-8C5C-B7CE4CD236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3937E328-F01D-4ADF-A1EF-7FCAAB412F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572A2F10-A327-4AD7-8846-2F1EEB7347B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FFBB01B3-4684-4927-AFD7-248E3BCA4B6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7438</xdr:rowOff>
    </xdr:from>
    <xdr:to>
      <xdr:col>85</xdr:col>
      <xdr:colOff>177800</xdr:colOff>
      <xdr:row>108</xdr:row>
      <xdr:rowOff>109038</xdr:rowOff>
    </xdr:to>
    <xdr:sp macro="" textlink="">
      <xdr:nvSpPr>
        <xdr:cNvPr id="686" name="楕円 685">
          <a:extLst>
            <a:ext uri="{FF2B5EF4-FFF2-40B4-BE49-F238E27FC236}">
              <a16:creationId xmlns:a16="http://schemas.microsoft.com/office/drawing/2014/main" id="{859BA17C-DC11-4173-AEFA-98E3318975F5}"/>
            </a:ext>
          </a:extLst>
        </xdr:cNvPr>
        <xdr:cNvSpPr/>
      </xdr:nvSpPr>
      <xdr:spPr>
        <a:xfrm>
          <a:off x="162687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157315</xdr:rowOff>
    </xdr:from>
    <xdr:ext cx="405111" cy="259045"/>
    <xdr:sp macro="" textlink="">
      <xdr:nvSpPr>
        <xdr:cNvPr id="687" name="【公民館】&#10;有形固定資産減価償却率該当値テキスト">
          <a:extLst>
            <a:ext uri="{FF2B5EF4-FFF2-40B4-BE49-F238E27FC236}">
              <a16:creationId xmlns:a16="http://schemas.microsoft.com/office/drawing/2014/main" id="{ADF53565-8A99-4E22-877F-6C0F98386047}"/>
            </a:ext>
          </a:extLst>
        </xdr:cNvPr>
        <xdr:cNvSpPr txBox="1"/>
      </xdr:nvSpPr>
      <xdr:spPr>
        <a:xfrm>
          <a:off x="16357600"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151130</xdr:rowOff>
    </xdr:from>
    <xdr:to>
      <xdr:col>81</xdr:col>
      <xdr:colOff>101600</xdr:colOff>
      <xdr:row>108</xdr:row>
      <xdr:rowOff>81280</xdr:rowOff>
    </xdr:to>
    <xdr:sp macro="" textlink="">
      <xdr:nvSpPr>
        <xdr:cNvPr id="688" name="楕円 687">
          <a:extLst>
            <a:ext uri="{FF2B5EF4-FFF2-40B4-BE49-F238E27FC236}">
              <a16:creationId xmlns:a16="http://schemas.microsoft.com/office/drawing/2014/main" id="{B20B7684-F841-4F7E-99AB-72450942DF6C}"/>
            </a:ext>
          </a:extLst>
        </xdr:cNvPr>
        <xdr:cNvSpPr/>
      </xdr:nvSpPr>
      <xdr:spPr>
        <a:xfrm>
          <a:off x="15430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30480</xdr:rowOff>
    </xdr:from>
    <xdr:to>
      <xdr:col>85</xdr:col>
      <xdr:colOff>127000</xdr:colOff>
      <xdr:row>108</xdr:row>
      <xdr:rowOff>58238</xdr:rowOff>
    </xdr:to>
    <xdr:cxnSp macro="">
      <xdr:nvCxnSpPr>
        <xdr:cNvPr id="689" name="直線コネクタ 688">
          <a:extLst>
            <a:ext uri="{FF2B5EF4-FFF2-40B4-BE49-F238E27FC236}">
              <a16:creationId xmlns:a16="http://schemas.microsoft.com/office/drawing/2014/main" id="{4CA6E2BD-2F93-4EE0-AC48-4965B4E61A30}"/>
            </a:ext>
          </a:extLst>
        </xdr:cNvPr>
        <xdr:cNvCxnSpPr/>
      </xdr:nvCxnSpPr>
      <xdr:spPr>
        <a:xfrm>
          <a:off x="15481300" y="1854708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128270</xdr:rowOff>
    </xdr:from>
    <xdr:to>
      <xdr:col>76</xdr:col>
      <xdr:colOff>165100</xdr:colOff>
      <xdr:row>108</xdr:row>
      <xdr:rowOff>58420</xdr:rowOff>
    </xdr:to>
    <xdr:sp macro="" textlink="">
      <xdr:nvSpPr>
        <xdr:cNvPr id="690" name="楕円 689">
          <a:extLst>
            <a:ext uri="{FF2B5EF4-FFF2-40B4-BE49-F238E27FC236}">
              <a16:creationId xmlns:a16="http://schemas.microsoft.com/office/drawing/2014/main" id="{AB299D39-8A7D-44AC-B881-DCC2095F63DF}"/>
            </a:ext>
          </a:extLst>
        </xdr:cNvPr>
        <xdr:cNvSpPr/>
      </xdr:nvSpPr>
      <xdr:spPr>
        <a:xfrm>
          <a:off x="14541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xdr:rowOff>
    </xdr:from>
    <xdr:to>
      <xdr:col>81</xdr:col>
      <xdr:colOff>50800</xdr:colOff>
      <xdr:row>108</xdr:row>
      <xdr:rowOff>30480</xdr:rowOff>
    </xdr:to>
    <xdr:cxnSp macro="">
      <xdr:nvCxnSpPr>
        <xdr:cNvPr id="691" name="直線コネクタ 690">
          <a:extLst>
            <a:ext uri="{FF2B5EF4-FFF2-40B4-BE49-F238E27FC236}">
              <a16:creationId xmlns:a16="http://schemas.microsoft.com/office/drawing/2014/main" id="{528C2B22-12DC-470D-81FB-1CD4054D6778}"/>
            </a:ext>
          </a:extLst>
        </xdr:cNvPr>
        <xdr:cNvCxnSpPr/>
      </xdr:nvCxnSpPr>
      <xdr:spPr>
        <a:xfrm>
          <a:off x="14592300" y="18524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133169</xdr:rowOff>
    </xdr:from>
    <xdr:to>
      <xdr:col>72</xdr:col>
      <xdr:colOff>38100</xdr:colOff>
      <xdr:row>108</xdr:row>
      <xdr:rowOff>63319</xdr:rowOff>
    </xdr:to>
    <xdr:sp macro="" textlink="">
      <xdr:nvSpPr>
        <xdr:cNvPr id="692" name="楕円 691">
          <a:extLst>
            <a:ext uri="{FF2B5EF4-FFF2-40B4-BE49-F238E27FC236}">
              <a16:creationId xmlns:a16="http://schemas.microsoft.com/office/drawing/2014/main" id="{F945879D-9404-4727-B41A-534712938BB8}"/>
            </a:ext>
          </a:extLst>
        </xdr:cNvPr>
        <xdr:cNvSpPr/>
      </xdr:nvSpPr>
      <xdr:spPr>
        <a:xfrm>
          <a:off x="13652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7620</xdr:rowOff>
    </xdr:from>
    <xdr:to>
      <xdr:col>76</xdr:col>
      <xdr:colOff>114300</xdr:colOff>
      <xdr:row>108</xdr:row>
      <xdr:rowOff>12519</xdr:rowOff>
    </xdr:to>
    <xdr:cxnSp macro="">
      <xdr:nvCxnSpPr>
        <xdr:cNvPr id="693" name="直線コネクタ 692">
          <a:extLst>
            <a:ext uri="{FF2B5EF4-FFF2-40B4-BE49-F238E27FC236}">
              <a16:creationId xmlns:a16="http://schemas.microsoft.com/office/drawing/2014/main" id="{AFE6AE33-7A68-4792-8143-EE0E217CD669}"/>
            </a:ext>
          </a:extLst>
        </xdr:cNvPr>
        <xdr:cNvCxnSpPr/>
      </xdr:nvCxnSpPr>
      <xdr:spPr>
        <a:xfrm flipV="1">
          <a:off x="13703300" y="185242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107043</xdr:rowOff>
    </xdr:from>
    <xdr:to>
      <xdr:col>67</xdr:col>
      <xdr:colOff>101600</xdr:colOff>
      <xdr:row>108</xdr:row>
      <xdr:rowOff>37193</xdr:rowOff>
    </xdr:to>
    <xdr:sp macro="" textlink="">
      <xdr:nvSpPr>
        <xdr:cNvPr id="694" name="楕円 693">
          <a:extLst>
            <a:ext uri="{FF2B5EF4-FFF2-40B4-BE49-F238E27FC236}">
              <a16:creationId xmlns:a16="http://schemas.microsoft.com/office/drawing/2014/main" id="{08D4CDE5-7C9C-4730-B605-76CF39AEF99F}"/>
            </a:ext>
          </a:extLst>
        </xdr:cNvPr>
        <xdr:cNvSpPr/>
      </xdr:nvSpPr>
      <xdr:spPr>
        <a:xfrm>
          <a:off x="12763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157843</xdr:rowOff>
    </xdr:from>
    <xdr:to>
      <xdr:col>71</xdr:col>
      <xdr:colOff>177800</xdr:colOff>
      <xdr:row>108</xdr:row>
      <xdr:rowOff>12519</xdr:rowOff>
    </xdr:to>
    <xdr:cxnSp macro="">
      <xdr:nvCxnSpPr>
        <xdr:cNvPr id="695" name="直線コネクタ 694">
          <a:extLst>
            <a:ext uri="{FF2B5EF4-FFF2-40B4-BE49-F238E27FC236}">
              <a16:creationId xmlns:a16="http://schemas.microsoft.com/office/drawing/2014/main" id="{645670FA-151A-40D9-9502-C4C0C93A6337}"/>
            </a:ext>
          </a:extLst>
        </xdr:cNvPr>
        <xdr:cNvCxnSpPr/>
      </xdr:nvCxnSpPr>
      <xdr:spPr>
        <a:xfrm>
          <a:off x="12814300" y="185029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696" name="n_1aveValue【公民館】&#10;有形固定資産減価償却率">
          <a:extLst>
            <a:ext uri="{FF2B5EF4-FFF2-40B4-BE49-F238E27FC236}">
              <a16:creationId xmlns:a16="http://schemas.microsoft.com/office/drawing/2014/main" id="{7CB5CA45-8E22-434C-96D3-C90928E42957}"/>
            </a:ext>
          </a:extLst>
        </xdr:cNvPr>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697" name="n_2aveValue【公民館】&#10;有形固定資産減価償却率">
          <a:extLst>
            <a:ext uri="{FF2B5EF4-FFF2-40B4-BE49-F238E27FC236}">
              <a16:creationId xmlns:a16="http://schemas.microsoft.com/office/drawing/2014/main" id="{8825CE03-69BE-4465-B584-EB90D2978A45}"/>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73314</xdr:rowOff>
    </xdr:from>
    <xdr:ext cx="405111" cy="259045"/>
    <xdr:sp macro="" textlink="">
      <xdr:nvSpPr>
        <xdr:cNvPr id="698" name="n_3aveValue【公民館】&#10;有形固定資産減価償却率">
          <a:extLst>
            <a:ext uri="{FF2B5EF4-FFF2-40B4-BE49-F238E27FC236}">
              <a16:creationId xmlns:a16="http://schemas.microsoft.com/office/drawing/2014/main" id="{DA77A5BA-7369-4140-A2D8-132456F22F59}"/>
            </a:ext>
          </a:extLst>
        </xdr:cNvPr>
        <xdr:cNvSpPr txBox="1"/>
      </xdr:nvSpPr>
      <xdr:spPr>
        <a:xfrm>
          <a:off x="13500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119034</xdr:rowOff>
    </xdr:from>
    <xdr:ext cx="405111" cy="259045"/>
    <xdr:sp macro="" textlink="">
      <xdr:nvSpPr>
        <xdr:cNvPr id="699" name="n_4aveValue【公民館】&#10;有形固定資産減価償却率">
          <a:extLst>
            <a:ext uri="{FF2B5EF4-FFF2-40B4-BE49-F238E27FC236}">
              <a16:creationId xmlns:a16="http://schemas.microsoft.com/office/drawing/2014/main" id="{155C1D5B-4A34-40AE-818F-69AE9A560C4C}"/>
            </a:ext>
          </a:extLst>
        </xdr:cNvPr>
        <xdr:cNvSpPr txBox="1"/>
      </xdr:nvSpPr>
      <xdr:spPr>
        <a:xfrm>
          <a:off x="126117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72407</xdr:rowOff>
    </xdr:from>
    <xdr:ext cx="405111" cy="259045"/>
    <xdr:sp macro="" textlink="">
      <xdr:nvSpPr>
        <xdr:cNvPr id="700" name="n_1mainValue【公民館】&#10;有形固定資産減価償却率">
          <a:extLst>
            <a:ext uri="{FF2B5EF4-FFF2-40B4-BE49-F238E27FC236}">
              <a16:creationId xmlns:a16="http://schemas.microsoft.com/office/drawing/2014/main" id="{38E93C76-802B-4A8F-9008-2771392E856E}"/>
            </a:ext>
          </a:extLst>
        </xdr:cNvPr>
        <xdr:cNvSpPr txBox="1"/>
      </xdr:nvSpPr>
      <xdr:spPr>
        <a:xfrm>
          <a:off x="152660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49547</xdr:rowOff>
    </xdr:from>
    <xdr:ext cx="405111" cy="259045"/>
    <xdr:sp macro="" textlink="">
      <xdr:nvSpPr>
        <xdr:cNvPr id="701" name="n_2mainValue【公民館】&#10;有形固定資産減価償却率">
          <a:extLst>
            <a:ext uri="{FF2B5EF4-FFF2-40B4-BE49-F238E27FC236}">
              <a16:creationId xmlns:a16="http://schemas.microsoft.com/office/drawing/2014/main" id="{2695DACF-FFFF-4598-8009-F5C1C835EE32}"/>
            </a:ext>
          </a:extLst>
        </xdr:cNvPr>
        <xdr:cNvSpPr txBox="1"/>
      </xdr:nvSpPr>
      <xdr:spPr>
        <a:xfrm>
          <a:off x="14389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54446</xdr:rowOff>
    </xdr:from>
    <xdr:ext cx="405111" cy="259045"/>
    <xdr:sp macro="" textlink="">
      <xdr:nvSpPr>
        <xdr:cNvPr id="702" name="n_3mainValue【公民館】&#10;有形固定資産減価償却率">
          <a:extLst>
            <a:ext uri="{FF2B5EF4-FFF2-40B4-BE49-F238E27FC236}">
              <a16:creationId xmlns:a16="http://schemas.microsoft.com/office/drawing/2014/main" id="{3D244601-DA5A-43A8-A594-C5D40C28CC50}"/>
            </a:ext>
          </a:extLst>
        </xdr:cNvPr>
        <xdr:cNvSpPr txBox="1"/>
      </xdr:nvSpPr>
      <xdr:spPr>
        <a:xfrm>
          <a:off x="13500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28320</xdr:rowOff>
    </xdr:from>
    <xdr:ext cx="405111" cy="259045"/>
    <xdr:sp macro="" textlink="">
      <xdr:nvSpPr>
        <xdr:cNvPr id="703" name="n_4mainValue【公民館】&#10;有形固定資産減価償却率">
          <a:extLst>
            <a:ext uri="{FF2B5EF4-FFF2-40B4-BE49-F238E27FC236}">
              <a16:creationId xmlns:a16="http://schemas.microsoft.com/office/drawing/2014/main" id="{BB4BAAE0-7F12-44CA-8DE8-A83AE2775D37}"/>
            </a:ext>
          </a:extLst>
        </xdr:cNvPr>
        <xdr:cNvSpPr txBox="1"/>
      </xdr:nvSpPr>
      <xdr:spPr>
        <a:xfrm>
          <a:off x="12611744" y="185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E927F1F0-31B4-46B2-9479-AD21D84FEA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7C975244-F962-4B93-900C-B20C4062ED0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E17CFDA6-F9D3-4AF6-82A4-3F0083410A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EAAB047F-AEB7-40EC-BA7C-456B3CF4FC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FB23AC5F-0415-4811-ACA8-BE9C23A734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FBC2B39A-5585-4B42-8E93-EB7F9E4109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AEAF08F2-1D26-4845-A1D6-842E6D413E6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0E64A1EF-909D-4B19-8CE7-D36E47C926F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F70166EA-B84A-4A10-98BC-26E85177E0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34CB9AF5-C17E-475A-892B-4D830649B74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54642A02-1E79-4240-92D0-176B6D97ED5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D6F4DA12-EBE0-47D1-B471-24F4E7AF3C6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5E6222BE-889D-490E-9E9B-4B9486092AB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1742FF57-D4A1-4F9E-A4C2-A347AC7BBC5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52AF88AE-69A6-40B7-927E-EF9C53EA51A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682A0611-3DC1-4032-A4F4-52B9C702452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2A45F73A-2674-4C6C-B661-552D862BB1C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0C321A97-A5C1-4BC7-BA2D-4526D277528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A9BE7470-77F2-492C-8F5C-CCBFE4C71DB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4C206897-AEC5-4C40-BDAB-4C6A7FBEEE1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66CF2178-C1C0-45B0-833B-6D7D3723C2D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EBF9E5B0-CD34-4681-B271-B604E602A72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BE995322-A7F2-48C8-9FA2-BAB4840D788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4BF573A6-2E1F-434E-9C65-5899E60400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D7B8A563-DC3D-4171-8EFC-8BBDBC5895B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29" name="直線コネクタ 728">
          <a:extLst>
            <a:ext uri="{FF2B5EF4-FFF2-40B4-BE49-F238E27FC236}">
              <a16:creationId xmlns:a16="http://schemas.microsoft.com/office/drawing/2014/main" id="{FF9CFF9E-485E-4AD6-A625-7201654BD02A}"/>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0" name="【公民館】&#10;一人当たり面積最小値テキスト">
          <a:extLst>
            <a:ext uri="{FF2B5EF4-FFF2-40B4-BE49-F238E27FC236}">
              <a16:creationId xmlns:a16="http://schemas.microsoft.com/office/drawing/2014/main" id="{1C028C4D-526F-469C-A6F1-D56A31B50199}"/>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1" name="直線コネクタ 730">
          <a:extLst>
            <a:ext uri="{FF2B5EF4-FFF2-40B4-BE49-F238E27FC236}">
              <a16:creationId xmlns:a16="http://schemas.microsoft.com/office/drawing/2014/main" id="{EB2C3E2C-2277-41EC-B5C3-46E1395B7843}"/>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32" name="【公民館】&#10;一人当たり面積最大値テキスト">
          <a:extLst>
            <a:ext uri="{FF2B5EF4-FFF2-40B4-BE49-F238E27FC236}">
              <a16:creationId xmlns:a16="http://schemas.microsoft.com/office/drawing/2014/main" id="{C2CD7453-23DC-4A1F-85B3-118C5AE736A4}"/>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33" name="直線コネクタ 732">
          <a:extLst>
            <a:ext uri="{FF2B5EF4-FFF2-40B4-BE49-F238E27FC236}">
              <a16:creationId xmlns:a16="http://schemas.microsoft.com/office/drawing/2014/main" id="{6282C2B3-865D-4B30-97F3-B36DC4E75932}"/>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734" name="【公民館】&#10;一人当たり面積平均値テキスト">
          <a:extLst>
            <a:ext uri="{FF2B5EF4-FFF2-40B4-BE49-F238E27FC236}">
              <a16:creationId xmlns:a16="http://schemas.microsoft.com/office/drawing/2014/main" id="{133A803E-7D10-4DDC-8C72-F85C870F0A06}"/>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5" name="フローチャート: 判断 734">
          <a:extLst>
            <a:ext uri="{FF2B5EF4-FFF2-40B4-BE49-F238E27FC236}">
              <a16:creationId xmlns:a16="http://schemas.microsoft.com/office/drawing/2014/main" id="{EFA70215-5B0D-4DE8-A8E0-156A069788C7}"/>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36" name="フローチャート: 判断 735">
          <a:extLst>
            <a:ext uri="{FF2B5EF4-FFF2-40B4-BE49-F238E27FC236}">
              <a16:creationId xmlns:a16="http://schemas.microsoft.com/office/drawing/2014/main" id="{6BAF1F79-D777-41F2-AFCA-27C3B25B23B9}"/>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159838</xdr:rowOff>
    </xdr:from>
    <xdr:to>
      <xdr:col>107</xdr:col>
      <xdr:colOff>101600</xdr:colOff>
      <xdr:row>106</xdr:row>
      <xdr:rowOff>89988</xdr:rowOff>
    </xdr:to>
    <xdr:sp macro="" textlink="">
      <xdr:nvSpPr>
        <xdr:cNvPr id="737" name="フローチャート: 判断 736">
          <a:extLst>
            <a:ext uri="{FF2B5EF4-FFF2-40B4-BE49-F238E27FC236}">
              <a16:creationId xmlns:a16="http://schemas.microsoft.com/office/drawing/2014/main" id="{D029EDC4-860C-4602-A0D7-6592E5DDA21C}"/>
            </a:ext>
          </a:extLst>
        </xdr:cNvPr>
        <xdr:cNvSpPr/>
      </xdr:nvSpPr>
      <xdr:spPr>
        <a:xfrm>
          <a:off x="20383500" y="1816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738" name="フローチャート: 判断 737">
          <a:extLst>
            <a:ext uri="{FF2B5EF4-FFF2-40B4-BE49-F238E27FC236}">
              <a16:creationId xmlns:a16="http://schemas.microsoft.com/office/drawing/2014/main" id="{72BC454A-5C55-44C4-AAFF-6F2223C34768}"/>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739" name="フローチャート: 判断 738">
          <a:extLst>
            <a:ext uri="{FF2B5EF4-FFF2-40B4-BE49-F238E27FC236}">
              <a16:creationId xmlns:a16="http://schemas.microsoft.com/office/drawing/2014/main" id="{0F8C9DFF-B7CE-408F-81D0-E386EBCB85C6}"/>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514CA493-6964-4D5B-B47B-F08EAA369DF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CC79F90C-1807-4E94-ABC8-E52BE15029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687256F-A20B-4994-8183-B2CEF5210A1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BF05B4BC-EC58-41F0-889C-66F115AA47E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BB15F0D3-2F7B-4669-BEFF-F11B771C41D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745" name="楕円 744">
          <a:extLst>
            <a:ext uri="{FF2B5EF4-FFF2-40B4-BE49-F238E27FC236}">
              <a16:creationId xmlns:a16="http://schemas.microsoft.com/office/drawing/2014/main" id="{A08A7ED7-FBFD-4704-A1B3-BCEE4690F45A}"/>
            </a:ext>
          </a:extLst>
        </xdr:cNvPr>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93997</xdr:rowOff>
    </xdr:from>
    <xdr:ext cx="469744" cy="259045"/>
    <xdr:sp macro="" textlink="">
      <xdr:nvSpPr>
        <xdr:cNvPr id="746" name="【公民館】&#10;一人当たり面積該当値テキスト">
          <a:extLst>
            <a:ext uri="{FF2B5EF4-FFF2-40B4-BE49-F238E27FC236}">
              <a16:creationId xmlns:a16="http://schemas.microsoft.com/office/drawing/2014/main" id="{8B355ED5-740B-42F2-9B9D-1DD5132B21D0}"/>
            </a:ext>
          </a:extLst>
        </xdr:cNvPr>
        <xdr:cNvSpPr txBox="1"/>
      </xdr:nvSpPr>
      <xdr:spPr>
        <a:xfrm>
          <a:off x="22199600" y="18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78739</xdr:rowOff>
    </xdr:from>
    <xdr:to>
      <xdr:col>112</xdr:col>
      <xdr:colOff>38100</xdr:colOff>
      <xdr:row>107</xdr:row>
      <xdr:rowOff>8889</xdr:rowOff>
    </xdr:to>
    <xdr:sp macro="" textlink="">
      <xdr:nvSpPr>
        <xdr:cNvPr id="747" name="楕円 746">
          <a:extLst>
            <a:ext uri="{FF2B5EF4-FFF2-40B4-BE49-F238E27FC236}">
              <a16:creationId xmlns:a16="http://schemas.microsoft.com/office/drawing/2014/main" id="{1002B803-4725-4C69-A0E5-4C384725E046}"/>
            </a:ext>
          </a:extLst>
        </xdr:cNvPr>
        <xdr:cNvSpPr/>
      </xdr:nvSpPr>
      <xdr:spPr>
        <a:xfrm>
          <a:off x="21272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129539</xdr:rowOff>
    </xdr:to>
    <xdr:cxnSp macro="">
      <xdr:nvCxnSpPr>
        <xdr:cNvPr id="748" name="直線コネクタ 747">
          <a:extLst>
            <a:ext uri="{FF2B5EF4-FFF2-40B4-BE49-F238E27FC236}">
              <a16:creationId xmlns:a16="http://schemas.microsoft.com/office/drawing/2014/main" id="{0C7FCBA0-CC76-4E4F-B5F9-95FD04BC64AE}"/>
            </a:ext>
          </a:extLst>
        </xdr:cNvPr>
        <xdr:cNvCxnSpPr/>
      </xdr:nvCxnSpPr>
      <xdr:spPr>
        <a:xfrm flipV="1">
          <a:off x="21323300" y="182956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85271</xdr:rowOff>
    </xdr:from>
    <xdr:to>
      <xdr:col>107</xdr:col>
      <xdr:colOff>101600</xdr:colOff>
      <xdr:row>107</xdr:row>
      <xdr:rowOff>15421</xdr:rowOff>
    </xdr:to>
    <xdr:sp macro="" textlink="">
      <xdr:nvSpPr>
        <xdr:cNvPr id="749" name="楕円 748">
          <a:extLst>
            <a:ext uri="{FF2B5EF4-FFF2-40B4-BE49-F238E27FC236}">
              <a16:creationId xmlns:a16="http://schemas.microsoft.com/office/drawing/2014/main" id="{AB7FCFF0-AC72-42B2-991B-EB08E50A3360}"/>
            </a:ext>
          </a:extLst>
        </xdr:cNvPr>
        <xdr:cNvSpPr/>
      </xdr:nvSpPr>
      <xdr:spPr>
        <a:xfrm>
          <a:off x="20383500" y="182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129539</xdr:rowOff>
    </xdr:from>
    <xdr:to>
      <xdr:col>111</xdr:col>
      <xdr:colOff>177800</xdr:colOff>
      <xdr:row>106</xdr:row>
      <xdr:rowOff>136071</xdr:rowOff>
    </xdr:to>
    <xdr:cxnSp macro="">
      <xdr:nvCxnSpPr>
        <xdr:cNvPr id="750" name="直線コネクタ 749">
          <a:extLst>
            <a:ext uri="{FF2B5EF4-FFF2-40B4-BE49-F238E27FC236}">
              <a16:creationId xmlns:a16="http://schemas.microsoft.com/office/drawing/2014/main" id="{568924E6-4B6B-4D5B-8616-C8D5F192DE9F}"/>
            </a:ext>
          </a:extLst>
        </xdr:cNvPr>
        <xdr:cNvCxnSpPr/>
      </xdr:nvCxnSpPr>
      <xdr:spPr>
        <a:xfrm flipV="1">
          <a:off x="20434300" y="183032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51" name="楕円 750">
          <a:extLst>
            <a:ext uri="{FF2B5EF4-FFF2-40B4-BE49-F238E27FC236}">
              <a16:creationId xmlns:a16="http://schemas.microsoft.com/office/drawing/2014/main" id="{D53E248C-9C07-4E27-A59A-102B7ADC403A}"/>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136071</xdr:rowOff>
    </xdr:from>
    <xdr:to>
      <xdr:col>107</xdr:col>
      <xdr:colOff>50800</xdr:colOff>
      <xdr:row>106</xdr:row>
      <xdr:rowOff>144780</xdr:rowOff>
    </xdr:to>
    <xdr:cxnSp macro="">
      <xdr:nvCxnSpPr>
        <xdr:cNvPr id="752" name="直線コネクタ 751">
          <a:extLst>
            <a:ext uri="{FF2B5EF4-FFF2-40B4-BE49-F238E27FC236}">
              <a16:creationId xmlns:a16="http://schemas.microsoft.com/office/drawing/2014/main" id="{CC19AF0D-5070-4942-99DC-90AE902B7E58}"/>
            </a:ext>
          </a:extLst>
        </xdr:cNvPr>
        <xdr:cNvCxnSpPr/>
      </xdr:nvCxnSpPr>
      <xdr:spPr>
        <a:xfrm flipV="1">
          <a:off x="19545300" y="18309771"/>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753" name="楕円 752">
          <a:extLst>
            <a:ext uri="{FF2B5EF4-FFF2-40B4-BE49-F238E27FC236}">
              <a16:creationId xmlns:a16="http://schemas.microsoft.com/office/drawing/2014/main" id="{80AF8679-0F07-43DB-AE1F-FCD6DCDDE9D0}"/>
            </a:ext>
          </a:extLst>
        </xdr:cNvPr>
        <xdr:cNvSpPr/>
      </xdr:nvSpPr>
      <xdr:spPr>
        <a:xfrm>
          <a:off x="18605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163830</xdr:rowOff>
    </xdr:from>
    <xdr:to>
      <xdr:col>102</xdr:col>
      <xdr:colOff>114300</xdr:colOff>
      <xdr:row>106</xdr:row>
      <xdr:rowOff>144780</xdr:rowOff>
    </xdr:to>
    <xdr:cxnSp macro="">
      <xdr:nvCxnSpPr>
        <xdr:cNvPr id="754" name="直線コネクタ 753">
          <a:extLst>
            <a:ext uri="{FF2B5EF4-FFF2-40B4-BE49-F238E27FC236}">
              <a16:creationId xmlns:a16="http://schemas.microsoft.com/office/drawing/2014/main" id="{B5A7002F-4C45-4D82-B11B-C4FCED49AEFD}"/>
            </a:ext>
          </a:extLst>
        </xdr:cNvPr>
        <xdr:cNvCxnSpPr/>
      </xdr:nvCxnSpPr>
      <xdr:spPr>
        <a:xfrm>
          <a:off x="18656300" y="181660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11991</xdr:rowOff>
    </xdr:from>
    <xdr:ext cx="469744" cy="259045"/>
    <xdr:sp macro="" textlink="">
      <xdr:nvSpPr>
        <xdr:cNvPr id="755" name="n_1aveValue【公民館】&#10;一人当たり面積">
          <a:extLst>
            <a:ext uri="{FF2B5EF4-FFF2-40B4-BE49-F238E27FC236}">
              <a16:creationId xmlns:a16="http://schemas.microsoft.com/office/drawing/2014/main" id="{88D38872-0EDF-438A-A659-2FE2EC84D9E7}"/>
            </a:ext>
          </a:extLst>
        </xdr:cNvPr>
        <xdr:cNvSpPr txBox="1"/>
      </xdr:nvSpPr>
      <xdr:spPr>
        <a:xfrm>
          <a:off x="21075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106515</xdr:rowOff>
    </xdr:from>
    <xdr:ext cx="469744" cy="259045"/>
    <xdr:sp macro="" textlink="">
      <xdr:nvSpPr>
        <xdr:cNvPr id="756" name="n_2aveValue【公民館】&#10;一人当たり面積">
          <a:extLst>
            <a:ext uri="{FF2B5EF4-FFF2-40B4-BE49-F238E27FC236}">
              <a16:creationId xmlns:a16="http://schemas.microsoft.com/office/drawing/2014/main" id="{0986042E-5152-4E5B-8559-C80449320A24}"/>
            </a:ext>
          </a:extLst>
        </xdr:cNvPr>
        <xdr:cNvSpPr txBox="1"/>
      </xdr:nvSpPr>
      <xdr:spPr>
        <a:xfrm>
          <a:off x="20199427" y="1793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757" name="n_3aveValue【公民館】&#10;一人当たり面積">
          <a:extLst>
            <a:ext uri="{FF2B5EF4-FFF2-40B4-BE49-F238E27FC236}">
              <a16:creationId xmlns:a16="http://schemas.microsoft.com/office/drawing/2014/main" id="{5199C455-CD0F-4CC0-B44B-E3C8D67CE7BC}"/>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93634</xdr:rowOff>
    </xdr:from>
    <xdr:ext cx="469744" cy="259045"/>
    <xdr:sp macro="" textlink="">
      <xdr:nvSpPr>
        <xdr:cNvPr id="758" name="n_4aveValue【公民館】&#10;一人当たり面積">
          <a:extLst>
            <a:ext uri="{FF2B5EF4-FFF2-40B4-BE49-F238E27FC236}">
              <a16:creationId xmlns:a16="http://schemas.microsoft.com/office/drawing/2014/main" id="{3B02246B-F350-4477-89F1-ECA927CD29E5}"/>
            </a:ext>
          </a:extLst>
        </xdr:cNvPr>
        <xdr:cNvSpPr txBox="1"/>
      </xdr:nvSpPr>
      <xdr:spPr>
        <a:xfrm>
          <a:off x="18421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25416</xdr:rowOff>
    </xdr:from>
    <xdr:ext cx="469744" cy="259045"/>
    <xdr:sp macro="" textlink="">
      <xdr:nvSpPr>
        <xdr:cNvPr id="759" name="n_1mainValue【公民館】&#10;一人当たり面積">
          <a:extLst>
            <a:ext uri="{FF2B5EF4-FFF2-40B4-BE49-F238E27FC236}">
              <a16:creationId xmlns:a16="http://schemas.microsoft.com/office/drawing/2014/main" id="{8ED2E2B0-A4F6-4A98-8C67-143F4E88454A}"/>
            </a:ext>
          </a:extLst>
        </xdr:cNvPr>
        <xdr:cNvSpPr txBox="1"/>
      </xdr:nvSpPr>
      <xdr:spPr>
        <a:xfrm>
          <a:off x="210757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6548</xdr:rowOff>
    </xdr:from>
    <xdr:ext cx="469744" cy="259045"/>
    <xdr:sp macro="" textlink="">
      <xdr:nvSpPr>
        <xdr:cNvPr id="760" name="n_2mainValue【公民館】&#10;一人当たり面積">
          <a:extLst>
            <a:ext uri="{FF2B5EF4-FFF2-40B4-BE49-F238E27FC236}">
              <a16:creationId xmlns:a16="http://schemas.microsoft.com/office/drawing/2014/main" id="{1A70F32A-ECB5-403B-B428-280D1383FAA3}"/>
            </a:ext>
          </a:extLst>
        </xdr:cNvPr>
        <xdr:cNvSpPr txBox="1"/>
      </xdr:nvSpPr>
      <xdr:spPr>
        <a:xfrm>
          <a:off x="20199427" y="1835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61" name="n_3mainValue【公民館】&#10;一人当たり面積">
          <a:extLst>
            <a:ext uri="{FF2B5EF4-FFF2-40B4-BE49-F238E27FC236}">
              <a16:creationId xmlns:a16="http://schemas.microsoft.com/office/drawing/2014/main" id="{D26861D5-B530-40AC-87AE-23C0D2EB5475}"/>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59707</xdr:rowOff>
    </xdr:from>
    <xdr:ext cx="469744" cy="259045"/>
    <xdr:sp macro="" textlink="">
      <xdr:nvSpPr>
        <xdr:cNvPr id="762" name="n_4mainValue【公民館】&#10;一人当たり面積">
          <a:extLst>
            <a:ext uri="{FF2B5EF4-FFF2-40B4-BE49-F238E27FC236}">
              <a16:creationId xmlns:a16="http://schemas.microsoft.com/office/drawing/2014/main" id="{5C782BA2-1464-4EDD-9C41-ECE7F8B98911}"/>
            </a:ext>
          </a:extLst>
        </xdr:cNvPr>
        <xdr:cNvSpPr txBox="1"/>
      </xdr:nvSpPr>
      <xdr:spPr>
        <a:xfrm>
          <a:off x="18421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9F7AA2FA-9B20-4328-BC2A-6F185AD39E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1FBB9E5A-CC4D-4A84-8D31-573AED64D4C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D1278044-7D1D-4E5F-A31F-F079A918797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道路，橋りょう・トンネル以外の類型において，有形固定資産減価償却率は類似団体内平均値を上回っている。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このうち公営住宅については，人口一人当たり面積が類似団体内順位上位となっており，入居率も減少していることから，施設の適正化について検討を行う必要がある。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幼稚園，公民館については，昭和５０年代に建築されており，老朽化に伴う多額の改修費用が見込まれるため，施設のあり方について検討を行う必要がある。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CE1174-B669-41CC-97EA-101AF548C0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FD2BF07-FB6D-4568-97BE-3694687342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FBE8F3-5BB9-410C-B72F-8B1918009D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2FABA1-F297-448C-9FD4-3456C981F74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3C1980-DAA6-47E7-8367-A5BDF2141AF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A755F4-BAFD-4000-95AC-804A488226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811608-7451-4EA6-92AC-FB7B87EA68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FB922A-C7A6-4764-9F46-9CB9CBB5FC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E834442-E177-4012-9F92-895B825854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42A9C9-D552-4017-A574-0C4AF23F92E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8,700
8,607
144.29
8,605,031
8,148,551
361,626
4,366,400
7,721,629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97415D-D797-4225-97C5-5C8D83AC5D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F132817-EBCE-468A-A69B-72ECD16BC7F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CB1DDE-3C8B-48D8-B2D0-F387CB4936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0940B6-E95D-432A-9E9F-493F27FA823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7F893A-6FAD-40EC-92E8-420D0B89368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C167F9-DD41-4D0A-A34E-0085CE8815C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4E019FC-D2B4-4FED-BAB4-8446BE6CB3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2167BE-3A42-4D71-8EFC-38B48912359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7BF829-CB74-4770-8C52-454DA6F51C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622266-6692-40C7-B840-9052BA5ABB6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1E8564-51CA-4C2A-8B81-7D2665AA9E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AB3376-848D-482A-A6C7-2BAE2D6830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C0AA0AF-339E-4A49-B029-7F0F4E7D5BB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E4AED6-9D5A-4ED4-8060-5F05E85CEA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F25A47-01DD-4B98-8703-15B9B277D5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DBEACF-7077-4580-9779-7D5BE6BDD20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FA4B75-DBC4-4DD8-A4C2-F030E2FC8E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23A632-9BB8-4B06-B286-9D50074F254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F46476-5B29-43C6-A4EA-2AC57783EE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A4D470-72E7-4288-AB81-A0D2F35ED63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9C1060-5B8F-436C-847B-123666ECB04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82E085-143B-45C8-BC0C-4217D1F0683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41CA3E-2916-476E-A216-974CBC2A719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B6199B-6D01-4274-8ABD-C8F9373CBE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6338C05-10F8-4BCE-A085-FF109A5E24F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347D0F-0FDE-473C-BC9F-0A4CF2FCCCD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061D62-7CB3-4B12-A3EA-3BB9FEF3DE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4793529-B83D-4F4E-91EE-2D9CE175B91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9BD22E-BFB8-47F9-A629-09C0E2CF9C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54A35F-856A-44DD-AD38-BFD4052ACF9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9A0128-B284-4ACB-BA9B-304BE7C957B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80A0C01-0AD3-481C-8A10-1F3EF00DF88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89A976D-6937-46CE-9810-05E329AB9B8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3CEEF44-5D3E-4090-861C-2CBAE7523C9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D3DC01D-98E4-4615-9F4C-44578FE4060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37EA79D-C2F0-4A94-90E3-BB43086F2E7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793BD33-3BE6-48E4-9490-68EE6A86882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25294A8-4C0C-46DF-83D4-203FF7C00DA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9EE620B-F400-448C-86CB-DA0E40241C7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50D53AC-0113-441C-BC34-59A8320F25A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1FA4F9D-FFDD-4542-86B8-3A5125BFDE5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737436B-29C8-4210-BEBB-436BC7962F3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2506684-6CA0-4F8F-B6A5-9195BF45E61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94D1E0E-4A68-4EF2-B1CA-5B73B900A3D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E580882-22D3-45FF-AE9C-458158658AD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2F2837F-66CD-4998-BA12-765D19A67DC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162742</xdr:rowOff>
    </xdr:from>
    <xdr:to>
      <xdr:col>24</xdr:col>
      <xdr:colOff>62865</xdr:colOff>
      <xdr:row>41</xdr:row>
      <xdr:rowOff>149678</xdr:rowOff>
    </xdr:to>
    <xdr:cxnSp macro="">
      <xdr:nvCxnSpPr>
        <xdr:cNvPr id="58" name="直線コネクタ 57">
          <a:extLst>
            <a:ext uri="{FF2B5EF4-FFF2-40B4-BE49-F238E27FC236}">
              <a16:creationId xmlns:a16="http://schemas.microsoft.com/office/drawing/2014/main" id="{E0DC6939-AE10-47E0-8FBE-605603F8E295}"/>
            </a:ext>
          </a:extLst>
        </xdr:cNvPr>
        <xdr:cNvCxnSpPr/>
      </xdr:nvCxnSpPr>
      <xdr:spPr>
        <a:xfrm flipV="1">
          <a:off x="4634865" y="5820592"/>
          <a:ext cx="0" cy="135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153505</xdr:rowOff>
    </xdr:from>
    <xdr:ext cx="405111" cy="259045"/>
    <xdr:sp macro="" textlink="">
      <xdr:nvSpPr>
        <xdr:cNvPr id="59" name="【図書館】&#10;有形固定資産減価償却率最小値テキスト">
          <a:extLst>
            <a:ext uri="{FF2B5EF4-FFF2-40B4-BE49-F238E27FC236}">
              <a16:creationId xmlns:a16="http://schemas.microsoft.com/office/drawing/2014/main" id="{1FE2A3E0-362D-412C-9F8E-2CC1A4961A81}"/>
            </a:ext>
          </a:extLst>
        </xdr:cNvPr>
        <xdr:cNvSpPr txBox="1"/>
      </xdr:nvSpPr>
      <xdr:spPr>
        <a:xfrm>
          <a:off x="4673600" y="718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60" name="直線コネクタ 59">
          <a:extLst>
            <a:ext uri="{FF2B5EF4-FFF2-40B4-BE49-F238E27FC236}">
              <a16:creationId xmlns:a16="http://schemas.microsoft.com/office/drawing/2014/main" id="{0A26FFAE-B828-4AF1-961B-92EEAE467DFC}"/>
            </a:ext>
          </a:extLst>
        </xdr:cNvPr>
        <xdr:cNvCxnSpPr/>
      </xdr:nvCxnSpPr>
      <xdr:spPr>
        <a:xfrm>
          <a:off x="4546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109419</xdr:rowOff>
    </xdr:from>
    <xdr:ext cx="340478" cy="259045"/>
    <xdr:sp macro="" textlink="">
      <xdr:nvSpPr>
        <xdr:cNvPr id="61" name="【図書館】&#10;有形固定資産減価償却率最大値テキスト">
          <a:extLst>
            <a:ext uri="{FF2B5EF4-FFF2-40B4-BE49-F238E27FC236}">
              <a16:creationId xmlns:a16="http://schemas.microsoft.com/office/drawing/2014/main" id="{CAA0E7E4-C225-4CF8-AD9A-FA15B0EC9B85}"/>
            </a:ext>
          </a:extLst>
        </xdr:cNvPr>
        <xdr:cNvSpPr txBox="1"/>
      </xdr:nvSpPr>
      <xdr:spPr>
        <a:xfrm>
          <a:off x="4673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162742</xdr:rowOff>
    </xdr:from>
    <xdr:to>
      <xdr:col>24</xdr:col>
      <xdr:colOff>152400</xdr:colOff>
      <xdr:row>33</xdr:row>
      <xdr:rowOff>162742</xdr:rowOff>
    </xdr:to>
    <xdr:cxnSp macro="">
      <xdr:nvCxnSpPr>
        <xdr:cNvPr id="62" name="直線コネクタ 61">
          <a:extLst>
            <a:ext uri="{FF2B5EF4-FFF2-40B4-BE49-F238E27FC236}">
              <a16:creationId xmlns:a16="http://schemas.microsoft.com/office/drawing/2014/main" id="{C9020A1D-E104-41A6-8394-FF11F81E06BF}"/>
            </a:ext>
          </a:extLst>
        </xdr:cNvPr>
        <xdr:cNvCxnSpPr/>
      </xdr:nvCxnSpPr>
      <xdr:spPr>
        <a:xfrm>
          <a:off x="4546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5823</xdr:rowOff>
    </xdr:from>
    <xdr:ext cx="405111" cy="259045"/>
    <xdr:sp macro="" textlink="">
      <xdr:nvSpPr>
        <xdr:cNvPr id="63" name="【図書館】&#10;有形固定資産減価償却率平均値テキスト">
          <a:extLst>
            <a:ext uri="{FF2B5EF4-FFF2-40B4-BE49-F238E27FC236}">
              <a16:creationId xmlns:a16="http://schemas.microsoft.com/office/drawing/2014/main" id="{0E79064B-38F9-409D-B8A7-B9258C08CD21}"/>
            </a:ext>
          </a:extLst>
        </xdr:cNvPr>
        <xdr:cNvSpPr txBox="1"/>
      </xdr:nvSpPr>
      <xdr:spPr>
        <a:xfrm>
          <a:off x="4673600" y="617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64" name="フローチャート: 判断 63">
          <a:extLst>
            <a:ext uri="{FF2B5EF4-FFF2-40B4-BE49-F238E27FC236}">
              <a16:creationId xmlns:a16="http://schemas.microsoft.com/office/drawing/2014/main" id="{D9C74B3D-D76C-4CCB-BAC1-12CF34978EA3}"/>
            </a:ext>
          </a:extLst>
        </xdr:cNvPr>
        <xdr:cNvSpPr/>
      </xdr:nvSpPr>
      <xdr:spPr>
        <a:xfrm>
          <a:off x="4584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xdr:rowOff>
    </xdr:from>
    <xdr:to>
      <xdr:col>20</xdr:col>
      <xdr:colOff>38100</xdr:colOff>
      <xdr:row>37</xdr:row>
      <xdr:rowOff>113937</xdr:rowOff>
    </xdr:to>
    <xdr:sp macro="" textlink="">
      <xdr:nvSpPr>
        <xdr:cNvPr id="65" name="フローチャート: 判断 64">
          <a:extLst>
            <a:ext uri="{FF2B5EF4-FFF2-40B4-BE49-F238E27FC236}">
              <a16:creationId xmlns:a16="http://schemas.microsoft.com/office/drawing/2014/main" id="{460DF724-4CEC-4236-AB2D-323CB5264070}"/>
            </a:ext>
          </a:extLst>
        </xdr:cNvPr>
        <xdr:cNvSpPr/>
      </xdr:nvSpPr>
      <xdr:spPr>
        <a:xfrm>
          <a:off x="3746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2EF518F7-1AB8-406E-BAD3-A3FF080E5E22}"/>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a:extLst>
            <a:ext uri="{FF2B5EF4-FFF2-40B4-BE49-F238E27FC236}">
              <a16:creationId xmlns:a16="http://schemas.microsoft.com/office/drawing/2014/main" id="{83582D8C-BEA9-49BE-8CAA-6EF9D6708F51}"/>
            </a:ext>
          </a:extLst>
        </xdr:cNvPr>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126637</xdr:rowOff>
    </xdr:from>
    <xdr:to>
      <xdr:col>6</xdr:col>
      <xdr:colOff>38100</xdr:colOff>
      <xdr:row>37</xdr:row>
      <xdr:rowOff>56787</xdr:rowOff>
    </xdr:to>
    <xdr:sp macro="" textlink="">
      <xdr:nvSpPr>
        <xdr:cNvPr id="68" name="フローチャート: 判断 67">
          <a:extLst>
            <a:ext uri="{FF2B5EF4-FFF2-40B4-BE49-F238E27FC236}">
              <a16:creationId xmlns:a16="http://schemas.microsoft.com/office/drawing/2014/main" id="{1E2FE04E-C13B-45FD-ABA2-BAA141C3A70F}"/>
            </a:ext>
          </a:extLst>
        </xdr:cNvPr>
        <xdr:cNvSpPr/>
      </xdr:nvSpPr>
      <xdr:spPr>
        <a:xfrm>
          <a:off x="1079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A2B46A-C1B9-4455-8C0A-C7C13427BA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A32B66-8C1C-4FC6-8131-BB19AA00ED5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28F844-2F37-4026-8FFE-ED2DA47A482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FA9D0EE-D4B2-4926-8C4D-DDEEB2647EC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CBBC329-E8BF-44BF-AEC6-A3D5CF8E4AA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74" name="楕円 73">
          <a:extLst>
            <a:ext uri="{FF2B5EF4-FFF2-40B4-BE49-F238E27FC236}">
              <a16:creationId xmlns:a16="http://schemas.microsoft.com/office/drawing/2014/main" id="{8DF92DD1-8F2D-4D3F-A0ED-2D0EBE56369C}"/>
            </a:ext>
          </a:extLst>
        </xdr:cNvPr>
        <xdr:cNvSpPr/>
      </xdr:nvSpPr>
      <xdr:spPr>
        <a:xfrm>
          <a:off x="45847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0A1FDCBC-5B8B-4A3F-A5F1-94E67028FC28}"/>
            </a:ext>
          </a:extLst>
        </xdr:cNvPr>
        <xdr:cNvSpPr txBox="1"/>
      </xdr:nvSpPr>
      <xdr:spPr>
        <a:xfrm>
          <a:off x="4673600" y="632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6" name="楕円 75">
          <a:extLst>
            <a:ext uri="{FF2B5EF4-FFF2-40B4-BE49-F238E27FC236}">
              <a16:creationId xmlns:a16="http://schemas.microsoft.com/office/drawing/2014/main" id="{F917A08F-CD33-4BE5-BE61-3FD10502114F}"/>
            </a:ext>
          </a:extLst>
        </xdr:cNvPr>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51707</xdr:rowOff>
    </xdr:to>
    <xdr:cxnSp macro="">
      <xdr:nvCxnSpPr>
        <xdr:cNvPr id="77" name="直線コネクタ 76">
          <a:extLst>
            <a:ext uri="{FF2B5EF4-FFF2-40B4-BE49-F238E27FC236}">
              <a16:creationId xmlns:a16="http://schemas.microsoft.com/office/drawing/2014/main" id="{13426737-6F50-4B1E-8E9C-BCEF8CF7D2DD}"/>
            </a:ext>
          </a:extLst>
        </xdr:cNvPr>
        <xdr:cNvCxnSpPr/>
      </xdr:nvCxnSpPr>
      <xdr:spPr>
        <a:xfrm>
          <a:off x="3797300" y="63790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123372</xdr:rowOff>
    </xdr:from>
    <xdr:to>
      <xdr:col>15</xdr:col>
      <xdr:colOff>101600</xdr:colOff>
      <xdr:row>37</xdr:row>
      <xdr:rowOff>53522</xdr:rowOff>
    </xdr:to>
    <xdr:sp macro="" textlink="">
      <xdr:nvSpPr>
        <xdr:cNvPr id="78" name="楕円 77">
          <a:extLst>
            <a:ext uri="{FF2B5EF4-FFF2-40B4-BE49-F238E27FC236}">
              <a16:creationId xmlns:a16="http://schemas.microsoft.com/office/drawing/2014/main" id="{5590B377-D50D-42AD-99B3-E5EC4E9DEF42}"/>
            </a:ext>
          </a:extLst>
        </xdr:cNvPr>
        <xdr:cNvSpPr/>
      </xdr:nvSpPr>
      <xdr:spPr>
        <a:xfrm>
          <a:off x="2857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2722</xdr:rowOff>
    </xdr:from>
    <xdr:to>
      <xdr:col>19</xdr:col>
      <xdr:colOff>177800</xdr:colOff>
      <xdr:row>37</xdr:row>
      <xdr:rowOff>35378</xdr:rowOff>
    </xdr:to>
    <xdr:cxnSp macro="">
      <xdr:nvCxnSpPr>
        <xdr:cNvPr id="79" name="直線コネクタ 78">
          <a:extLst>
            <a:ext uri="{FF2B5EF4-FFF2-40B4-BE49-F238E27FC236}">
              <a16:creationId xmlns:a16="http://schemas.microsoft.com/office/drawing/2014/main" id="{DFEB1464-1C25-4B6F-A394-CAAAA638551B}"/>
            </a:ext>
          </a:extLst>
        </xdr:cNvPr>
        <xdr:cNvCxnSpPr/>
      </xdr:nvCxnSpPr>
      <xdr:spPr>
        <a:xfrm>
          <a:off x="2908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80" name="楕円 79">
          <a:extLst>
            <a:ext uri="{FF2B5EF4-FFF2-40B4-BE49-F238E27FC236}">
              <a16:creationId xmlns:a16="http://schemas.microsoft.com/office/drawing/2014/main" id="{890618A6-BB5F-42B7-8056-1B81C7223A07}"/>
            </a:ext>
          </a:extLst>
        </xdr:cNvPr>
        <xdr:cNvSpPr/>
      </xdr:nvSpPr>
      <xdr:spPr>
        <a:xfrm>
          <a:off x="196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2722</xdr:rowOff>
    </xdr:to>
    <xdr:cxnSp macro="">
      <xdr:nvCxnSpPr>
        <xdr:cNvPr id="81" name="直線コネクタ 80">
          <a:extLst>
            <a:ext uri="{FF2B5EF4-FFF2-40B4-BE49-F238E27FC236}">
              <a16:creationId xmlns:a16="http://schemas.microsoft.com/office/drawing/2014/main" id="{315DF802-0F8E-430E-A40D-9DFDDF878055}"/>
            </a:ext>
          </a:extLst>
        </xdr:cNvPr>
        <xdr:cNvCxnSpPr/>
      </xdr:nvCxnSpPr>
      <xdr:spPr>
        <a:xfrm>
          <a:off x="2019300" y="63169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61323</xdr:rowOff>
    </xdr:from>
    <xdr:to>
      <xdr:col>6</xdr:col>
      <xdr:colOff>38100</xdr:colOff>
      <xdr:row>36</xdr:row>
      <xdr:rowOff>162923</xdr:rowOff>
    </xdr:to>
    <xdr:sp macro="" textlink="">
      <xdr:nvSpPr>
        <xdr:cNvPr id="82" name="楕円 81">
          <a:extLst>
            <a:ext uri="{FF2B5EF4-FFF2-40B4-BE49-F238E27FC236}">
              <a16:creationId xmlns:a16="http://schemas.microsoft.com/office/drawing/2014/main" id="{4347D951-2558-4F32-BE18-90537AE7C9EB}"/>
            </a:ext>
          </a:extLst>
        </xdr:cNvPr>
        <xdr:cNvSpPr/>
      </xdr:nvSpPr>
      <xdr:spPr>
        <a:xfrm>
          <a:off x="1079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112123</xdr:rowOff>
    </xdr:from>
    <xdr:to>
      <xdr:col>10</xdr:col>
      <xdr:colOff>114300</xdr:colOff>
      <xdr:row>36</xdr:row>
      <xdr:rowOff>144780</xdr:rowOff>
    </xdr:to>
    <xdr:cxnSp macro="">
      <xdr:nvCxnSpPr>
        <xdr:cNvPr id="83" name="直線コネクタ 82">
          <a:extLst>
            <a:ext uri="{FF2B5EF4-FFF2-40B4-BE49-F238E27FC236}">
              <a16:creationId xmlns:a16="http://schemas.microsoft.com/office/drawing/2014/main" id="{E35D0A5F-3241-45B8-B085-592BFAE8BA1A}"/>
            </a:ext>
          </a:extLst>
        </xdr:cNvPr>
        <xdr:cNvCxnSpPr/>
      </xdr:nvCxnSpPr>
      <xdr:spPr>
        <a:xfrm>
          <a:off x="1130300" y="62843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105064</xdr:rowOff>
    </xdr:from>
    <xdr:ext cx="405111" cy="259045"/>
    <xdr:sp macro="" textlink="">
      <xdr:nvSpPr>
        <xdr:cNvPr id="84" name="n_1aveValue【図書館】&#10;有形固定資産減価償却率">
          <a:extLst>
            <a:ext uri="{FF2B5EF4-FFF2-40B4-BE49-F238E27FC236}">
              <a16:creationId xmlns:a16="http://schemas.microsoft.com/office/drawing/2014/main" id="{FA04C914-3CB5-4790-B57D-B58D4A62185D}"/>
            </a:ext>
          </a:extLst>
        </xdr:cNvPr>
        <xdr:cNvSpPr txBox="1"/>
      </xdr:nvSpPr>
      <xdr:spPr>
        <a:xfrm>
          <a:off x="35820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139354</xdr:rowOff>
    </xdr:from>
    <xdr:ext cx="405111" cy="259045"/>
    <xdr:sp macro="" textlink="">
      <xdr:nvSpPr>
        <xdr:cNvPr id="85" name="n_2aveValue【図書館】&#10;有形固定資産減価償却率">
          <a:extLst>
            <a:ext uri="{FF2B5EF4-FFF2-40B4-BE49-F238E27FC236}">
              <a16:creationId xmlns:a16="http://schemas.microsoft.com/office/drawing/2014/main" id="{4B292BE3-C4DF-4594-9FEF-8920F466E6D3}"/>
            </a:ext>
          </a:extLst>
        </xdr:cNvPr>
        <xdr:cNvSpPr txBox="1"/>
      </xdr:nvSpPr>
      <xdr:spPr>
        <a:xfrm>
          <a:off x="2705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44649</xdr:rowOff>
    </xdr:from>
    <xdr:ext cx="405111" cy="259045"/>
    <xdr:sp macro="" textlink="">
      <xdr:nvSpPr>
        <xdr:cNvPr id="86" name="n_3aveValue【図書館】&#10;有形固定資産減価償却率">
          <a:extLst>
            <a:ext uri="{FF2B5EF4-FFF2-40B4-BE49-F238E27FC236}">
              <a16:creationId xmlns:a16="http://schemas.microsoft.com/office/drawing/2014/main" id="{DD3C482B-8FEA-4D37-B0BB-5CCF8E79158D}"/>
            </a:ext>
          </a:extLst>
        </xdr:cNvPr>
        <xdr:cNvSpPr txBox="1"/>
      </xdr:nvSpPr>
      <xdr:spPr>
        <a:xfrm>
          <a:off x="1816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47914</xdr:rowOff>
    </xdr:from>
    <xdr:ext cx="405111" cy="259045"/>
    <xdr:sp macro="" textlink="">
      <xdr:nvSpPr>
        <xdr:cNvPr id="87" name="n_4aveValue【図書館】&#10;有形固定資産減価償却率">
          <a:extLst>
            <a:ext uri="{FF2B5EF4-FFF2-40B4-BE49-F238E27FC236}">
              <a16:creationId xmlns:a16="http://schemas.microsoft.com/office/drawing/2014/main" id="{E7D6D519-417F-4724-BF8A-A9CCBE81CA28}"/>
            </a:ext>
          </a:extLst>
        </xdr:cNvPr>
        <xdr:cNvSpPr txBox="1"/>
      </xdr:nvSpPr>
      <xdr:spPr>
        <a:xfrm>
          <a:off x="927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102705</xdr:rowOff>
    </xdr:from>
    <xdr:ext cx="405111" cy="259045"/>
    <xdr:sp macro="" textlink="">
      <xdr:nvSpPr>
        <xdr:cNvPr id="88" name="n_1mainValue【図書館】&#10;有形固定資産減価償却率">
          <a:extLst>
            <a:ext uri="{FF2B5EF4-FFF2-40B4-BE49-F238E27FC236}">
              <a16:creationId xmlns:a16="http://schemas.microsoft.com/office/drawing/2014/main" id="{5DF7F113-02A6-494C-BA42-FA653AD6C7ED}"/>
            </a:ext>
          </a:extLst>
        </xdr:cNvPr>
        <xdr:cNvSpPr txBox="1"/>
      </xdr:nvSpPr>
      <xdr:spPr>
        <a:xfrm>
          <a:off x="3582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9" name="n_2mainValue【図書館】&#10;有形固定資産減価償却率">
          <a:extLst>
            <a:ext uri="{FF2B5EF4-FFF2-40B4-BE49-F238E27FC236}">
              <a16:creationId xmlns:a16="http://schemas.microsoft.com/office/drawing/2014/main" id="{CDC5ADA1-D3E1-40F3-B677-DA1E6CDBD8A3}"/>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90" name="n_3mainValue【図書館】&#10;有形固定資産減価償却率">
          <a:extLst>
            <a:ext uri="{FF2B5EF4-FFF2-40B4-BE49-F238E27FC236}">
              <a16:creationId xmlns:a16="http://schemas.microsoft.com/office/drawing/2014/main" id="{71AB28AA-1091-4126-B8B3-1DD5DB75324D}"/>
            </a:ext>
          </a:extLst>
        </xdr:cNvPr>
        <xdr:cNvSpPr txBox="1"/>
      </xdr:nvSpPr>
      <xdr:spPr>
        <a:xfrm>
          <a:off x="1816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8000</xdr:rowOff>
    </xdr:from>
    <xdr:ext cx="405111" cy="259045"/>
    <xdr:sp macro="" textlink="">
      <xdr:nvSpPr>
        <xdr:cNvPr id="91" name="n_4mainValue【図書館】&#10;有形固定資産減価償却率">
          <a:extLst>
            <a:ext uri="{FF2B5EF4-FFF2-40B4-BE49-F238E27FC236}">
              <a16:creationId xmlns:a16="http://schemas.microsoft.com/office/drawing/2014/main" id="{970050E4-1A49-4018-B372-297E944B9801}"/>
            </a:ext>
          </a:extLst>
        </xdr:cNvPr>
        <xdr:cNvSpPr txBox="1"/>
      </xdr:nvSpPr>
      <xdr:spPr>
        <a:xfrm>
          <a:off x="927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AB522BE-6FCC-4ADC-B97B-A5344F7BCF2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1459AC8-87CE-402F-8588-7D352F7F3D2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ED250EA-0F6A-4934-83CC-C67A12E9EC2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30BCA45-3B4A-4831-AE11-55172A6CED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A2C0D35-2718-47FB-8F8E-A01FEF9FCED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88CC77B-BC7E-4972-9410-9A7109D4A6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CF895EF-F65C-4BCD-9788-9821332885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9F42225-F5F9-4621-9D00-D7382C7EB3A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2B52F22-6D3B-405D-8AD2-C533E024C11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86881FB-D9A4-416F-BBE9-ECAA45D39F9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CFB111C-2710-46FD-B7B9-B2F78929D9A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E335E6A-16D4-4735-A0E8-CC2FD8ED4A6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996E6CE-D343-460D-9876-5F11CD8CD19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73C29F2B-137E-4FAF-8DA4-E3178EDA4CA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7EA15A2-6551-46DA-954A-6BAB20F5F1F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8791515-E6C1-45DF-96ED-2C635B24BB9B}"/>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BD804C2-A49D-4F17-B912-7515A89D983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306120A-9EBF-4939-AF27-2BEDC03854B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A0D3ECD-5EF7-450D-95DB-979B4ED07B3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A3C6D7F-C6B4-4BE7-95C5-3CA47A1C5AD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D9E5F13-E8D4-4C3C-AF67-49BE511900D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23622</xdr:rowOff>
    </xdr:from>
    <xdr:to>
      <xdr:col>54</xdr:col>
      <xdr:colOff>189865</xdr:colOff>
      <xdr:row>40</xdr:row>
      <xdr:rowOff>158496</xdr:rowOff>
    </xdr:to>
    <xdr:cxnSp macro="">
      <xdr:nvCxnSpPr>
        <xdr:cNvPr id="113" name="直線コネクタ 112">
          <a:extLst>
            <a:ext uri="{FF2B5EF4-FFF2-40B4-BE49-F238E27FC236}">
              <a16:creationId xmlns:a16="http://schemas.microsoft.com/office/drawing/2014/main" id="{7431C8E3-3DEA-43E6-BC55-F72C735A61B8}"/>
            </a:ext>
          </a:extLst>
        </xdr:cNvPr>
        <xdr:cNvCxnSpPr/>
      </xdr:nvCxnSpPr>
      <xdr:spPr>
        <a:xfrm flipV="1">
          <a:off x="10476865" y="602437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4" name="【図書館】&#10;一人当たり面積最小値テキスト">
          <a:extLst>
            <a:ext uri="{FF2B5EF4-FFF2-40B4-BE49-F238E27FC236}">
              <a16:creationId xmlns:a16="http://schemas.microsoft.com/office/drawing/2014/main" id="{B6285040-BEF2-42CB-A466-C2A28CC4749E}"/>
            </a:ext>
          </a:extLst>
        </xdr:cNvPr>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5" name="直線コネクタ 114">
          <a:extLst>
            <a:ext uri="{FF2B5EF4-FFF2-40B4-BE49-F238E27FC236}">
              <a16:creationId xmlns:a16="http://schemas.microsoft.com/office/drawing/2014/main" id="{5640D69B-0D29-408A-906F-F3AADE11E5E5}"/>
            </a:ext>
          </a:extLst>
        </xdr:cNvPr>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141749</xdr:rowOff>
    </xdr:from>
    <xdr:ext cx="469744" cy="259045"/>
    <xdr:sp macro="" textlink="">
      <xdr:nvSpPr>
        <xdr:cNvPr id="116" name="【図書館】&#10;一人当たり面積最大値テキスト">
          <a:extLst>
            <a:ext uri="{FF2B5EF4-FFF2-40B4-BE49-F238E27FC236}">
              <a16:creationId xmlns:a16="http://schemas.microsoft.com/office/drawing/2014/main" id="{1ACD8474-E620-48BF-A74E-40C396BDCB2F}"/>
            </a:ext>
          </a:extLst>
        </xdr:cNvPr>
        <xdr:cNvSpPr txBox="1"/>
      </xdr:nvSpPr>
      <xdr:spPr>
        <a:xfrm>
          <a:off x="10515600" y="57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23622</xdr:rowOff>
    </xdr:from>
    <xdr:to>
      <xdr:col>55</xdr:col>
      <xdr:colOff>88900</xdr:colOff>
      <xdr:row>35</xdr:row>
      <xdr:rowOff>23622</xdr:rowOff>
    </xdr:to>
    <xdr:cxnSp macro="">
      <xdr:nvCxnSpPr>
        <xdr:cNvPr id="117" name="直線コネクタ 116">
          <a:extLst>
            <a:ext uri="{FF2B5EF4-FFF2-40B4-BE49-F238E27FC236}">
              <a16:creationId xmlns:a16="http://schemas.microsoft.com/office/drawing/2014/main" id="{8824E5C7-DA10-4913-A6D7-F80DFD2EBCB7}"/>
            </a:ext>
          </a:extLst>
        </xdr:cNvPr>
        <xdr:cNvCxnSpPr/>
      </xdr:nvCxnSpPr>
      <xdr:spPr>
        <a:xfrm>
          <a:off x="10388600" y="602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113555</xdr:rowOff>
    </xdr:from>
    <xdr:ext cx="469744" cy="259045"/>
    <xdr:sp macro="" textlink="">
      <xdr:nvSpPr>
        <xdr:cNvPr id="118" name="【図書館】&#10;一人当たり面積平均値テキスト">
          <a:extLst>
            <a:ext uri="{FF2B5EF4-FFF2-40B4-BE49-F238E27FC236}">
              <a16:creationId xmlns:a16="http://schemas.microsoft.com/office/drawing/2014/main" id="{AF659AAF-AE7A-4840-ABB3-2DE62B5445A0}"/>
            </a:ext>
          </a:extLst>
        </xdr:cNvPr>
        <xdr:cNvSpPr txBox="1"/>
      </xdr:nvSpPr>
      <xdr:spPr>
        <a:xfrm>
          <a:off x="10515600" y="662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19" name="フローチャート: 判断 118">
          <a:extLst>
            <a:ext uri="{FF2B5EF4-FFF2-40B4-BE49-F238E27FC236}">
              <a16:creationId xmlns:a16="http://schemas.microsoft.com/office/drawing/2014/main" id="{6A9EA772-E826-4F19-BFE2-19B9B60A2BBB}"/>
            </a:ext>
          </a:extLst>
        </xdr:cNvPr>
        <xdr:cNvSpPr/>
      </xdr:nvSpPr>
      <xdr:spPr>
        <a:xfrm>
          <a:off x="10426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77D662B9-6F63-40F5-8CB4-E1EE73DE460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36830</xdr:rowOff>
    </xdr:from>
    <xdr:to>
      <xdr:col>46</xdr:col>
      <xdr:colOff>38100</xdr:colOff>
      <xdr:row>37</xdr:row>
      <xdr:rowOff>138430</xdr:rowOff>
    </xdr:to>
    <xdr:sp macro="" textlink="">
      <xdr:nvSpPr>
        <xdr:cNvPr id="121" name="フローチャート: 判断 120">
          <a:extLst>
            <a:ext uri="{FF2B5EF4-FFF2-40B4-BE49-F238E27FC236}">
              <a16:creationId xmlns:a16="http://schemas.microsoft.com/office/drawing/2014/main" id="{B7B57BAE-D3BA-4E3A-8B7F-A997A8AA2BA9}"/>
            </a:ext>
          </a:extLst>
        </xdr:cNvPr>
        <xdr:cNvSpPr/>
      </xdr:nvSpPr>
      <xdr:spPr>
        <a:xfrm>
          <a:off x="869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xdr:rowOff>
    </xdr:from>
    <xdr:to>
      <xdr:col>41</xdr:col>
      <xdr:colOff>101600</xdr:colOff>
      <xdr:row>38</xdr:row>
      <xdr:rowOff>117856</xdr:rowOff>
    </xdr:to>
    <xdr:sp macro="" textlink="">
      <xdr:nvSpPr>
        <xdr:cNvPr id="122" name="フローチャート: 判断 121">
          <a:extLst>
            <a:ext uri="{FF2B5EF4-FFF2-40B4-BE49-F238E27FC236}">
              <a16:creationId xmlns:a16="http://schemas.microsoft.com/office/drawing/2014/main" id="{D6AB84FC-DA43-4F02-A41F-F32AB510ADE3}"/>
            </a:ext>
          </a:extLst>
        </xdr:cNvPr>
        <xdr:cNvSpPr/>
      </xdr:nvSpPr>
      <xdr:spPr>
        <a:xfrm>
          <a:off x="7810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F2F320D9-7A1D-40CE-88D0-0B242CCB53C0}"/>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740AD1D-7A97-4B1E-8072-FC3C87C1A9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3647266-7550-4413-9BA6-8E4CA5E29E4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224DC33-4E42-474E-80A1-F33893A59A3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3AA99A7-AFCD-43CE-90AE-59C0248B458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A29D095-CC6C-438E-8230-15CC8CD762D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103124</xdr:rowOff>
    </xdr:from>
    <xdr:to>
      <xdr:col>55</xdr:col>
      <xdr:colOff>50800</xdr:colOff>
      <xdr:row>37</xdr:row>
      <xdr:rowOff>33274</xdr:rowOff>
    </xdr:to>
    <xdr:sp macro="" textlink="">
      <xdr:nvSpPr>
        <xdr:cNvPr id="129" name="楕円 128">
          <a:extLst>
            <a:ext uri="{FF2B5EF4-FFF2-40B4-BE49-F238E27FC236}">
              <a16:creationId xmlns:a16="http://schemas.microsoft.com/office/drawing/2014/main" id="{FC697109-4C93-465E-B489-7FBAB8E0C018}"/>
            </a:ext>
          </a:extLst>
        </xdr:cNvPr>
        <xdr:cNvSpPr/>
      </xdr:nvSpPr>
      <xdr:spPr>
        <a:xfrm>
          <a:off x="104267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126001</xdr:rowOff>
    </xdr:from>
    <xdr:ext cx="469744" cy="259045"/>
    <xdr:sp macro="" textlink="">
      <xdr:nvSpPr>
        <xdr:cNvPr id="130" name="【図書館】&#10;一人当たり面積該当値テキスト">
          <a:extLst>
            <a:ext uri="{FF2B5EF4-FFF2-40B4-BE49-F238E27FC236}">
              <a16:creationId xmlns:a16="http://schemas.microsoft.com/office/drawing/2014/main" id="{CC33303F-0C4B-4E92-A3A7-1C86AE2965CD}"/>
            </a:ext>
          </a:extLst>
        </xdr:cNvPr>
        <xdr:cNvSpPr txBox="1"/>
      </xdr:nvSpPr>
      <xdr:spPr>
        <a:xfrm>
          <a:off x="10515600"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121412</xdr:rowOff>
    </xdr:from>
    <xdr:to>
      <xdr:col>50</xdr:col>
      <xdr:colOff>165100</xdr:colOff>
      <xdr:row>37</xdr:row>
      <xdr:rowOff>51562</xdr:rowOff>
    </xdr:to>
    <xdr:sp macro="" textlink="">
      <xdr:nvSpPr>
        <xdr:cNvPr id="131" name="楕円 130">
          <a:extLst>
            <a:ext uri="{FF2B5EF4-FFF2-40B4-BE49-F238E27FC236}">
              <a16:creationId xmlns:a16="http://schemas.microsoft.com/office/drawing/2014/main" id="{BB3E0BC3-903F-4513-A008-2AB36C36226B}"/>
            </a:ext>
          </a:extLst>
        </xdr:cNvPr>
        <xdr:cNvSpPr/>
      </xdr:nvSpPr>
      <xdr:spPr>
        <a:xfrm>
          <a:off x="9588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153924</xdr:rowOff>
    </xdr:from>
    <xdr:to>
      <xdr:col>55</xdr:col>
      <xdr:colOff>0</xdr:colOff>
      <xdr:row>37</xdr:row>
      <xdr:rowOff>762</xdr:rowOff>
    </xdr:to>
    <xdr:cxnSp macro="">
      <xdr:nvCxnSpPr>
        <xdr:cNvPr id="132" name="直線コネクタ 131">
          <a:extLst>
            <a:ext uri="{FF2B5EF4-FFF2-40B4-BE49-F238E27FC236}">
              <a16:creationId xmlns:a16="http://schemas.microsoft.com/office/drawing/2014/main" id="{4D69A2D0-F641-4E21-8A39-13C81F223BBB}"/>
            </a:ext>
          </a:extLst>
        </xdr:cNvPr>
        <xdr:cNvCxnSpPr/>
      </xdr:nvCxnSpPr>
      <xdr:spPr>
        <a:xfrm flipV="1">
          <a:off x="9639300" y="63261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130556</xdr:rowOff>
    </xdr:from>
    <xdr:to>
      <xdr:col>46</xdr:col>
      <xdr:colOff>38100</xdr:colOff>
      <xdr:row>37</xdr:row>
      <xdr:rowOff>60706</xdr:rowOff>
    </xdr:to>
    <xdr:sp macro="" textlink="">
      <xdr:nvSpPr>
        <xdr:cNvPr id="133" name="楕円 132">
          <a:extLst>
            <a:ext uri="{FF2B5EF4-FFF2-40B4-BE49-F238E27FC236}">
              <a16:creationId xmlns:a16="http://schemas.microsoft.com/office/drawing/2014/main" id="{FBB1914F-3970-4D67-97A1-54B6F791BE99}"/>
            </a:ext>
          </a:extLst>
        </xdr:cNvPr>
        <xdr:cNvSpPr/>
      </xdr:nvSpPr>
      <xdr:spPr>
        <a:xfrm>
          <a:off x="8699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762</xdr:rowOff>
    </xdr:from>
    <xdr:to>
      <xdr:col>50</xdr:col>
      <xdr:colOff>114300</xdr:colOff>
      <xdr:row>37</xdr:row>
      <xdr:rowOff>9906</xdr:rowOff>
    </xdr:to>
    <xdr:cxnSp macro="">
      <xdr:nvCxnSpPr>
        <xdr:cNvPr id="134" name="直線コネクタ 133">
          <a:extLst>
            <a:ext uri="{FF2B5EF4-FFF2-40B4-BE49-F238E27FC236}">
              <a16:creationId xmlns:a16="http://schemas.microsoft.com/office/drawing/2014/main" id="{92CCF803-2D34-491C-B1A9-FB6385F47EF0}"/>
            </a:ext>
          </a:extLst>
        </xdr:cNvPr>
        <xdr:cNvCxnSpPr/>
      </xdr:nvCxnSpPr>
      <xdr:spPr>
        <a:xfrm flipV="1">
          <a:off x="8750300" y="63444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148844</xdr:rowOff>
    </xdr:from>
    <xdr:to>
      <xdr:col>41</xdr:col>
      <xdr:colOff>101600</xdr:colOff>
      <xdr:row>37</xdr:row>
      <xdr:rowOff>78994</xdr:rowOff>
    </xdr:to>
    <xdr:sp macro="" textlink="">
      <xdr:nvSpPr>
        <xdr:cNvPr id="135" name="楕円 134">
          <a:extLst>
            <a:ext uri="{FF2B5EF4-FFF2-40B4-BE49-F238E27FC236}">
              <a16:creationId xmlns:a16="http://schemas.microsoft.com/office/drawing/2014/main" id="{F99A8BA0-D5F2-40B5-86F5-79D083E97089}"/>
            </a:ext>
          </a:extLst>
        </xdr:cNvPr>
        <xdr:cNvSpPr/>
      </xdr:nvSpPr>
      <xdr:spPr>
        <a:xfrm>
          <a:off x="7810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9906</xdr:rowOff>
    </xdr:from>
    <xdr:to>
      <xdr:col>45</xdr:col>
      <xdr:colOff>177800</xdr:colOff>
      <xdr:row>37</xdr:row>
      <xdr:rowOff>28194</xdr:rowOff>
    </xdr:to>
    <xdr:cxnSp macro="">
      <xdr:nvCxnSpPr>
        <xdr:cNvPr id="136" name="直線コネクタ 135">
          <a:extLst>
            <a:ext uri="{FF2B5EF4-FFF2-40B4-BE49-F238E27FC236}">
              <a16:creationId xmlns:a16="http://schemas.microsoft.com/office/drawing/2014/main" id="{3FCF42DC-C20F-461D-B8F4-5DCBF5C3D121}"/>
            </a:ext>
          </a:extLst>
        </xdr:cNvPr>
        <xdr:cNvCxnSpPr/>
      </xdr:nvCxnSpPr>
      <xdr:spPr>
        <a:xfrm flipV="1">
          <a:off x="7861300" y="6353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167132</xdr:rowOff>
    </xdr:from>
    <xdr:to>
      <xdr:col>36</xdr:col>
      <xdr:colOff>165100</xdr:colOff>
      <xdr:row>37</xdr:row>
      <xdr:rowOff>97282</xdr:rowOff>
    </xdr:to>
    <xdr:sp macro="" textlink="">
      <xdr:nvSpPr>
        <xdr:cNvPr id="137" name="楕円 136">
          <a:extLst>
            <a:ext uri="{FF2B5EF4-FFF2-40B4-BE49-F238E27FC236}">
              <a16:creationId xmlns:a16="http://schemas.microsoft.com/office/drawing/2014/main" id="{D41C1E3B-321F-438E-A866-8D6F3BE85C1D}"/>
            </a:ext>
          </a:extLst>
        </xdr:cNvPr>
        <xdr:cNvSpPr/>
      </xdr:nvSpPr>
      <xdr:spPr>
        <a:xfrm>
          <a:off x="6921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28194</xdr:rowOff>
    </xdr:from>
    <xdr:to>
      <xdr:col>41</xdr:col>
      <xdr:colOff>50800</xdr:colOff>
      <xdr:row>37</xdr:row>
      <xdr:rowOff>46482</xdr:rowOff>
    </xdr:to>
    <xdr:cxnSp macro="">
      <xdr:nvCxnSpPr>
        <xdr:cNvPr id="138" name="直線コネクタ 137">
          <a:extLst>
            <a:ext uri="{FF2B5EF4-FFF2-40B4-BE49-F238E27FC236}">
              <a16:creationId xmlns:a16="http://schemas.microsoft.com/office/drawing/2014/main" id="{F4DD37BF-20D8-4CE8-8187-F729F30E2C73}"/>
            </a:ext>
          </a:extLst>
        </xdr:cNvPr>
        <xdr:cNvCxnSpPr/>
      </xdr:nvCxnSpPr>
      <xdr:spPr>
        <a:xfrm flipV="1">
          <a:off x="6972300" y="63718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B5D08D91-B992-4C2F-8A1A-9FB140CD370F}"/>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129557</xdr:rowOff>
    </xdr:from>
    <xdr:ext cx="469744" cy="259045"/>
    <xdr:sp macro="" textlink="">
      <xdr:nvSpPr>
        <xdr:cNvPr id="140" name="n_2aveValue【図書館】&#10;一人当たり面積">
          <a:extLst>
            <a:ext uri="{FF2B5EF4-FFF2-40B4-BE49-F238E27FC236}">
              <a16:creationId xmlns:a16="http://schemas.microsoft.com/office/drawing/2014/main" id="{F108FE69-718A-4EA5-BA80-0F38286E8690}"/>
            </a:ext>
          </a:extLst>
        </xdr:cNvPr>
        <xdr:cNvSpPr txBox="1"/>
      </xdr:nvSpPr>
      <xdr:spPr>
        <a:xfrm>
          <a:off x="8515427"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108983</xdr:rowOff>
    </xdr:from>
    <xdr:ext cx="469744" cy="259045"/>
    <xdr:sp macro="" textlink="">
      <xdr:nvSpPr>
        <xdr:cNvPr id="141" name="n_3aveValue【図書館】&#10;一人当たり面積">
          <a:extLst>
            <a:ext uri="{FF2B5EF4-FFF2-40B4-BE49-F238E27FC236}">
              <a16:creationId xmlns:a16="http://schemas.microsoft.com/office/drawing/2014/main" id="{BEE4A602-65E5-44FA-B0FB-274568CA8D69}"/>
            </a:ext>
          </a:extLst>
        </xdr:cNvPr>
        <xdr:cNvSpPr txBox="1"/>
      </xdr:nvSpPr>
      <xdr:spPr>
        <a:xfrm>
          <a:off x="7626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1541</xdr:rowOff>
    </xdr:from>
    <xdr:ext cx="469744" cy="259045"/>
    <xdr:sp macro="" textlink="">
      <xdr:nvSpPr>
        <xdr:cNvPr id="142" name="n_4aveValue【図書館】&#10;一人当たり面積">
          <a:extLst>
            <a:ext uri="{FF2B5EF4-FFF2-40B4-BE49-F238E27FC236}">
              <a16:creationId xmlns:a16="http://schemas.microsoft.com/office/drawing/2014/main" id="{3704327D-BF46-4786-AAFF-DFB01DF3945C}"/>
            </a:ext>
          </a:extLst>
        </xdr:cNvPr>
        <xdr:cNvSpPr txBox="1"/>
      </xdr:nvSpPr>
      <xdr:spPr>
        <a:xfrm>
          <a:off x="6737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68089</xdr:rowOff>
    </xdr:from>
    <xdr:ext cx="469744" cy="259045"/>
    <xdr:sp macro="" textlink="">
      <xdr:nvSpPr>
        <xdr:cNvPr id="143" name="n_1mainValue【図書館】&#10;一人当たり面積">
          <a:extLst>
            <a:ext uri="{FF2B5EF4-FFF2-40B4-BE49-F238E27FC236}">
              <a16:creationId xmlns:a16="http://schemas.microsoft.com/office/drawing/2014/main" id="{BBFAA780-CB3E-427E-89A2-844482EBE861}"/>
            </a:ext>
          </a:extLst>
        </xdr:cNvPr>
        <xdr:cNvSpPr txBox="1"/>
      </xdr:nvSpPr>
      <xdr:spPr>
        <a:xfrm>
          <a:off x="93917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77233</xdr:rowOff>
    </xdr:from>
    <xdr:ext cx="469744" cy="259045"/>
    <xdr:sp macro="" textlink="">
      <xdr:nvSpPr>
        <xdr:cNvPr id="144" name="n_2mainValue【図書館】&#10;一人当たり面積">
          <a:extLst>
            <a:ext uri="{FF2B5EF4-FFF2-40B4-BE49-F238E27FC236}">
              <a16:creationId xmlns:a16="http://schemas.microsoft.com/office/drawing/2014/main" id="{5EDD4F8C-B684-4A3A-BA55-A11C1E309ECE}"/>
            </a:ext>
          </a:extLst>
        </xdr:cNvPr>
        <xdr:cNvSpPr txBox="1"/>
      </xdr:nvSpPr>
      <xdr:spPr>
        <a:xfrm>
          <a:off x="8515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95521</xdr:rowOff>
    </xdr:from>
    <xdr:ext cx="469744" cy="259045"/>
    <xdr:sp macro="" textlink="">
      <xdr:nvSpPr>
        <xdr:cNvPr id="145" name="n_3mainValue【図書館】&#10;一人当たり面積">
          <a:extLst>
            <a:ext uri="{FF2B5EF4-FFF2-40B4-BE49-F238E27FC236}">
              <a16:creationId xmlns:a16="http://schemas.microsoft.com/office/drawing/2014/main" id="{C7BC5F06-1F79-4C7B-A89D-EEF23F6841D7}"/>
            </a:ext>
          </a:extLst>
        </xdr:cNvPr>
        <xdr:cNvSpPr txBox="1"/>
      </xdr:nvSpPr>
      <xdr:spPr>
        <a:xfrm>
          <a:off x="76264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113809</xdr:rowOff>
    </xdr:from>
    <xdr:ext cx="469744" cy="259045"/>
    <xdr:sp macro="" textlink="">
      <xdr:nvSpPr>
        <xdr:cNvPr id="146" name="n_4mainValue【図書館】&#10;一人当たり面積">
          <a:extLst>
            <a:ext uri="{FF2B5EF4-FFF2-40B4-BE49-F238E27FC236}">
              <a16:creationId xmlns:a16="http://schemas.microsoft.com/office/drawing/2014/main" id="{46387216-C593-4345-9607-94D880AB9BA7}"/>
            </a:ext>
          </a:extLst>
        </xdr:cNvPr>
        <xdr:cNvSpPr txBox="1"/>
      </xdr:nvSpPr>
      <xdr:spPr>
        <a:xfrm>
          <a:off x="6737427"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2B016F9-FB4D-413B-A437-AF04D594A72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6176E87-B425-4CB3-BB00-50E67A2D44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2337709-3A67-4D74-BB57-1033BAE10B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50B5000-2333-4F9B-A5F6-6940F35671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4B39A4B-6FDD-4D41-95D9-B6D16847BFF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4713936-DCAE-4854-8753-1E81ACEB3B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74E40B8-9B23-430A-ADF9-747B4B7166F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0F5C9D5-2181-4A57-B524-38817B48DC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41EDD8B-FF2E-4C3C-B0D9-6BF89CD207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F24D48B-D12E-434F-AB16-2BFA45472A2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070BAE1-62F1-48B9-98E6-2BC16C9A7C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DEF983FA-B8A2-4D77-AA1A-97E256C0A63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B6804D18-59FE-4533-9E8F-4D75DA35AA3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E1E593B4-ED9A-4EB8-99D6-FF3BFED39C7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ABDA385D-C5A2-4B29-B46C-F6802DFB8CC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CE08AFFD-8340-43A8-A787-23066BDA003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4712A019-94D9-4628-8312-D5D00B89167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5F57AF5-7BBC-41A4-8124-46737754058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9CF18B88-4C4B-4389-8E45-AA8BED39719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CDE7AFE3-3E46-4643-B1B5-3E21F87EA96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5F49B361-6D97-4089-8D76-8128A9C326B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ECE1D940-F3FA-45E6-9760-86FDB450554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4ABE9C78-D8F6-4A9D-8400-C23C1B67C48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445CECC-5A66-415D-8393-A0EDED0414B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5B90B75E-2D08-468D-B473-82656697388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CDC06A7E-E612-482F-AD8A-4132B11AC1EA}"/>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603B51D4-723E-47EB-9128-D37A6861FE8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1E03E583-E6CE-4197-A3EB-A937AF94821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3BBB5E65-BE9E-4FFB-AC2C-48E0F24E203F}"/>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6" name="直線コネクタ 175">
          <a:extLst>
            <a:ext uri="{FF2B5EF4-FFF2-40B4-BE49-F238E27FC236}">
              <a16:creationId xmlns:a16="http://schemas.microsoft.com/office/drawing/2014/main" id="{6ABDF74C-D304-4B2F-8467-420139C7E01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65C84479-5BF6-4C27-8076-70FCEF1568BF}"/>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a:extLst>
            <a:ext uri="{FF2B5EF4-FFF2-40B4-BE49-F238E27FC236}">
              <a16:creationId xmlns:a16="http://schemas.microsoft.com/office/drawing/2014/main" id="{0454D3A4-BA3E-49B6-959E-AD416BD1AFC2}"/>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179" name="フローチャート: 判断 178">
          <a:extLst>
            <a:ext uri="{FF2B5EF4-FFF2-40B4-BE49-F238E27FC236}">
              <a16:creationId xmlns:a16="http://schemas.microsoft.com/office/drawing/2014/main" id="{2D4F5631-539A-4115-9516-A2C8D543B85D}"/>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0" name="フローチャート: 判断 179">
          <a:extLst>
            <a:ext uri="{FF2B5EF4-FFF2-40B4-BE49-F238E27FC236}">
              <a16:creationId xmlns:a16="http://schemas.microsoft.com/office/drawing/2014/main" id="{621753C0-631A-49C5-87C2-7286F40DADA8}"/>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3084</xdr:rowOff>
    </xdr:from>
    <xdr:to>
      <xdr:col>10</xdr:col>
      <xdr:colOff>165100</xdr:colOff>
      <xdr:row>61</xdr:row>
      <xdr:rowOff>104684</xdr:rowOff>
    </xdr:to>
    <xdr:sp macro="" textlink="">
      <xdr:nvSpPr>
        <xdr:cNvPr id="181" name="フローチャート: 判断 180">
          <a:extLst>
            <a:ext uri="{FF2B5EF4-FFF2-40B4-BE49-F238E27FC236}">
              <a16:creationId xmlns:a16="http://schemas.microsoft.com/office/drawing/2014/main" id="{EB633D74-1DA6-4E8C-A92A-826CE43D060E}"/>
            </a:ext>
          </a:extLst>
        </xdr:cNvPr>
        <xdr:cNvSpPr/>
      </xdr:nvSpPr>
      <xdr:spPr>
        <a:xfrm>
          <a:off x="196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2" name="フローチャート: 判断 181">
          <a:extLst>
            <a:ext uri="{FF2B5EF4-FFF2-40B4-BE49-F238E27FC236}">
              <a16:creationId xmlns:a16="http://schemas.microsoft.com/office/drawing/2014/main" id="{11287672-5590-4278-831E-BE40697176BD}"/>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B32A396-8789-4CC7-9172-C6ABA4019EA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C35612B-B3C5-4E5D-AC0D-4A30245603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C773B32-FAB5-47EF-854E-2F267AA7E99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FF85767-4644-4166-AEB3-AC793A4D001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42F36FC-B8B9-424A-B650-517D51462FC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88" name="楕円 187">
          <a:extLst>
            <a:ext uri="{FF2B5EF4-FFF2-40B4-BE49-F238E27FC236}">
              <a16:creationId xmlns:a16="http://schemas.microsoft.com/office/drawing/2014/main" id="{FE7ABA1D-E70E-44E7-BEDA-000D1E617A67}"/>
            </a:ext>
          </a:extLst>
        </xdr:cNvPr>
        <xdr:cNvSpPr/>
      </xdr:nvSpPr>
      <xdr:spPr>
        <a:xfrm>
          <a:off x="4584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77850</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E3D1D77D-E084-4567-98C2-0268403C3652}"/>
            </a:ext>
          </a:extLst>
        </xdr:cNvPr>
        <xdr:cNvSpPr txBox="1"/>
      </xdr:nvSpPr>
      <xdr:spPr>
        <a:xfrm>
          <a:off x="467360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66766</xdr:rowOff>
    </xdr:from>
    <xdr:to>
      <xdr:col>20</xdr:col>
      <xdr:colOff>38100</xdr:colOff>
      <xdr:row>61</xdr:row>
      <xdr:rowOff>168366</xdr:rowOff>
    </xdr:to>
    <xdr:sp macro="" textlink="">
      <xdr:nvSpPr>
        <xdr:cNvPr id="190" name="楕円 189">
          <a:extLst>
            <a:ext uri="{FF2B5EF4-FFF2-40B4-BE49-F238E27FC236}">
              <a16:creationId xmlns:a16="http://schemas.microsoft.com/office/drawing/2014/main" id="{4736D09D-50AE-41DD-AF79-274EC74A4194}"/>
            </a:ext>
          </a:extLst>
        </xdr:cNvPr>
        <xdr:cNvSpPr/>
      </xdr:nvSpPr>
      <xdr:spPr>
        <a:xfrm>
          <a:off x="3746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117566</xdr:rowOff>
    </xdr:from>
    <xdr:to>
      <xdr:col>24</xdr:col>
      <xdr:colOff>63500</xdr:colOff>
      <xdr:row>61</xdr:row>
      <xdr:rowOff>150223</xdr:rowOff>
    </xdr:to>
    <xdr:cxnSp macro="">
      <xdr:nvCxnSpPr>
        <xdr:cNvPr id="191" name="直線コネクタ 190">
          <a:extLst>
            <a:ext uri="{FF2B5EF4-FFF2-40B4-BE49-F238E27FC236}">
              <a16:creationId xmlns:a16="http://schemas.microsoft.com/office/drawing/2014/main" id="{BFB7248B-FBED-4C7D-8DA2-7367DA21069F}"/>
            </a:ext>
          </a:extLst>
        </xdr:cNvPr>
        <xdr:cNvCxnSpPr/>
      </xdr:nvCxnSpPr>
      <xdr:spPr>
        <a:xfrm>
          <a:off x="3797300" y="105760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34109</xdr:rowOff>
    </xdr:from>
    <xdr:to>
      <xdr:col>15</xdr:col>
      <xdr:colOff>101600</xdr:colOff>
      <xdr:row>61</xdr:row>
      <xdr:rowOff>135709</xdr:rowOff>
    </xdr:to>
    <xdr:sp macro="" textlink="">
      <xdr:nvSpPr>
        <xdr:cNvPr id="192" name="楕円 191">
          <a:extLst>
            <a:ext uri="{FF2B5EF4-FFF2-40B4-BE49-F238E27FC236}">
              <a16:creationId xmlns:a16="http://schemas.microsoft.com/office/drawing/2014/main" id="{B89271F8-297B-4E5E-AFCB-ADBE0C09375F}"/>
            </a:ext>
          </a:extLst>
        </xdr:cNvPr>
        <xdr:cNvSpPr/>
      </xdr:nvSpPr>
      <xdr:spPr>
        <a:xfrm>
          <a:off x="2857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84909</xdr:rowOff>
    </xdr:from>
    <xdr:to>
      <xdr:col>19</xdr:col>
      <xdr:colOff>177800</xdr:colOff>
      <xdr:row>61</xdr:row>
      <xdr:rowOff>117566</xdr:rowOff>
    </xdr:to>
    <xdr:cxnSp macro="">
      <xdr:nvCxnSpPr>
        <xdr:cNvPr id="193" name="直線コネクタ 192">
          <a:extLst>
            <a:ext uri="{FF2B5EF4-FFF2-40B4-BE49-F238E27FC236}">
              <a16:creationId xmlns:a16="http://schemas.microsoft.com/office/drawing/2014/main" id="{725CDECA-A0E2-4519-AFD2-2E5E74398E6B}"/>
            </a:ext>
          </a:extLst>
        </xdr:cNvPr>
        <xdr:cNvCxnSpPr/>
      </xdr:nvCxnSpPr>
      <xdr:spPr>
        <a:xfrm>
          <a:off x="2908300" y="105433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4" name="楕円 193">
          <a:extLst>
            <a:ext uri="{FF2B5EF4-FFF2-40B4-BE49-F238E27FC236}">
              <a16:creationId xmlns:a16="http://schemas.microsoft.com/office/drawing/2014/main" id="{27D6F27A-C0D8-4292-B374-0A697E43A7E9}"/>
            </a:ext>
          </a:extLst>
        </xdr:cNvPr>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84909</xdr:rowOff>
    </xdr:to>
    <xdr:cxnSp macro="">
      <xdr:nvCxnSpPr>
        <xdr:cNvPr id="195" name="直線コネクタ 194">
          <a:extLst>
            <a:ext uri="{FF2B5EF4-FFF2-40B4-BE49-F238E27FC236}">
              <a16:creationId xmlns:a16="http://schemas.microsoft.com/office/drawing/2014/main" id="{68F887DC-0DDF-4F6B-8B8E-1E3BD3CACE19}"/>
            </a:ext>
          </a:extLst>
        </xdr:cNvPr>
        <xdr:cNvCxnSpPr/>
      </xdr:nvCxnSpPr>
      <xdr:spPr>
        <a:xfrm>
          <a:off x="2019300" y="1051396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6" name="楕円 195">
          <a:extLst>
            <a:ext uri="{FF2B5EF4-FFF2-40B4-BE49-F238E27FC236}">
              <a16:creationId xmlns:a16="http://schemas.microsoft.com/office/drawing/2014/main" id="{1AF8E6F0-B0FA-4BA4-8DCD-1F31E6A55A46}"/>
            </a:ext>
          </a:extLst>
        </xdr:cNvPr>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55517</xdr:rowOff>
    </xdr:to>
    <xdr:cxnSp macro="">
      <xdr:nvCxnSpPr>
        <xdr:cNvPr id="197" name="直線コネクタ 196">
          <a:extLst>
            <a:ext uri="{FF2B5EF4-FFF2-40B4-BE49-F238E27FC236}">
              <a16:creationId xmlns:a16="http://schemas.microsoft.com/office/drawing/2014/main" id="{CCC32A9D-E372-44C1-A534-22F61D8AA968}"/>
            </a:ext>
          </a:extLst>
        </xdr:cNvPr>
        <xdr:cNvCxnSpPr/>
      </xdr:nvCxnSpPr>
      <xdr:spPr>
        <a:xfrm>
          <a:off x="1130300" y="104813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98" name="n_1aveValue【体育館・プール】&#10;有形固定資産減価償却率">
          <a:extLst>
            <a:ext uri="{FF2B5EF4-FFF2-40B4-BE49-F238E27FC236}">
              <a16:creationId xmlns:a16="http://schemas.microsoft.com/office/drawing/2014/main" id="{63074A1C-7AE7-49FD-87D4-23688B582D6E}"/>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199" name="n_2aveValue【体育館・プール】&#10;有形固定資産減価償却率">
          <a:extLst>
            <a:ext uri="{FF2B5EF4-FFF2-40B4-BE49-F238E27FC236}">
              <a16:creationId xmlns:a16="http://schemas.microsoft.com/office/drawing/2014/main" id="{53D0C8CB-7B69-4E7E-8430-E1146B1C4633}"/>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121211</xdr:rowOff>
    </xdr:from>
    <xdr:ext cx="405111" cy="259045"/>
    <xdr:sp macro="" textlink="">
      <xdr:nvSpPr>
        <xdr:cNvPr id="200" name="n_3aveValue【体育館・プール】&#10;有形固定資産減価償却率">
          <a:extLst>
            <a:ext uri="{FF2B5EF4-FFF2-40B4-BE49-F238E27FC236}">
              <a16:creationId xmlns:a16="http://schemas.microsoft.com/office/drawing/2014/main" id="{5DC6780C-00AF-41E3-BFEE-13A7F758043E}"/>
            </a:ext>
          </a:extLst>
        </xdr:cNvPr>
        <xdr:cNvSpPr txBox="1"/>
      </xdr:nvSpPr>
      <xdr:spPr>
        <a:xfrm>
          <a:off x="1816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1" name="n_4aveValue【体育館・プール】&#10;有形固定資産減価償却率">
          <a:extLst>
            <a:ext uri="{FF2B5EF4-FFF2-40B4-BE49-F238E27FC236}">
              <a16:creationId xmlns:a16="http://schemas.microsoft.com/office/drawing/2014/main" id="{35B416E2-43A8-4A1C-9952-F4DFE664EAD4}"/>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13443</xdr:rowOff>
    </xdr:from>
    <xdr:ext cx="405111" cy="259045"/>
    <xdr:sp macro="" textlink="">
      <xdr:nvSpPr>
        <xdr:cNvPr id="202" name="n_1mainValue【体育館・プール】&#10;有形固定資産減価償却率">
          <a:extLst>
            <a:ext uri="{FF2B5EF4-FFF2-40B4-BE49-F238E27FC236}">
              <a16:creationId xmlns:a16="http://schemas.microsoft.com/office/drawing/2014/main" id="{47078BF0-1DD7-48F6-9141-3CC076D7C665}"/>
            </a:ext>
          </a:extLst>
        </xdr:cNvPr>
        <xdr:cNvSpPr txBox="1"/>
      </xdr:nvSpPr>
      <xdr:spPr>
        <a:xfrm>
          <a:off x="3582044" y="1030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203" name="n_2mainValue【体育館・プール】&#10;有形固定資産減価償却率">
          <a:extLst>
            <a:ext uri="{FF2B5EF4-FFF2-40B4-BE49-F238E27FC236}">
              <a16:creationId xmlns:a16="http://schemas.microsoft.com/office/drawing/2014/main" id="{ED92EEF9-EE0E-4CCB-998B-4481FAF423D4}"/>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97444</xdr:rowOff>
    </xdr:from>
    <xdr:ext cx="405111" cy="259045"/>
    <xdr:sp macro="" textlink="">
      <xdr:nvSpPr>
        <xdr:cNvPr id="204" name="n_3mainValue【体育館・プール】&#10;有形固定資産減価償却率">
          <a:extLst>
            <a:ext uri="{FF2B5EF4-FFF2-40B4-BE49-F238E27FC236}">
              <a16:creationId xmlns:a16="http://schemas.microsoft.com/office/drawing/2014/main" id="{F61F64BD-4494-4D19-8F3C-FA652B73EF1E}"/>
            </a:ext>
          </a:extLst>
        </xdr:cNvPr>
        <xdr:cNvSpPr txBox="1"/>
      </xdr:nvSpPr>
      <xdr:spPr>
        <a:xfrm>
          <a:off x="1816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90187</xdr:rowOff>
    </xdr:from>
    <xdr:ext cx="405111" cy="259045"/>
    <xdr:sp macro="" textlink="">
      <xdr:nvSpPr>
        <xdr:cNvPr id="205" name="n_4mainValue【体育館・プール】&#10;有形固定資産減価償却率">
          <a:extLst>
            <a:ext uri="{FF2B5EF4-FFF2-40B4-BE49-F238E27FC236}">
              <a16:creationId xmlns:a16="http://schemas.microsoft.com/office/drawing/2014/main" id="{D7A98DFF-E0F9-4B34-846C-4E48ECAD7757}"/>
            </a:ext>
          </a:extLst>
        </xdr:cNvPr>
        <xdr:cNvSpPr txBox="1"/>
      </xdr:nvSpPr>
      <xdr:spPr>
        <a:xfrm>
          <a:off x="927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A477F78-EDA8-4B7F-931D-B0F51A711A8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0775261-B747-4A4A-BD30-A2C7F5BA807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76B2D96-5C92-4CB6-896E-2268E36074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4258DD2-55E9-4565-B16F-892678AE10E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B1E50AD-F74B-4DE9-86FC-9D98117EED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1CD38F7B-BD33-46B1-A6DF-D2E94949CA4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3D1C33D4-F4EC-4AD3-8A5B-B3E8FD8776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955DBC9-3B49-4FDD-8A89-DE4160A95F1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2A96B49-97FA-4D02-BEAC-9C368AD3807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4397DD2-C23E-4337-BDB9-C9E19CCC3D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B0A38706-8F3A-4F1F-95B3-13034562EB9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8ADE0CB8-D63F-426D-9987-D2EB077CA18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63859AFB-23AA-409E-9A3A-824B57CE566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62DEA7EF-21F9-4362-8AC9-9FB8C702DE8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13D49FB-D9AF-4CBA-AC66-7E6A4F5E8E1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FD9784B0-1B37-4159-A122-6700E0D3D21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D482F671-2CD3-4C96-9FB2-99D42B3AA3D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BF206D22-9FFA-4B44-9962-01B453FF12B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6C6F63D1-F142-4873-B410-08D0B7964BD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7BC0723E-8941-4C78-883B-54048CEAADD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7584108-92BE-4D1C-99EE-FC36999ABA0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1623317-2B6E-4BAE-8A67-C7AB43472A2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76C7201E-BB34-4487-8C79-7B82BD88F9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229" name="直線コネクタ 228">
          <a:extLst>
            <a:ext uri="{FF2B5EF4-FFF2-40B4-BE49-F238E27FC236}">
              <a16:creationId xmlns:a16="http://schemas.microsoft.com/office/drawing/2014/main" id="{9995244C-6B04-40D4-9ADC-80DF081EEC96}"/>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0" name="【体育館・プール】&#10;一人当たり面積最小値テキスト">
          <a:extLst>
            <a:ext uri="{FF2B5EF4-FFF2-40B4-BE49-F238E27FC236}">
              <a16:creationId xmlns:a16="http://schemas.microsoft.com/office/drawing/2014/main" id="{6DD4CB61-81EB-405C-8F67-C155846F06BE}"/>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1" name="直線コネクタ 230">
          <a:extLst>
            <a:ext uri="{FF2B5EF4-FFF2-40B4-BE49-F238E27FC236}">
              <a16:creationId xmlns:a16="http://schemas.microsoft.com/office/drawing/2014/main" id="{7934FBA9-1F0B-4417-9A73-9EAA4AB79BF5}"/>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232" name="【体育館・プール】&#10;一人当たり面積最大値テキスト">
          <a:extLst>
            <a:ext uri="{FF2B5EF4-FFF2-40B4-BE49-F238E27FC236}">
              <a16:creationId xmlns:a16="http://schemas.microsoft.com/office/drawing/2014/main" id="{A5541E3D-C592-468B-A89E-5656F40E7CE1}"/>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233" name="直線コネクタ 232">
          <a:extLst>
            <a:ext uri="{FF2B5EF4-FFF2-40B4-BE49-F238E27FC236}">
              <a16:creationId xmlns:a16="http://schemas.microsoft.com/office/drawing/2014/main" id="{8497EA32-6388-48B6-96AD-17BE8D714227}"/>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234" name="【体育館・プール】&#10;一人当たり面積平均値テキスト">
          <a:extLst>
            <a:ext uri="{FF2B5EF4-FFF2-40B4-BE49-F238E27FC236}">
              <a16:creationId xmlns:a16="http://schemas.microsoft.com/office/drawing/2014/main" id="{F39536CC-0981-44D1-BEF3-B33AE2A6FD1F}"/>
            </a:ext>
          </a:extLst>
        </xdr:cNvPr>
        <xdr:cNvSpPr txBox="1"/>
      </xdr:nvSpPr>
      <xdr:spPr>
        <a:xfrm>
          <a:off x="10515600" y="1074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235" name="フローチャート: 判断 234">
          <a:extLst>
            <a:ext uri="{FF2B5EF4-FFF2-40B4-BE49-F238E27FC236}">
              <a16:creationId xmlns:a16="http://schemas.microsoft.com/office/drawing/2014/main" id="{62CB7BB9-844F-49DC-BF6E-CED1BC0D6310}"/>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236" name="フローチャート: 判断 235">
          <a:extLst>
            <a:ext uri="{FF2B5EF4-FFF2-40B4-BE49-F238E27FC236}">
              <a16:creationId xmlns:a16="http://schemas.microsoft.com/office/drawing/2014/main" id="{51A5914C-191F-4907-A689-D302D9C51C14}"/>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128651</xdr:rowOff>
    </xdr:from>
    <xdr:to>
      <xdr:col>46</xdr:col>
      <xdr:colOff>38100</xdr:colOff>
      <xdr:row>63</xdr:row>
      <xdr:rowOff>58801</xdr:rowOff>
    </xdr:to>
    <xdr:sp macro="" textlink="">
      <xdr:nvSpPr>
        <xdr:cNvPr id="237" name="フローチャート: 判断 236">
          <a:extLst>
            <a:ext uri="{FF2B5EF4-FFF2-40B4-BE49-F238E27FC236}">
              <a16:creationId xmlns:a16="http://schemas.microsoft.com/office/drawing/2014/main" id="{56D31B28-31F6-439A-BD48-05A232156286}"/>
            </a:ext>
          </a:extLst>
        </xdr:cNvPr>
        <xdr:cNvSpPr/>
      </xdr:nvSpPr>
      <xdr:spPr>
        <a:xfrm>
          <a:off x="8699500" y="1075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31496</xdr:rowOff>
    </xdr:from>
    <xdr:to>
      <xdr:col>41</xdr:col>
      <xdr:colOff>101600</xdr:colOff>
      <xdr:row>63</xdr:row>
      <xdr:rowOff>133096</xdr:rowOff>
    </xdr:to>
    <xdr:sp macro="" textlink="">
      <xdr:nvSpPr>
        <xdr:cNvPr id="238" name="フローチャート: 判断 237">
          <a:extLst>
            <a:ext uri="{FF2B5EF4-FFF2-40B4-BE49-F238E27FC236}">
              <a16:creationId xmlns:a16="http://schemas.microsoft.com/office/drawing/2014/main" id="{F366C3CB-FBA5-4285-8640-CCCBD3B956CD}"/>
            </a:ext>
          </a:extLst>
        </xdr:cNvPr>
        <xdr:cNvSpPr/>
      </xdr:nvSpPr>
      <xdr:spPr>
        <a:xfrm>
          <a:off x="7810500" y="1083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46355</xdr:rowOff>
    </xdr:from>
    <xdr:to>
      <xdr:col>36</xdr:col>
      <xdr:colOff>165100</xdr:colOff>
      <xdr:row>63</xdr:row>
      <xdr:rowOff>147955</xdr:rowOff>
    </xdr:to>
    <xdr:sp macro="" textlink="">
      <xdr:nvSpPr>
        <xdr:cNvPr id="239" name="フローチャート: 判断 238">
          <a:extLst>
            <a:ext uri="{FF2B5EF4-FFF2-40B4-BE49-F238E27FC236}">
              <a16:creationId xmlns:a16="http://schemas.microsoft.com/office/drawing/2014/main" id="{A3ECB792-FFFC-40E9-AF5B-75FEC3601002}"/>
            </a:ext>
          </a:extLst>
        </xdr:cNvPr>
        <xdr:cNvSpPr/>
      </xdr:nvSpPr>
      <xdr:spPr>
        <a:xfrm>
          <a:off x="6921500" y="1084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B9D2FA5-31E6-446F-B711-94AAEAD7B40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32260BD-1DB4-4AF8-8643-EBF8909E60A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E29007F-3E39-4809-B2DF-8C9369531C1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284CAB3-04D7-4FF5-8C4E-A071F3F7C0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68C255E-E4A7-481A-B699-84EC43C8D9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45212</xdr:rowOff>
    </xdr:from>
    <xdr:to>
      <xdr:col>55</xdr:col>
      <xdr:colOff>50800</xdr:colOff>
      <xdr:row>62</xdr:row>
      <xdr:rowOff>146812</xdr:rowOff>
    </xdr:to>
    <xdr:sp macro="" textlink="">
      <xdr:nvSpPr>
        <xdr:cNvPr id="245" name="楕円 244">
          <a:extLst>
            <a:ext uri="{FF2B5EF4-FFF2-40B4-BE49-F238E27FC236}">
              <a16:creationId xmlns:a16="http://schemas.microsoft.com/office/drawing/2014/main" id="{AAC0DD4A-28EE-42C3-A7C7-BB01181A1623}"/>
            </a:ext>
          </a:extLst>
        </xdr:cNvPr>
        <xdr:cNvSpPr/>
      </xdr:nvSpPr>
      <xdr:spPr>
        <a:xfrm>
          <a:off x="10426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68089</xdr:rowOff>
    </xdr:from>
    <xdr:ext cx="469744" cy="259045"/>
    <xdr:sp macro="" textlink="">
      <xdr:nvSpPr>
        <xdr:cNvPr id="246" name="【体育館・プール】&#10;一人当たり面積該当値テキスト">
          <a:extLst>
            <a:ext uri="{FF2B5EF4-FFF2-40B4-BE49-F238E27FC236}">
              <a16:creationId xmlns:a16="http://schemas.microsoft.com/office/drawing/2014/main" id="{D3F63328-29F5-4E3C-A1B7-8F7D2BAB8874}"/>
            </a:ext>
          </a:extLst>
        </xdr:cNvPr>
        <xdr:cNvSpPr txBox="1"/>
      </xdr:nvSpPr>
      <xdr:spPr>
        <a:xfrm>
          <a:off x="10515600" y="1052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51308</xdr:rowOff>
    </xdr:from>
    <xdr:to>
      <xdr:col>50</xdr:col>
      <xdr:colOff>165100</xdr:colOff>
      <xdr:row>62</xdr:row>
      <xdr:rowOff>152908</xdr:rowOff>
    </xdr:to>
    <xdr:sp macro="" textlink="">
      <xdr:nvSpPr>
        <xdr:cNvPr id="247" name="楕円 246">
          <a:extLst>
            <a:ext uri="{FF2B5EF4-FFF2-40B4-BE49-F238E27FC236}">
              <a16:creationId xmlns:a16="http://schemas.microsoft.com/office/drawing/2014/main" id="{EAE930DB-F43C-4ACD-A416-9C733A2A51DD}"/>
            </a:ext>
          </a:extLst>
        </xdr:cNvPr>
        <xdr:cNvSpPr/>
      </xdr:nvSpPr>
      <xdr:spPr>
        <a:xfrm>
          <a:off x="9588500" y="106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96012</xdr:rowOff>
    </xdr:from>
    <xdr:to>
      <xdr:col>55</xdr:col>
      <xdr:colOff>0</xdr:colOff>
      <xdr:row>62</xdr:row>
      <xdr:rowOff>102108</xdr:rowOff>
    </xdr:to>
    <xdr:cxnSp macro="">
      <xdr:nvCxnSpPr>
        <xdr:cNvPr id="248" name="直線コネクタ 247">
          <a:extLst>
            <a:ext uri="{FF2B5EF4-FFF2-40B4-BE49-F238E27FC236}">
              <a16:creationId xmlns:a16="http://schemas.microsoft.com/office/drawing/2014/main" id="{2846B57D-9C73-4BD2-9EEE-6D8E8C7C914C}"/>
            </a:ext>
          </a:extLst>
        </xdr:cNvPr>
        <xdr:cNvCxnSpPr/>
      </xdr:nvCxnSpPr>
      <xdr:spPr>
        <a:xfrm flipV="1">
          <a:off x="9639300" y="10725912"/>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249" name="楕円 248">
          <a:extLst>
            <a:ext uri="{FF2B5EF4-FFF2-40B4-BE49-F238E27FC236}">
              <a16:creationId xmlns:a16="http://schemas.microsoft.com/office/drawing/2014/main" id="{01DB2E8E-EBFD-45D4-8D46-0A71FDAA852A}"/>
            </a:ext>
          </a:extLst>
        </xdr:cNvPr>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102108</xdr:rowOff>
    </xdr:from>
    <xdr:to>
      <xdr:col>50</xdr:col>
      <xdr:colOff>114300</xdr:colOff>
      <xdr:row>62</xdr:row>
      <xdr:rowOff>106680</xdr:rowOff>
    </xdr:to>
    <xdr:cxnSp macro="">
      <xdr:nvCxnSpPr>
        <xdr:cNvPr id="250" name="直線コネクタ 249">
          <a:extLst>
            <a:ext uri="{FF2B5EF4-FFF2-40B4-BE49-F238E27FC236}">
              <a16:creationId xmlns:a16="http://schemas.microsoft.com/office/drawing/2014/main" id="{D2FB53B8-A9F5-48A7-92D5-0C9A3C869E60}"/>
            </a:ext>
          </a:extLst>
        </xdr:cNvPr>
        <xdr:cNvCxnSpPr/>
      </xdr:nvCxnSpPr>
      <xdr:spPr>
        <a:xfrm flipV="1">
          <a:off x="8750300" y="107320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62357</xdr:rowOff>
    </xdr:from>
    <xdr:to>
      <xdr:col>41</xdr:col>
      <xdr:colOff>101600</xdr:colOff>
      <xdr:row>62</xdr:row>
      <xdr:rowOff>163957</xdr:rowOff>
    </xdr:to>
    <xdr:sp macro="" textlink="">
      <xdr:nvSpPr>
        <xdr:cNvPr id="251" name="楕円 250">
          <a:extLst>
            <a:ext uri="{FF2B5EF4-FFF2-40B4-BE49-F238E27FC236}">
              <a16:creationId xmlns:a16="http://schemas.microsoft.com/office/drawing/2014/main" id="{4DF9AD47-823A-4554-88C4-56A46A9DE0BF}"/>
            </a:ext>
          </a:extLst>
        </xdr:cNvPr>
        <xdr:cNvSpPr/>
      </xdr:nvSpPr>
      <xdr:spPr>
        <a:xfrm>
          <a:off x="7810500" y="106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106680</xdr:rowOff>
    </xdr:from>
    <xdr:to>
      <xdr:col>45</xdr:col>
      <xdr:colOff>177800</xdr:colOff>
      <xdr:row>62</xdr:row>
      <xdr:rowOff>113157</xdr:rowOff>
    </xdr:to>
    <xdr:cxnSp macro="">
      <xdr:nvCxnSpPr>
        <xdr:cNvPr id="252" name="直線コネクタ 251">
          <a:extLst>
            <a:ext uri="{FF2B5EF4-FFF2-40B4-BE49-F238E27FC236}">
              <a16:creationId xmlns:a16="http://schemas.microsoft.com/office/drawing/2014/main" id="{51109040-30B7-437B-9239-CEFA58A2035C}"/>
            </a:ext>
          </a:extLst>
        </xdr:cNvPr>
        <xdr:cNvCxnSpPr/>
      </xdr:nvCxnSpPr>
      <xdr:spPr>
        <a:xfrm flipV="1">
          <a:off x="7861300" y="1073658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49784</xdr:rowOff>
    </xdr:from>
    <xdr:to>
      <xdr:col>36</xdr:col>
      <xdr:colOff>165100</xdr:colOff>
      <xdr:row>62</xdr:row>
      <xdr:rowOff>151384</xdr:rowOff>
    </xdr:to>
    <xdr:sp macro="" textlink="">
      <xdr:nvSpPr>
        <xdr:cNvPr id="253" name="楕円 252">
          <a:extLst>
            <a:ext uri="{FF2B5EF4-FFF2-40B4-BE49-F238E27FC236}">
              <a16:creationId xmlns:a16="http://schemas.microsoft.com/office/drawing/2014/main" id="{2E1BCE5F-90AC-49E0-9F5E-87E41BA6DD8B}"/>
            </a:ext>
          </a:extLst>
        </xdr:cNvPr>
        <xdr:cNvSpPr/>
      </xdr:nvSpPr>
      <xdr:spPr>
        <a:xfrm>
          <a:off x="6921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100584</xdr:rowOff>
    </xdr:from>
    <xdr:to>
      <xdr:col>41</xdr:col>
      <xdr:colOff>50800</xdr:colOff>
      <xdr:row>62</xdr:row>
      <xdr:rowOff>113157</xdr:rowOff>
    </xdr:to>
    <xdr:cxnSp macro="">
      <xdr:nvCxnSpPr>
        <xdr:cNvPr id="254" name="直線コネクタ 253">
          <a:extLst>
            <a:ext uri="{FF2B5EF4-FFF2-40B4-BE49-F238E27FC236}">
              <a16:creationId xmlns:a16="http://schemas.microsoft.com/office/drawing/2014/main" id="{689DD96D-4584-4A37-A8D3-EE641D6B8315}"/>
            </a:ext>
          </a:extLst>
        </xdr:cNvPr>
        <xdr:cNvCxnSpPr/>
      </xdr:nvCxnSpPr>
      <xdr:spPr>
        <a:xfrm>
          <a:off x="6972300" y="1073048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255" name="n_1aveValue【体育館・プール】&#10;一人当たり面積">
          <a:extLst>
            <a:ext uri="{FF2B5EF4-FFF2-40B4-BE49-F238E27FC236}">
              <a16:creationId xmlns:a16="http://schemas.microsoft.com/office/drawing/2014/main" id="{EFAAFDFC-C064-427D-BD52-893B88BE2E9E}"/>
            </a:ext>
          </a:extLst>
        </xdr:cNvPr>
        <xdr:cNvSpPr txBox="1"/>
      </xdr:nvSpPr>
      <xdr:spPr>
        <a:xfrm>
          <a:off x="93917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49928</xdr:rowOff>
    </xdr:from>
    <xdr:ext cx="469744" cy="259045"/>
    <xdr:sp macro="" textlink="">
      <xdr:nvSpPr>
        <xdr:cNvPr id="256" name="n_2aveValue【体育館・プール】&#10;一人当たり面積">
          <a:extLst>
            <a:ext uri="{FF2B5EF4-FFF2-40B4-BE49-F238E27FC236}">
              <a16:creationId xmlns:a16="http://schemas.microsoft.com/office/drawing/2014/main" id="{E93761A5-C00C-4574-B575-0B26C89E1485}"/>
            </a:ext>
          </a:extLst>
        </xdr:cNvPr>
        <xdr:cNvSpPr txBox="1"/>
      </xdr:nvSpPr>
      <xdr:spPr>
        <a:xfrm>
          <a:off x="8515427" y="1085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124223</xdr:rowOff>
    </xdr:from>
    <xdr:ext cx="469744" cy="259045"/>
    <xdr:sp macro="" textlink="">
      <xdr:nvSpPr>
        <xdr:cNvPr id="257" name="n_3aveValue【体育館・プール】&#10;一人当たり面積">
          <a:extLst>
            <a:ext uri="{FF2B5EF4-FFF2-40B4-BE49-F238E27FC236}">
              <a16:creationId xmlns:a16="http://schemas.microsoft.com/office/drawing/2014/main" id="{BA521B7C-1C82-4F7E-914B-72B0C063DAFE}"/>
            </a:ext>
          </a:extLst>
        </xdr:cNvPr>
        <xdr:cNvSpPr txBox="1"/>
      </xdr:nvSpPr>
      <xdr:spPr>
        <a:xfrm>
          <a:off x="7626427" y="1092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139082</xdr:rowOff>
    </xdr:from>
    <xdr:ext cx="469744" cy="259045"/>
    <xdr:sp macro="" textlink="">
      <xdr:nvSpPr>
        <xdr:cNvPr id="258" name="n_4aveValue【体育館・プール】&#10;一人当たり面積">
          <a:extLst>
            <a:ext uri="{FF2B5EF4-FFF2-40B4-BE49-F238E27FC236}">
              <a16:creationId xmlns:a16="http://schemas.microsoft.com/office/drawing/2014/main" id="{EABD5A1D-2247-4866-8A42-734D5CADB34F}"/>
            </a:ext>
          </a:extLst>
        </xdr:cNvPr>
        <xdr:cNvSpPr txBox="1"/>
      </xdr:nvSpPr>
      <xdr:spPr>
        <a:xfrm>
          <a:off x="6737427" y="1094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169435</xdr:rowOff>
    </xdr:from>
    <xdr:ext cx="469744" cy="259045"/>
    <xdr:sp macro="" textlink="">
      <xdr:nvSpPr>
        <xdr:cNvPr id="259" name="n_1mainValue【体育館・プール】&#10;一人当たり面積">
          <a:extLst>
            <a:ext uri="{FF2B5EF4-FFF2-40B4-BE49-F238E27FC236}">
              <a16:creationId xmlns:a16="http://schemas.microsoft.com/office/drawing/2014/main" id="{1D94E2E7-6542-4231-8B24-F31495BBA0FA}"/>
            </a:ext>
          </a:extLst>
        </xdr:cNvPr>
        <xdr:cNvSpPr txBox="1"/>
      </xdr:nvSpPr>
      <xdr:spPr>
        <a:xfrm>
          <a:off x="9391727" y="1045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2557</xdr:rowOff>
    </xdr:from>
    <xdr:ext cx="469744" cy="259045"/>
    <xdr:sp macro="" textlink="">
      <xdr:nvSpPr>
        <xdr:cNvPr id="260" name="n_2mainValue【体育館・プール】&#10;一人当たり面積">
          <a:extLst>
            <a:ext uri="{FF2B5EF4-FFF2-40B4-BE49-F238E27FC236}">
              <a16:creationId xmlns:a16="http://schemas.microsoft.com/office/drawing/2014/main" id="{33EB12A5-4B17-434F-BF9F-520263B85A15}"/>
            </a:ext>
          </a:extLst>
        </xdr:cNvPr>
        <xdr:cNvSpPr txBox="1"/>
      </xdr:nvSpPr>
      <xdr:spPr>
        <a:xfrm>
          <a:off x="8515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9034</xdr:rowOff>
    </xdr:from>
    <xdr:ext cx="469744" cy="259045"/>
    <xdr:sp macro="" textlink="">
      <xdr:nvSpPr>
        <xdr:cNvPr id="261" name="n_3mainValue【体育館・プール】&#10;一人当たり面積">
          <a:extLst>
            <a:ext uri="{FF2B5EF4-FFF2-40B4-BE49-F238E27FC236}">
              <a16:creationId xmlns:a16="http://schemas.microsoft.com/office/drawing/2014/main" id="{F94147BD-E748-4995-A916-0F84D15DC4BF}"/>
            </a:ext>
          </a:extLst>
        </xdr:cNvPr>
        <xdr:cNvSpPr txBox="1"/>
      </xdr:nvSpPr>
      <xdr:spPr>
        <a:xfrm>
          <a:off x="7626427" y="104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167911</xdr:rowOff>
    </xdr:from>
    <xdr:ext cx="469744" cy="259045"/>
    <xdr:sp macro="" textlink="">
      <xdr:nvSpPr>
        <xdr:cNvPr id="262" name="n_4mainValue【体育館・プール】&#10;一人当たり面積">
          <a:extLst>
            <a:ext uri="{FF2B5EF4-FFF2-40B4-BE49-F238E27FC236}">
              <a16:creationId xmlns:a16="http://schemas.microsoft.com/office/drawing/2014/main" id="{1B351E18-A704-42BE-8EA8-4CC2031FA410}"/>
            </a:ext>
          </a:extLst>
        </xdr:cNvPr>
        <xdr:cNvSpPr txBox="1"/>
      </xdr:nvSpPr>
      <xdr:spPr>
        <a:xfrm>
          <a:off x="6737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11364AB-E9B9-4101-A4FD-87746EE7638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37DEFAD-77AD-49F4-8161-866F5583F58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7F46D1D-1E87-4CBE-9974-2E101720570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EE9EDAA-D9D9-40D4-957A-91BEDE1A4A7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2242F80-C3D1-43C2-93AB-42879AB0BA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FA825E0-0A9F-49A3-BEE1-C30926527FC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2A73B17-4729-4B13-8A57-11A1188922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EDF438A-7E9D-4AD9-AEEE-635ED4B4FB7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29454EF4-85D6-4D83-B71C-B270AB31F21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44490AF0-09E2-484C-8EBB-A0A0E198985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6E97BB1A-CBEC-4D9A-B967-1C9F56FCA96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52DBD3AD-9C60-492A-AF67-05B8510E01B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167200D6-8081-4695-9C7A-F220F63476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1C1D83CD-6AC5-4E48-AE3E-4E6EAC8E80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883330-C5C3-4635-823F-33CF2F02E1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AF9CC3ED-F18F-40C3-A9E2-10CAB618591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E51944FB-FDE0-4BAF-91F7-9BB3109D680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4B45A3C2-E29C-4368-85A4-8CF22141764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52CDECFC-D75E-48BE-B2D2-13736D8D41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39F58A74-52C1-459C-9A22-55830229EA5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2E25216A-70AE-483E-A8F3-A161BE090B9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D03E9980-610A-4EDD-98FC-5C4AADEBE97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968245DA-F4CF-45FD-81A0-7C890A40D91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9ED598C7-66CB-42DF-AB40-736B8B749BC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95EF9654-7EF9-42A6-B10E-47B1EE4B9EB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E4F122E3-7807-4F7E-B57E-2512CE93A3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BE105C9C-D245-46E1-8301-A446293FA37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44F7ED7E-F883-4749-A8B0-F3419B0F4C4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DC8D4BAA-20CA-46AC-8367-0FE02ED6A85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7A8BA455-FB2E-48CF-815C-CB5AAF955D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FAC22064-EDDB-436E-9C52-7FB892AC43B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18E46CEC-A1B9-4CC9-BA04-308C672AA3F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FF442C9D-03F8-4A56-B9DD-FD6671E2EF3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AD7417FB-5208-449D-AD7E-5A326179A7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8AA13EB6-0D5F-40F6-885A-1BDE1FA659D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861E457B-7B39-49B8-9D59-C5D3DB022EA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85D0D241-411A-49BB-9B84-577487792B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50E1FEEF-B78F-447A-9DEB-DDE643DF2A6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7837674D-EBB6-45CF-90A6-D9F3F23755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C0E9510-B254-4C8A-9E6B-B9A3C651AF9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FBBD41A7-3C99-4C83-8B76-0EAC660CFCA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F0D324CA-F3BE-46DC-AD73-8795F2776E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297732AA-86A3-4EB3-8512-8BDAC8DFA5C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42E4CB04-332A-40DE-A194-9B95D803E56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CD34DAC7-F4DC-47DB-8701-33BE24D194E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64FA72E8-17EB-486E-AC2B-6A7E7373EAD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8AF67BA5-176A-4093-AAEE-20850266EE4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29115810-8533-4A28-92B2-A62E5C91ACC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BB582D24-34A2-4FBF-B521-1BC4A1D36D5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5DAE679B-1C20-426E-826A-CD84AA0BBF8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B1425CC2-5380-490B-8BCA-346CE4E2137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3BB4DDE1-90E3-4616-90EB-7C7BB5F8165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53FE0BA6-2883-47AE-BC77-7DD10F511F0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2A313DD3-600B-457C-BC76-9310FAC32B0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1B6EBE9E-9FB0-44B9-B72D-C849496657D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2CF5E79C-1D19-42E0-A456-F2FC82EFC7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DA047607-7F13-44D5-8FEF-5206A2CAAE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320" name="直線コネクタ 319">
          <a:extLst>
            <a:ext uri="{FF2B5EF4-FFF2-40B4-BE49-F238E27FC236}">
              <a16:creationId xmlns:a16="http://schemas.microsoft.com/office/drawing/2014/main" id="{64816516-6F9C-45A9-AA7A-BF16E8622D77}"/>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8B18B561-A3C7-47B2-85EC-D0079C772F9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a:extLst>
            <a:ext uri="{FF2B5EF4-FFF2-40B4-BE49-F238E27FC236}">
              <a16:creationId xmlns:a16="http://schemas.microsoft.com/office/drawing/2014/main" id="{5D65CDDB-5AAB-4B37-81F9-31D1D2E4B5B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323" name="【一般廃棄物処理施設】&#10;有形固定資産減価償却率最大値テキスト">
          <a:extLst>
            <a:ext uri="{FF2B5EF4-FFF2-40B4-BE49-F238E27FC236}">
              <a16:creationId xmlns:a16="http://schemas.microsoft.com/office/drawing/2014/main" id="{49F97737-2420-4E19-B502-0B6AB7FD1E15}"/>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324" name="直線コネクタ 323">
          <a:extLst>
            <a:ext uri="{FF2B5EF4-FFF2-40B4-BE49-F238E27FC236}">
              <a16:creationId xmlns:a16="http://schemas.microsoft.com/office/drawing/2014/main" id="{FBABB6FE-4340-40EE-88D5-C75E2FF9F58C}"/>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3604A263-CD9C-44DB-9CBA-A4095A217EA0}"/>
            </a:ext>
          </a:extLst>
        </xdr:cNvPr>
        <xdr:cNvSpPr txBox="1"/>
      </xdr:nvSpPr>
      <xdr:spPr>
        <a:xfrm>
          <a:off x="16357600" y="637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326" name="フローチャート: 判断 325">
          <a:extLst>
            <a:ext uri="{FF2B5EF4-FFF2-40B4-BE49-F238E27FC236}">
              <a16:creationId xmlns:a16="http://schemas.microsoft.com/office/drawing/2014/main" id="{F6232D37-F539-4E23-9242-D8D658C0D4F6}"/>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7" name="フローチャート: 判断 326">
          <a:extLst>
            <a:ext uri="{FF2B5EF4-FFF2-40B4-BE49-F238E27FC236}">
              <a16:creationId xmlns:a16="http://schemas.microsoft.com/office/drawing/2014/main" id="{34094B92-CC4D-438F-B3EA-1A8F44F1AD5C}"/>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89081</xdr:rowOff>
    </xdr:from>
    <xdr:to>
      <xdr:col>76</xdr:col>
      <xdr:colOff>165100</xdr:colOff>
      <xdr:row>39</xdr:row>
      <xdr:rowOff>19231</xdr:rowOff>
    </xdr:to>
    <xdr:sp macro="" textlink="">
      <xdr:nvSpPr>
        <xdr:cNvPr id="328" name="フローチャート: 判断 327">
          <a:extLst>
            <a:ext uri="{FF2B5EF4-FFF2-40B4-BE49-F238E27FC236}">
              <a16:creationId xmlns:a16="http://schemas.microsoft.com/office/drawing/2014/main" id="{020561A0-C5EB-41C0-82E6-286607EFA26C}"/>
            </a:ext>
          </a:extLst>
        </xdr:cNvPr>
        <xdr:cNvSpPr/>
      </xdr:nvSpPr>
      <xdr:spPr>
        <a:xfrm>
          <a:off x="14541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133169</xdr:rowOff>
    </xdr:from>
    <xdr:to>
      <xdr:col>72</xdr:col>
      <xdr:colOff>38100</xdr:colOff>
      <xdr:row>39</xdr:row>
      <xdr:rowOff>63319</xdr:rowOff>
    </xdr:to>
    <xdr:sp macro="" textlink="">
      <xdr:nvSpPr>
        <xdr:cNvPr id="329" name="フローチャート: 判断 328">
          <a:extLst>
            <a:ext uri="{FF2B5EF4-FFF2-40B4-BE49-F238E27FC236}">
              <a16:creationId xmlns:a16="http://schemas.microsoft.com/office/drawing/2014/main" id="{639322BF-A0C3-4A60-8962-CCB0CB5E65EC}"/>
            </a:ext>
          </a:extLst>
        </xdr:cNvPr>
        <xdr:cNvSpPr/>
      </xdr:nvSpPr>
      <xdr:spPr>
        <a:xfrm>
          <a:off x="1365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74385</xdr:rowOff>
    </xdr:from>
    <xdr:to>
      <xdr:col>67</xdr:col>
      <xdr:colOff>101600</xdr:colOff>
      <xdr:row>39</xdr:row>
      <xdr:rowOff>4535</xdr:rowOff>
    </xdr:to>
    <xdr:sp macro="" textlink="">
      <xdr:nvSpPr>
        <xdr:cNvPr id="330" name="フローチャート: 判断 329">
          <a:extLst>
            <a:ext uri="{FF2B5EF4-FFF2-40B4-BE49-F238E27FC236}">
              <a16:creationId xmlns:a16="http://schemas.microsoft.com/office/drawing/2014/main" id="{F1845022-B405-4FC9-ADE0-7D62221323A3}"/>
            </a:ext>
          </a:extLst>
        </xdr:cNvPr>
        <xdr:cNvSpPr/>
      </xdr:nvSpPr>
      <xdr:spPr>
        <a:xfrm>
          <a:off x="12763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8A7CF6ED-011F-47A0-A971-CEEBC2EBEB0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889BA83-6C71-4D55-AC4D-B9FC679C6FB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BC6040A9-AEDB-4267-B69D-874E4627190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B8DAB02C-4489-4397-ADA6-27F6DCFA77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1CF9F3E-D9A3-4CB8-85DC-D8372706DEC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51526</xdr:rowOff>
    </xdr:from>
    <xdr:to>
      <xdr:col>85</xdr:col>
      <xdr:colOff>177800</xdr:colOff>
      <xdr:row>40</xdr:row>
      <xdr:rowOff>153126</xdr:rowOff>
    </xdr:to>
    <xdr:sp macro="" textlink="">
      <xdr:nvSpPr>
        <xdr:cNvPr id="336" name="楕円 335">
          <a:extLst>
            <a:ext uri="{FF2B5EF4-FFF2-40B4-BE49-F238E27FC236}">
              <a16:creationId xmlns:a16="http://schemas.microsoft.com/office/drawing/2014/main" id="{98FBF88E-FB93-4907-9F2F-DD637DBBDBBF}"/>
            </a:ext>
          </a:extLst>
        </xdr:cNvPr>
        <xdr:cNvSpPr/>
      </xdr:nvSpPr>
      <xdr:spPr>
        <a:xfrm>
          <a:off x="162687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29953</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6D463B44-8831-4125-8CAA-AA88F870C58D}"/>
            </a:ext>
          </a:extLst>
        </xdr:cNvPr>
        <xdr:cNvSpPr txBox="1"/>
      </xdr:nvSpPr>
      <xdr:spPr>
        <a:xfrm>
          <a:off x="16357600"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15603</xdr:rowOff>
    </xdr:from>
    <xdr:to>
      <xdr:col>81</xdr:col>
      <xdr:colOff>101600</xdr:colOff>
      <xdr:row>40</xdr:row>
      <xdr:rowOff>117203</xdr:rowOff>
    </xdr:to>
    <xdr:sp macro="" textlink="">
      <xdr:nvSpPr>
        <xdr:cNvPr id="338" name="楕円 337">
          <a:extLst>
            <a:ext uri="{FF2B5EF4-FFF2-40B4-BE49-F238E27FC236}">
              <a16:creationId xmlns:a16="http://schemas.microsoft.com/office/drawing/2014/main" id="{F6CD4B02-3563-45FE-AFD1-4A8EACB4B9E7}"/>
            </a:ext>
          </a:extLst>
        </xdr:cNvPr>
        <xdr:cNvSpPr/>
      </xdr:nvSpPr>
      <xdr:spPr>
        <a:xfrm>
          <a:off x="15430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66403</xdr:rowOff>
    </xdr:from>
    <xdr:to>
      <xdr:col>85</xdr:col>
      <xdr:colOff>127000</xdr:colOff>
      <xdr:row>40</xdr:row>
      <xdr:rowOff>102326</xdr:rowOff>
    </xdr:to>
    <xdr:cxnSp macro="">
      <xdr:nvCxnSpPr>
        <xdr:cNvPr id="339" name="直線コネクタ 338">
          <a:extLst>
            <a:ext uri="{FF2B5EF4-FFF2-40B4-BE49-F238E27FC236}">
              <a16:creationId xmlns:a16="http://schemas.microsoft.com/office/drawing/2014/main" id="{9A280361-5FE9-40A4-9156-5F80BE1AAC5B}"/>
            </a:ext>
          </a:extLst>
        </xdr:cNvPr>
        <xdr:cNvCxnSpPr/>
      </xdr:nvCxnSpPr>
      <xdr:spPr>
        <a:xfrm>
          <a:off x="15481300" y="692440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340" name="楕円 339">
          <a:extLst>
            <a:ext uri="{FF2B5EF4-FFF2-40B4-BE49-F238E27FC236}">
              <a16:creationId xmlns:a16="http://schemas.microsoft.com/office/drawing/2014/main" id="{4BF108F4-95F4-4960-84F2-3F35DC486E6F}"/>
            </a:ext>
          </a:extLst>
        </xdr:cNvPr>
        <xdr:cNvSpPr/>
      </xdr:nvSpPr>
      <xdr:spPr>
        <a:xfrm>
          <a:off x="1454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66403</xdr:rowOff>
    </xdr:to>
    <xdr:cxnSp macro="">
      <xdr:nvCxnSpPr>
        <xdr:cNvPr id="341" name="直線コネクタ 340">
          <a:extLst>
            <a:ext uri="{FF2B5EF4-FFF2-40B4-BE49-F238E27FC236}">
              <a16:creationId xmlns:a16="http://schemas.microsoft.com/office/drawing/2014/main" id="{0C17CBAB-085D-41C3-A120-3C00023D7894}"/>
            </a:ext>
          </a:extLst>
        </xdr:cNvPr>
        <xdr:cNvCxnSpPr/>
      </xdr:nvCxnSpPr>
      <xdr:spPr>
        <a:xfrm>
          <a:off x="14592300" y="68884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82550</xdr:rowOff>
    </xdr:from>
    <xdr:to>
      <xdr:col>72</xdr:col>
      <xdr:colOff>38100</xdr:colOff>
      <xdr:row>40</xdr:row>
      <xdr:rowOff>12700</xdr:rowOff>
    </xdr:to>
    <xdr:sp macro="" textlink="">
      <xdr:nvSpPr>
        <xdr:cNvPr id="342" name="楕円 341">
          <a:extLst>
            <a:ext uri="{FF2B5EF4-FFF2-40B4-BE49-F238E27FC236}">
              <a16:creationId xmlns:a16="http://schemas.microsoft.com/office/drawing/2014/main" id="{7386DEF1-204F-4DD3-90C0-CB19A9BA54C2}"/>
            </a:ext>
          </a:extLst>
        </xdr:cNvPr>
        <xdr:cNvSpPr/>
      </xdr:nvSpPr>
      <xdr:spPr>
        <a:xfrm>
          <a:off x="1365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133350</xdr:rowOff>
    </xdr:from>
    <xdr:to>
      <xdr:col>76</xdr:col>
      <xdr:colOff>114300</xdr:colOff>
      <xdr:row>40</xdr:row>
      <xdr:rowOff>30480</xdr:rowOff>
    </xdr:to>
    <xdr:cxnSp macro="">
      <xdr:nvCxnSpPr>
        <xdr:cNvPr id="343" name="直線コネクタ 342">
          <a:extLst>
            <a:ext uri="{FF2B5EF4-FFF2-40B4-BE49-F238E27FC236}">
              <a16:creationId xmlns:a16="http://schemas.microsoft.com/office/drawing/2014/main" id="{478EDA1C-3528-41FE-9E46-5CC16D730313}"/>
            </a:ext>
          </a:extLst>
        </xdr:cNvPr>
        <xdr:cNvCxnSpPr/>
      </xdr:nvCxnSpPr>
      <xdr:spPr>
        <a:xfrm>
          <a:off x="13703300" y="6819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82550</xdr:rowOff>
    </xdr:from>
    <xdr:to>
      <xdr:col>67</xdr:col>
      <xdr:colOff>101600</xdr:colOff>
      <xdr:row>40</xdr:row>
      <xdr:rowOff>12700</xdr:rowOff>
    </xdr:to>
    <xdr:sp macro="" textlink="">
      <xdr:nvSpPr>
        <xdr:cNvPr id="344" name="楕円 343">
          <a:extLst>
            <a:ext uri="{FF2B5EF4-FFF2-40B4-BE49-F238E27FC236}">
              <a16:creationId xmlns:a16="http://schemas.microsoft.com/office/drawing/2014/main" id="{B6BF0976-7E92-446D-8976-B1D687298995}"/>
            </a:ext>
          </a:extLst>
        </xdr:cNvPr>
        <xdr:cNvSpPr/>
      </xdr:nvSpPr>
      <xdr:spPr>
        <a:xfrm>
          <a:off x="1276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133350</xdr:rowOff>
    </xdr:from>
    <xdr:to>
      <xdr:col>71</xdr:col>
      <xdr:colOff>177800</xdr:colOff>
      <xdr:row>39</xdr:row>
      <xdr:rowOff>133350</xdr:rowOff>
    </xdr:to>
    <xdr:cxnSp macro="">
      <xdr:nvCxnSpPr>
        <xdr:cNvPr id="345" name="直線コネクタ 344">
          <a:extLst>
            <a:ext uri="{FF2B5EF4-FFF2-40B4-BE49-F238E27FC236}">
              <a16:creationId xmlns:a16="http://schemas.microsoft.com/office/drawing/2014/main" id="{A148FDDF-A011-4C65-A4EA-D402B96B640A}"/>
            </a:ext>
          </a:extLst>
        </xdr:cNvPr>
        <xdr:cNvCxnSpPr/>
      </xdr:nvCxnSpPr>
      <xdr:spPr>
        <a:xfrm>
          <a:off x="12814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7A2C868C-E78D-47E2-871E-60E664F2DF28}"/>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35758</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43BD46E5-3AAF-4F79-9907-0A29BA4D5A27}"/>
            </a:ext>
          </a:extLst>
        </xdr:cNvPr>
        <xdr:cNvSpPr txBox="1"/>
      </xdr:nvSpPr>
      <xdr:spPr>
        <a:xfrm>
          <a:off x="143897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79846</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C05C3BE5-6544-48C5-870C-495FCC326B15}"/>
            </a:ext>
          </a:extLst>
        </xdr:cNvPr>
        <xdr:cNvSpPr txBox="1"/>
      </xdr:nvSpPr>
      <xdr:spPr>
        <a:xfrm>
          <a:off x="13500744" y="642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21063</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B2C1440D-FBA5-42BC-BE53-E7CFCCBC8C8C}"/>
            </a:ext>
          </a:extLst>
        </xdr:cNvPr>
        <xdr:cNvSpPr txBox="1"/>
      </xdr:nvSpPr>
      <xdr:spPr>
        <a:xfrm>
          <a:off x="12611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108330</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C2F71684-3940-4E70-94D0-42611003FA5C}"/>
            </a:ext>
          </a:extLst>
        </xdr:cNvPr>
        <xdr:cNvSpPr txBox="1"/>
      </xdr:nvSpPr>
      <xdr:spPr>
        <a:xfrm>
          <a:off x="152660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72407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E6D34982-1586-44BF-8E6C-CFF3DB9092C6}"/>
            </a:ext>
          </a:extLst>
        </xdr:cNvPr>
        <xdr:cNvSpPr txBox="1"/>
      </xdr:nvSpPr>
      <xdr:spPr>
        <a:xfrm>
          <a:off x="14389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3827</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1F59D588-771A-4159-9AE0-1D7F0454715A}"/>
            </a:ext>
          </a:extLst>
        </xdr:cNvPr>
        <xdr:cNvSpPr txBox="1"/>
      </xdr:nvSpPr>
      <xdr:spPr>
        <a:xfrm>
          <a:off x="13500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3827</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88F4D333-E64B-4B74-AD9A-22C3263CB97C}"/>
            </a:ext>
          </a:extLst>
        </xdr:cNvPr>
        <xdr:cNvSpPr txBox="1"/>
      </xdr:nvSpPr>
      <xdr:spPr>
        <a:xfrm>
          <a:off x="12611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6DDA81EF-A946-4D84-8C3A-085DE188E9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41E885E7-F130-4100-A48A-EF470EFA1D4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2AC7599C-1645-45A3-9274-8998FAEA4D1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57196D1C-8D15-4C6D-A9CA-F3558E92EF1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5222FABB-B856-41C8-AA51-A5A7CA0621E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322631B-99E7-4DB5-91F8-A2C0BDF357F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19420A2B-28E8-4477-A336-681DB09F976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59CB580E-704C-4CD9-90EC-09506EBD0E1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386BCBCF-4204-45D7-9278-2553E54792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31827005-32F0-4B29-A05A-AD1A66D41C6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D2D1234-B8E4-4BCE-9EFC-0629158E1D7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5" name="テキスト ボックス 364">
          <a:extLst>
            <a:ext uri="{FF2B5EF4-FFF2-40B4-BE49-F238E27FC236}">
              <a16:creationId xmlns:a16="http://schemas.microsoft.com/office/drawing/2014/main" id="{C5A2F40A-D838-43A9-9180-BE0603F4EBB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4AC17C09-A36A-4AA7-8B9B-6561667DBE6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7" name="テキスト ボックス 366">
          <a:extLst>
            <a:ext uri="{FF2B5EF4-FFF2-40B4-BE49-F238E27FC236}">
              <a16:creationId xmlns:a16="http://schemas.microsoft.com/office/drawing/2014/main" id="{BB4B3F81-AC6C-423A-BF60-C5A3E931065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7D57D06F-4A87-450C-B6BF-24F07D3264D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9" name="テキスト ボックス 368">
          <a:extLst>
            <a:ext uri="{FF2B5EF4-FFF2-40B4-BE49-F238E27FC236}">
              <a16:creationId xmlns:a16="http://schemas.microsoft.com/office/drawing/2014/main" id="{B2CD7750-72EB-4501-A381-2B1F1BCF8E46}"/>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BD2B2C69-F926-4580-9CDA-8EC1F2B5EA4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1" name="テキスト ボックス 370">
          <a:extLst>
            <a:ext uri="{FF2B5EF4-FFF2-40B4-BE49-F238E27FC236}">
              <a16:creationId xmlns:a16="http://schemas.microsoft.com/office/drawing/2014/main" id="{80B8CD79-AC34-4D5E-B811-2B9BB65EE53B}"/>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B643EF75-44FE-42CA-90E5-52F01845AF0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3" name="テキスト ボックス 372">
          <a:extLst>
            <a:ext uri="{FF2B5EF4-FFF2-40B4-BE49-F238E27FC236}">
              <a16:creationId xmlns:a16="http://schemas.microsoft.com/office/drawing/2014/main" id="{D856CADD-FB4C-4AEE-82A9-07555642CB6C}"/>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A99EE76C-C86E-48C1-BAFB-0CD9EF3A2E4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5" name="テキスト ボックス 374">
          <a:extLst>
            <a:ext uri="{FF2B5EF4-FFF2-40B4-BE49-F238E27FC236}">
              <a16:creationId xmlns:a16="http://schemas.microsoft.com/office/drawing/2014/main" id="{9400F879-5BC2-436B-A318-941084383FA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A9DE6F8C-D1FC-4BD8-A97A-199F232ECE0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377" name="直線コネクタ 376">
          <a:extLst>
            <a:ext uri="{FF2B5EF4-FFF2-40B4-BE49-F238E27FC236}">
              <a16:creationId xmlns:a16="http://schemas.microsoft.com/office/drawing/2014/main" id="{259214B2-410C-4FFE-9C82-FADDFF7BADB4}"/>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378" name="【一般廃棄物処理施設】&#10;一人当たり有形固定資産（償却資産）額最小値テキスト">
          <a:extLst>
            <a:ext uri="{FF2B5EF4-FFF2-40B4-BE49-F238E27FC236}">
              <a16:creationId xmlns:a16="http://schemas.microsoft.com/office/drawing/2014/main" id="{093FB6FF-F7A9-4F76-8D8D-31E980C9ADE4}"/>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379" name="直線コネクタ 378">
          <a:extLst>
            <a:ext uri="{FF2B5EF4-FFF2-40B4-BE49-F238E27FC236}">
              <a16:creationId xmlns:a16="http://schemas.microsoft.com/office/drawing/2014/main" id="{2C065BB1-9AB9-47F1-BD45-3840C6CDFC82}"/>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380" name="【一般廃棄物処理施設】&#10;一人当たり有形固定資産（償却資産）額最大値テキスト">
          <a:extLst>
            <a:ext uri="{FF2B5EF4-FFF2-40B4-BE49-F238E27FC236}">
              <a16:creationId xmlns:a16="http://schemas.microsoft.com/office/drawing/2014/main" id="{92FEC1C8-F04E-4404-8C28-5086E54AE9CA}"/>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381" name="直線コネクタ 380">
          <a:extLst>
            <a:ext uri="{FF2B5EF4-FFF2-40B4-BE49-F238E27FC236}">
              <a16:creationId xmlns:a16="http://schemas.microsoft.com/office/drawing/2014/main" id="{7C35DB5E-80C1-4C04-9C04-71B4850E2C7D}"/>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7297B6C0-01F2-4AE8-BC9A-E3146FBA38D8}"/>
            </a:ext>
          </a:extLst>
        </xdr:cNvPr>
        <xdr:cNvSpPr txBox="1"/>
      </xdr:nvSpPr>
      <xdr:spPr>
        <a:xfrm>
          <a:off x="22199600" y="691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383" name="フローチャート: 判断 382">
          <a:extLst>
            <a:ext uri="{FF2B5EF4-FFF2-40B4-BE49-F238E27FC236}">
              <a16:creationId xmlns:a16="http://schemas.microsoft.com/office/drawing/2014/main" id="{8D6B7CF1-8342-4715-BAEE-221B50CCB0CB}"/>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384" name="フローチャート: 判断 383">
          <a:extLst>
            <a:ext uri="{FF2B5EF4-FFF2-40B4-BE49-F238E27FC236}">
              <a16:creationId xmlns:a16="http://schemas.microsoft.com/office/drawing/2014/main" id="{90467CF3-2DF8-4AAA-B0D9-5DE8021CD83D}"/>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47762</xdr:rowOff>
    </xdr:from>
    <xdr:to>
      <xdr:col>107</xdr:col>
      <xdr:colOff>101600</xdr:colOff>
      <xdr:row>41</xdr:row>
      <xdr:rowOff>149362</xdr:rowOff>
    </xdr:to>
    <xdr:sp macro="" textlink="">
      <xdr:nvSpPr>
        <xdr:cNvPr id="385" name="フローチャート: 判断 384">
          <a:extLst>
            <a:ext uri="{FF2B5EF4-FFF2-40B4-BE49-F238E27FC236}">
              <a16:creationId xmlns:a16="http://schemas.microsoft.com/office/drawing/2014/main" id="{8086632C-E949-4C6D-954F-CE8D32BFB146}"/>
            </a:ext>
          </a:extLst>
        </xdr:cNvPr>
        <xdr:cNvSpPr/>
      </xdr:nvSpPr>
      <xdr:spPr>
        <a:xfrm>
          <a:off x="20383500" y="707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66049</xdr:rowOff>
    </xdr:from>
    <xdr:to>
      <xdr:col>102</xdr:col>
      <xdr:colOff>165100</xdr:colOff>
      <xdr:row>41</xdr:row>
      <xdr:rowOff>167649</xdr:rowOff>
    </xdr:to>
    <xdr:sp macro="" textlink="">
      <xdr:nvSpPr>
        <xdr:cNvPr id="386" name="フローチャート: 判断 385">
          <a:extLst>
            <a:ext uri="{FF2B5EF4-FFF2-40B4-BE49-F238E27FC236}">
              <a16:creationId xmlns:a16="http://schemas.microsoft.com/office/drawing/2014/main" id="{ED4CFF1C-B726-4F64-9E7E-76E2CF5EC132}"/>
            </a:ext>
          </a:extLst>
        </xdr:cNvPr>
        <xdr:cNvSpPr/>
      </xdr:nvSpPr>
      <xdr:spPr>
        <a:xfrm>
          <a:off x="19494500" y="709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66309</xdr:rowOff>
    </xdr:from>
    <xdr:to>
      <xdr:col>98</xdr:col>
      <xdr:colOff>38100</xdr:colOff>
      <xdr:row>41</xdr:row>
      <xdr:rowOff>167909</xdr:rowOff>
    </xdr:to>
    <xdr:sp macro="" textlink="">
      <xdr:nvSpPr>
        <xdr:cNvPr id="387" name="フローチャート: 判断 386">
          <a:extLst>
            <a:ext uri="{FF2B5EF4-FFF2-40B4-BE49-F238E27FC236}">
              <a16:creationId xmlns:a16="http://schemas.microsoft.com/office/drawing/2014/main" id="{FD842E0F-0341-4A1A-835A-377DBCE5BDEB}"/>
            </a:ext>
          </a:extLst>
        </xdr:cNvPr>
        <xdr:cNvSpPr/>
      </xdr:nvSpPr>
      <xdr:spPr>
        <a:xfrm>
          <a:off x="18605500" y="709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8EF46E5-7B1C-4062-A021-A6A429E39B0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722C6D9C-3D02-44B9-AE3A-1F88878FE7C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56C9591-A55B-41DD-83F9-E88D8D995A8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ECCB576-F1BB-48A5-9C21-6BF961D7995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E9021BF5-E8E9-4F11-855F-17F2DC18F95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133481</xdr:rowOff>
    </xdr:from>
    <xdr:to>
      <xdr:col>116</xdr:col>
      <xdr:colOff>114300</xdr:colOff>
      <xdr:row>42</xdr:row>
      <xdr:rowOff>63631</xdr:rowOff>
    </xdr:to>
    <xdr:sp macro="" textlink="">
      <xdr:nvSpPr>
        <xdr:cNvPr id="393" name="楕円 392">
          <a:extLst>
            <a:ext uri="{FF2B5EF4-FFF2-40B4-BE49-F238E27FC236}">
              <a16:creationId xmlns:a16="http://schemas.microsoft.com/office/drawing/2014/main" id="{AD22BBBC-984D-4050-8F60-E277CC2B590A}"/>
            </a:ext>
          </a:extLst>
        </xdr:cNvPr>
        <xdr:cNvSpPr/>
      </xdr:nvSpPr>
      <xdr:spPr>
        <a:xfrm>
          <a:off x="22110700" y="716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48408</xdr:rowOff>
    </xdr:from>
    <xdr:ext cx="534377" cy="259045"/>
    <xdr:sp macro="" textlink="">
      <xdr:nvSpPr>
        <xdr:cNvPr id="394" name="【一般廃棄物処理施設】&#10;一人当たり有形固定資産（償却資産）額該当値テキスト">
          <a:extLst>
            <a:ext uri="{FF2B5EF4-FFF2-40B4-BE49-F238E27FC236}">
              <a16:creationId xmlns:a16="http://schemas.microsoft.com/office/drawing/2014/main" id="{97EAF1A6-7813-4EE6-A83B-AD4352B29922}"/>
            </a:ext>
          </a:extLst>
        </xdr:cNvPr>
        <xdr:cNvSpPr txBox="1"/>
      </xdr:nvSpPr>
      <xdr:spPr>
        <a:xfrm>
          <a:off x="22199600" y="707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133963</xdr:rowOff>
    </xdr:from>
    <xdr:to>
      <xdr:col>112</xdr:col>
      <xdr:colOff>38100</xdr:colOff>
      <xdr:row>42</xdr:row>
      <xdr:rowOff>64113</xdr:rowOff>
    </xdr:to>
    <xdr:sp macro="" textlink="">
      <xdr:nvSpPr>
        <xdr:cNvPr id="395" name="楕円 394">
          <a:extLst>
            <a:ext uri="{FF2B5EF4-FFF2-40B4-BE49-F238E27FC236}">
              <a16:creationId xmlns:a16="http://schemas.microsoft.com/office/drawing/2014/main" id="{80045F08-4A37-4CE0-822F-33D9CD730288}"/>
            </a:ext>
          </a:extLst>
        </xdr:cNvPr>
        <xdr:cNvSpPr/>
      </xdr:nvSpPr>
      <xdr:spPr>
        <a:xfrm>
          <a:off x="21272500" y="716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12831</xdr:rowOff>
    </xdr:from>
    <xdr:to>
      <xdr:col>116</xdr:col>
      <xdr:colOff>63500</xdr:colOff>
      <xdr:row>42</xdr:row>
      <xdr:rowOff>13313</xdr:rowOff>
    </xdr:to>
    <xdr:cxnSp macro="">
      <xdr:nvCxnSpPr>
        <xdr:cNvPr id="396" name="直線コネクタ 395">
          <a:extLst>
            <a:ext uri="{FF2B5EF4-FFF2-40B4-BE49-F238E27FC236}">
              <a16:creationId xmlns:a16="http://schemas.microsoft.com/office/drawing/2014/main" id="{32F9F6D0-5864-4EAD-A02E-5A725EC02084}"/>
            </a:ext>
          </a:extLst>
        </xdr:cNvPr>
        <xdr:cNvCxnSpPr/>
      </xdr:nvCxnSpPr>
      <xdr:spPr>
        <a:xfrm flipV="1">
          <a:off x="21323300" y="7213731"/>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134337</xdr:rowOff>
    </xdr:from>
    <xdr:to>
      <xdr:col>107</xdr:col>
      <xdr:colOff>101600</xdr:colOff>
      <xdr:row>42</xdr:row>
      <xdr:rowOff>64487</xdr:rowOff>
    </xdr:to>
    <xdr:sp macro="" textlink="">
      <xdr:nvSpPr>
        <xdr:cNvPr id="397" name="楕円 396">
          <a:extLst>
            <a:ext uri="{FF2B5EF4-FFF2-40B4-BE49-F238E27FC236}">
              <a16:creationId xmlns:a16="http://schemas.microsoft.com/office/drawing/2014/main" id="{95384551-4AD7-43C1-8387-F80CAC2E8A4E}"/>
            </a:ext>
          </a:extLst>
        </xdr:cNvPr>
        <xdr:cNvSpPr/>
      </xdr:nvSpPr>
      <xdr:spPr>
        <a:xfrm>
          <a:off x="20383500" y="716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13313</xdr:rowOff>
    </xdr:from>
    <xdr:to>
      <xdr:col>111</xdr:col>
      <xdr:colOff>177800</xdr:colOff>
      <xdr:row>42</xdr:row>
      <xdr:rowOff>13687</xdr:rowOff>
    </xdr:to>
    <xdr:cxnSp macro="">
      <xdr:nvCxnSpPr>
        <xdr:cNvPr id="398" name="直線コネクタ 397">
          <a:extLst>
            <a:ext uri="{FF2B5EF4-FFF2-40B4-BE49-F238E27FC236}">
              <a16:creationId xmlns:a16="http://schemas.microsoft.com/office/drawing/2014/main" id="{368AFAE1-E187-451F-8FB8-765A7FC07D31}"/>
            </a:ext>
          </a:extLst>
        </xdr:cNvPr>
        <xdr:cNvCxnSpPr/>
      </xdr:nvCxnSpPr>
      <xdr:spPr>
        <a:xfrm flipV="1">
          <a:off x="20434300" y="7214213"/>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134834</xdr:rowOff>
    </xdr:from>
    <xdr:to>
      <xdr:col>102</xdr:col>
      <xdr:colOff>165100</xdr:colOff>
      <xdr:row>42</xdr:row>
      <xdr:rowOff>64984</xdr:rowOff>
    </xdr:to>
    <xdr:sp macro="" textlink="">
      <xdr:nvSpPr>
        <xdr:cNvPr id="399" name="楕円 398">
          <a:extLst>
            <a:ext uri="{FF2B5EF4-FFF2-40B4-BE49-F238E27FC236}">
              <a16:creationId xmlns:a16="http://schemas.microsoft.com/office/drawing/2014/main" id="{3C2F9743-AD99-46F6-97F8-161DB98F0A3E}"/>
            </a:ext>
          </a:extLst>
        </xdr:cNvPr>
        <xdr:cNvSpPr/>
      </xdr:nvSpPr>
      <xdr:spPr>
        <a:xfrm>
          <a:off x="19494500" y="716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13687</xdr:rowOff>
    </xdr:from>
    <xdr:to>
      <xdr:col>107</xdr:col>
      <xdr:colOff>50800</xdr:colOff>
      <xdr:row>42</xdr:row>
      <xdr:rowOff>14184</xdr:rowOff>
    </xdr:to>
    <xdr:cxnSp macro="">
      <xdr:nvCxnSpPr>
        <xdr:cNvPr id="400" name="直線コネクタ 399">
          <a:extLst>
            <a:ext uri="{FF2B5EF4-FFF2-40B4-BE49-F238E27FC236}">
              <a16:creationId xmlns:a16="http://schemas.microsoft.com/office/drawing/2014/main" id="{B1075897-3328-43EA-81EE-963BC7381689}"/>
            </a:ext>
          </a:extLst>
        </xdr:cNvPr>
        <xdr:cNvCxnSpPr/>
      </xdr:nvCxnSpPr>
      <xdr:spPr>
        <a:xfrm flipV="1">
          <a:off x="19545300" y="7214587"/>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135361</xdr:rowOff>
    </xdr:from>
    <xdr:to>
      <xdr:col>98</xdr:col>
      <xdr:colOff>38100</xdr:colOff>
      <xdr:row>42</xdr:row>
      <xdr:rowOff>65511</xdr:rowOff>
    </xdr:to>
    <xdr:sp macro="" textlink="">
      <xdr:nvSpPr>
        <xdr:cNvPr id="401" name="楕円 400">
          <a:extLst>
            <a:ext uri="{FF2B5EF4-FFF2-40B4-BE49-F238E27FC236}">
              <a16:creationId xmlns:a16="http://schemas.microsoft.com/office/drawing/2014/main" id="{CF5AE467-7115-4238-92BD-907580666496}"/>
            </a:ext>
          </a:extLst>
        </xdr:cNvPr>
        <xdr:cNvSpPr/>
      </xdr:nvSpPr>
      <xdr:spPr>
        <a:xfrm>
          <a:off x="18605500" y="7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14184</xdr:rowOff>
    </xdr:from>
    <xdr:to>
      <xdr:col>102</xdr:col>
      <xdr:colOff>114300</xdr:colOff>
      <xdr:row>42</xdr:row>
      <xdr:rowOff>14711</xdr:rowOff>
    </xdr:to>
    <xdr:cxnSp macro="">
      <xdr:nvCxnSpPr>
        <xdr:cNvPr id="402" name="直線コネクタ 401">
          <a:extLst>
            <a:ext uri="{FF2B5EF4-FFF2-40B4-BE49-F238E27FC236}">
              <a16:creationId xmlns:a16="http://schemas.microsoft.com/office/drawing/2014/main" id="{B9EA9137-9A09-44D8-B274-D59CA4B8DA00}"/>
            </a:ext>
          </a:extLst>
        </xdr:cNvPr>
        <xdr:cNvCxnSpPr/>
      </xdr:nvCxnSpPr>
      <xdr:spPr>
        <a:xfrm flipV="1">
          <a:off x="18656300" y="7215084"/>
          <a:ext cx="8890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id="{75BEE46A-CC15-42B0-903E-44994889C449}"/>
            </a:ext>
          </a:extLst>
        </xdr:cNvPr>
        <xdr:cNvSpPr txBox="1"/>
      </xdr:nvSpPr>
      <xdr:spPr>
        <a:xfrm>
          <a:off x="2101109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165889</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id="{0B3773AD-7F1F-4A75-9EF2-1B38CDA653D0}"/>
            </a:ext>
          </a:extLst>
        </xdr:cNvPr>
        <xdr:cNvSpPr txBox="1"/>
      </xdr:nvSpPr>
      <xdr:spPr>
        <a:xfrm>
          <a:off x="20134795" y="685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12726</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id="{0E5FA6B6-E1E1-4941-ADCC-913228135F2D}"/>
            </a:ext>
          </a:extLst>
        </xdr:cNvPr>
        <xdr:cNvSpPr txBox="1"/>
      </xdr:nvSpPr>
      <xdr:spPr>
        <a:xfrm>
          <a:off x="19245795" y="687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12986</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id="{0F631D68-D54F-4AD9-B6BD-767A588C477E}"/>
            </a:ext>
          </a:extLst>
        </xdr:cNvPr>
        <xdr:cNvSpPr txBox="1"/>
      </xdr:nvSpPr>
      <xdr:spPr>
        <a:xfrm>
          <a:off x="18356795" y="687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55240</xdr:rowOff>
    </xdr:from>
    <xdr:ext cx="534377" cy="259045"/>
    <xdr:sp macro="" textlink="">
      <xdr:nvSpPr>
        <xdr:cNvPr id="407" name="n_1mainValue【一般廃棄物処理施設】&#10;一人当たり有形固定資産（償却資産）額">
          <a:extLst>
            <a:ext uri="{FF2B5EF4-FFF2-40B4-BE49-F238E27FC236}">
              <a16:creationId xmlns:a16="http://schemas.microsoft.com/office/drawing/2014/main" id="{FB420207-C932-4C65-88AC-D5E8B9BB6861}"/>
            </a:ext>
          </a:extLst>
        </xdr:cNvPr>
        <xdr:cNvSpPr txBox="1"/>
      </xdr:nvSpPr>
      <xdr:spPr>
        <a:xfrm>
          <a:off x="21043411" y="725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55614</xdr:rowOff>
    </xdr:from>
    <xdr:ext cx="534377" cy="259045"/>
    <xdr:sp macro="" textlink="">
      <xdr:nvSpPr>
        <xdr:cNvPr id="408" name="n_2mainValue【一般廃棄物処理施設】&#10;一人当たり有形固定資産（償却資産）額">
          <a:extLst>
            <a:ext uri="{FF2B5EF4-FFF2-40B4-BE49-F238E27FC236}">
              <a16:creationId xmlns:a16="http://schemas.microsoft.com/office/drawing/2014/main" id="{69105977-BF2F-4F16-9B1D-9DF7BF8EAF93}"/>
            </a:ext>
          </a:extLst>
        </xdr:cNvPr>
        <xdr:cNvSpPr txBox="1"/>
      </xdr:nvSpPr>
      <xdr:spPr>
        <a:xfrm>
          <a:off x="20167111" y="725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56111</xdr:rowOff>
    </xdr:from>
    <xdr:ext cx="534377" cy="259045"/>
    <xdr:sp macro="" textlink="">
      <xdr:nvSpPr>
        <xdr:cNvPr id="409" name="n_3mainValue【一般廃棄物処理施設】&#10;一人当たり有形固定資産（償却資産）額">
          <a:extLst>
            <a:ext uri="{FF2B5EF4-FFF2-40B4-BE49-F238E27FC236}">
              <a16:creationId xmlns:a16="http://schemas.microsoft.com/office/drawing/2014/main" id="{713D6BDC-3397-45CD-955D-A7B78F8340FF}"/>
            </a:ext>
          </a:extLst>
        </xdr:cNvPr>
        <xdr:cNvSpPr txBox="1"/>
      </xdr:nvSpPr>
      <xdr:spPr>
        <a:xfrm>
          <a:off x="19278111" y="725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56638</xdr:rowOff>
    </xdr:from>
    <xdr:ext cx="534377" cy="259045"/>
    <xdr:sp macro="" textlink="">
      <xdr:nvSpPr>
        <xdr:cNvPr id="410" name="n_4mainValue【一般廃棄物処理施設】&#10;一人当たり有形固定資産（償却資産）額">
          <a:extLst>
            <a:ext uri="{FF2B5EF4-FFF2-40B4-BE49-F238E27FC236}">
              <a16:creationId xmlns:a16="http://schemas.microsoft.com/office/drawing/2014/main" id="{DD222CF2-ED8F-409A-9012-1FE56A6E545C}"/>
            </a:ext>
          </a:extLst>
        </xdr:cNvPr>
        <xdr:cNvSpPr txBox="1"/>
      </xdr:nvSpPr>
      <xdr:spPr>
        <a:xfrm>
          <a:off x="18389111" y="725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421D9214-2AF0-4A2D-B90A-681E2BD37A8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DFE8013E-A7E5-4620-B00F-CB845D91E2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84BFCC58-026E-4254-A4F0-C4D57FDDC3A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48A82764-5155-4C16-BD8F-A40D11AF70A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14F748A7-135F-4A59-85FD-41BC8C2936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A0AE7819-C40F-4DBB-AA51-FDC0DE6A479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2B6DE801-1151-4EC6-8B04-46AEEA9B80F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21807FF9-EE10-4340-9364-6E0749FA9F2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6F180DFF-2A1C-4EAA-8898-0A284F4E35B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659D7078-FFC3-48D3-8255-8B4D4F2987E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2D0E03D8-ADA6-4070-883D-3988E9471BC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467E181C-042B-4DB3-9D53-13388D62D98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423C8A5C-F4D1-4F68-B580-790B0A88BD2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7543558D-6193-4362-ABB9-2336716BF2B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E0B7BC46-4C6A-4193-8380-16DB02EDDFD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E86BDBCD-AC6F-4A5F-85EA-AAED5390B51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C929DC26-97AA-4228-AED4-67460D944B4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9BB7B8B3-06A3-4B37-9550-7A1ECC34814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E8EFA01D-0AA7-478F-A06B-FF86465EC27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EA956D5B-00F4-49FD-89C2-5EFBD3E4216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F127A985-2696-4FA1-BD4C-CA9A567F82D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E12FA7B6-B343-4486-971D-CF9B1AA7B65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662B1499-5827-4ADA-B7B7-6E2CFD7B09A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C09162A1-83CF-48F8-B605-A502C3CB1AF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4A52584F-B781-4933-A33C-6E8B7C514A9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436" name="直線コネクタ 435">
          <a:extLst>
            <a:ext uri="{FF2B5EF4-FFF2-40B4-BE49-F238E27FC236}">
              <a16:creationId xmlns:a16="http://schemas.microsoft.com/office/drawing/2014/main" id="{E2ED4254-7931-4EFB-A76E-9B17C33BB630}"/>
            </a:ext>
          </a:extLst>
        </xdr:cNvPr>
        <xdr:cNvCxnSpPr/>
      </xdr:nvCxnSpPr>
      <xdr:spPr>
        <a:xfrm flipV="1">
          <a:off x="16318864" y="9553847"/>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7323A856-366A-48CD-9FD9-38AB20FDDBEA}"/>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38" name="直線コネクタ 437">
          <a:extLst>
            <a:ext uri="{FF2B5EF4-FFF2-40B4-BE49-F238E27FC236}">
              <a16:creationId xmlns:a16="http://schemas.microsoft.com/office/drawing/2014/main" id="{9E98E5D7-8F3A-4824-995F-6C5374E299F8}"/>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439" name="【保健センター・保健所】&#10;有形固定資産減価償却率最大値テキスト">
          <a:extLst>
            <a:ext uri="{FF2B5EF4-FFF2-40B4-BE49-F238E27FC236}">
              <a16:creationId xmlns:a16="http://schemas.microsoft.com/office/drawing/2014/main" id="{88E43BDA-59E8-47F5-B8E8-7E4F1F631E9D}"/>
            </a:ext>
          </a:extLst>
        </xdr:cNvPr>
        <xdr:cNvSpPr txBox="1"/>
      </xdr:nvSpPr>
      <xdr:spPr>
        <a:xfrm>
          <a:off x="16357600" y="932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440" name="直線コネクタ 439">
          <a:extLst>
            <a:ext uri="{FF2B5EF4-FFF2-40B4-BE49-F238E27FC236}">
              <a16:creationId xmlns:a16="http://schemas.microsoft.com/office/drawing/2014/main" id="{8DB1718E-3A50-4022-A953-F4C9E64BA463}"/>
            </a:ext>
          </a:extLst>
        </xdr:cNvPr>
        <xdr:cNvCxnSpPr/>
      </xdr:nvCxnSpPr>
      <xdr:spPr>
        <a:xfrm>
          <a:off x="16230600" y="95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168020</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5AF23B49-EB2E-4161-BF7D-E9E4DD0FD49D}"/>
            </a:ext>
          </a:extLst>
        </xdr:cNvPr>
        <xdr:cNvSpPr txBox="1"/>
      </xdr:nvSpPr>
      <xdr:spPr>
        <a:xfrm>
          <a:off x="16357600" y="1011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442" name="フローチャート: 判断 441">
          <a:extLst>
            <a:ext uri="{FF2B5EF4-FFF2-40B4-BE49-F238E27FC236}">
              <a16:creationId xmlns:a16="http://schemas.microsoft.com/office/drawing/2014/main" id="{FCA04CB1-A190-4A82-B830-E07476A6ED2E}"/>
            </a:ext>
          </a:extLst>
        </xdr:cNvPr>
        <xdr:cNvSpPr/>
      </xdr:nvSpPr>
      <xdr:spPr>
        <a:xfrm>
          <a:off x="162687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443" name="フローチャート: 判断 442">
          <a:extLst>
            <a:ext uri="{FF2B5EF4-FFF2-40B4-BE49-F238E27FC236}">
              <a16:creationId xmlns:a16="http://schemas.microsoft.com/office/drawing/2014/main" id="{B28DF943-CA1C-473F-B914-5D25C973C763}"/>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444" name="フローチャート: 判断 443">
          <a:extLst>
            <a:ext uri="{FF2B5EF4-FFF2-40B4-BE49-F238E27FC236}">
              <a16:creationId xmlns:a16="http://schemas.microsoft.com/office/drawing/2014/main" id="{D79D3E3B-77F1-4BC8-BB36-8B820912C343}"/>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17780</xdr:rowOff>
    </xdr:from>
    <xdr:to>
      <xdr:col>72</xdr:col>
      <xdr:colOff>38100</xdr:colOff>
      <xdr:row>60</xdr:row>
      <xdr:rowOff>119380</xdr:rowOff>
    </xdr:to>
    <xdr:sp macro="" textlink="">
      <xdr:nvSpPr>
        <xdr:cNvPr id="445" name="フローチャート: 判断 444">
          <a:extLst>
            <a:ext uri="{FF2B5EF4-FFF2-40B4-BE49-F238E27FC236}">
              <a16:creationId xmlns:a16="http://schemas.microsoft.com/office/drawing/2014/main" id="{C92D2B61-DFB6-4C64-B4E6-35691F3477C7}"/>
            </a:ext>
          </a:extLst>
        </xdr:cNvPr>
        <xdr:cNvSpPr/>
      </xdr:nvSpPr>
      <xdr:spPr>
        <a:xfrm>
          <a:off x="1365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145143</xdr:rowOff>
    </xdr:from>
    <xdr:to>
      <xdr:col>67</xdr:col>
      <xdr:colOff>101600</xdr:colOff>
      <xdr:row>60</xdr:row>
      <xdr:rowOff>75293</xdr:rowOff>
    </xdr:to>
    <xdr:sp macro="" textlink="">
      <xdr:nvSpPr>
        <xdr:cNvPr id="446" name="フローチャート: 判断 445">
          <a:extLst>
            <a:ext uri="{FF2B5EF4-FFF2-40B4-BE49-F238E27FC236}">
              <a16:creationId xmlns:a16="http://schemas.microsoft.com/office/drawing/2014/main" id="{23EB1797-44D9-4653-91C6-217AF6631B74}"/>
            </a:ext>
          </a:extLst>
        </xdr:cNvPr>
        <xdr:cNvSpPr/>
      </xdr:nvSpPr>
      <xdr:spPr>
        <a:xfrm>
          <a:off x="12763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2D73CAC6-59B8-4CBB-B507-FA09B884A8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42821202-6D65-4E3A-92CE-B6A9024D1BC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E4F28FB9-63E9-4394-927A-312C419FE02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DA90EA1-A533-450C-8A9E-434FB811B35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C29E49AE-AE6C-4A1C-98FE-89270485EA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452" name="楕円 451">
          <a:extLst>
            <a:ext uri="{FF2B5EF4-FFF2-40B4-BE49-F238E27FC236}">
              <a16:creationId xmlns:a16="http://schemas.microsoft.com/office/drawing/2014/main" id="{C59B657E-E5D0-40A1-A0A7-65EFED0F42DE}"/>
            </a:ext>
          </a:extLst>
        </xdr:cNvPr>
        <xdr:cNvSpPr/>
      </xdr:nvSpPr>
      <xdr:spPr>
        <a:xfrm>
          <a:off x="16268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118671</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731A1ABA-ABF9-4710-AEBA-532BB8C33820}"/>
            </a:ext>
          </a:extLst>
        </xdr:cNvPr>
        <xdr:cNvSpPr txBox="1"/>
      </xdr:nvSpPr>
      <xdr:spPr>
        <a:xfrm>
          <a:off x="16357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110853</xdr:rowOff>
    </xdr:from>
    <xdr:to>
      <xdr:col>81</xdr:col>
      <xdr:colOff>101600</xdr:colOff>
      <xdr:row>61</xdr:row>
      <xdr:rowOff>41003</xdr:rowOff>
    </xdr:to>
    <xdr:sp macro="" textlink="">
      <xdr:nvSpPr>
        <xdr:cNvPr id="454" name="楕円 453">
          <a:extLst>
            <a:ext uri="{FF2B5EF4-FFF2-40B4-BE49-F238E27FC236}">
              <a16:creationId xmlns:a16="http://schemas.microsoft.com/office/drawing/2014/main" id="{0900AD81-34BB-4234-9B9A-2ED1E7BC5B1F}"/>
            </a:ext>
          </a:extLst>
        </xdr:cNvPr>
        <xdr:cNvSpPr/>
      </xdr:nvSpPr>
      <xdr:spPr>
        <a:xfrm>
          <a:off x="15430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161653</xdr:rowOff>
    </xdr:from>
    <xdr:to>
      <xdr:col>85</xdr:col>
      <xdr:colOff>127000</xdr:colOff>
      <xdr:row>61</xdr:row>
      <xdr:rowOff>19594</xdr:rowOff>
    </xdr:to>
    <xdr:cxnSp macro="">
      <xdr:nvCxnSpPr>
        <xdr:cNvPr id="455" name="直線コネクタ 454">
          <a:extLst>
            <a:ext uri="{FF2B5EF4-FFF2-40B4-BE49-F238E27FC236}">
              <a16:creationId xmlns:a16="http://schemas.microsoft.com/office/drawing/2014/main" id="{F8BE1F02-E76F-47BB-A0EB-D31265F9EBC9}"/>
            </a:ext>
          </a:extLst>
        </xdr:cNvPr>
        <xdr:cNvCxnSpPr/>
      </xdr:nvCxnSpPr>
      <xdr:spPr>
        <a:xfrm>
          <a:off x="15481300" y="1044865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83094</xdr:rowOff>
    </xdr:from>
    <xdr:to>
      <xdr:col>76</xdr:col>
      <xdr:colOff>165100</xdr:colOff>
      <xdr:row>61</xdr:row>
      <xdr:rowOff>13244</xdr:rowOff>
    </xdr:to>
    <xdr:sp macro="" textlink="">
      <xdr:nvSpPr>
        <xdr:cNvPr id="456" name="楕円 455">
          <a:extLst>
            <a:ext uri="{FF2B5EF4-FFF2-40B4-BE49-F238E27FC236}">
              <a16:creationId xmlns:a16="http://schemas.microsoft.com/office/drawing/2014/main" id="{CA87406F-18FE-4A62-9C99-696EAFAB7332}"/>
            </a:ext>
          </a:extLst>
        </xdr:cNvPr>
        <xdr:cNvSpPr/>
      </xdr:nvSpPr>
      <xdr:spPr>
        <a:xfrm>
          <a:off x="14541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133894</xdr:rowOff>
    </xdr:from>
    <xdr:to>
      <xdr:col>81</xdr:col>
      <xdr:colOff>50800</xdr:colOff>
      <xdr:row>60</xdr:row>
      <xdr:rowOff>161653</xdr:rowOff>
    </xdr:to>
    <xdr:cxnSp macro="">
      <xdr:nvCxnSpPr>
        <xdr:cNvPr id="457" name="直線コネクタ 456">
          <a:extLst>
            <a:ext uri="{FF2B5EF4-FFF2-40B4-BE49-F238E27FC236}">
              <a16:creationId xmlns:a16="http://schemas.microsoft.com/office/drawing/2014/main" id="{98F23DCC-F989-4BBD-9841-FFA160DA976E}"/>
            </a:ext>
          </a:extLst>
        </xdr:cNvPr>
        <xdr:cNvCxnSpPr/>
      </xdr:nvCxnSpPr>
      <xdr:spPr>
        <a:xfrm>
          <a:off x="14592300" y="104208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458" name="楕円 457">
          <a:extLst>
            <a:ext uri="{FF2B5EF4-FFF2-40B4-BE49-F238E27FC236}">
              <a16:creationId xmlns:a16="http://schemas.microsoft.com/office/drawing/2014/main" id="{E3E98686-CDD1-4768-9E75-E9147CBC2847}"/>
            </a:ext>
          </a:extLst>
        </xdr:cNvPr>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133894</xdr:rowOff>
    </xdr:to>
    <xdr:cxnSp macro="">
      <xdr:nvCxnSpPr>
        <xdr:cNvPr id="459" name="直線コネクタ 458">
          <a:extLst>
            <a:ext uri="{FF2B5EF4-FFF2-40B4-BE49-F238E27FC236}">
              <a16:creationId xmlns:a16="http://schemas.microsoft.com/office/drawing/2014/main" id="{46CDFB22-467A-4D7F-8C6E-7FE41A902A5A}"/>
            </a:ext>
          </a:extLst>
        </xdr:cNvPr>
        <xdr:cNvCxnSpPr/>
      </xdr:nvCxnSpPr>
      <xdr:spPr>
        <a:xfrm>
          <a:off x="13703300" y="103898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50437</xdr:rowOff>
    </xdr:from>
    <xdr:to>
      <xdr:col>67</xdr:col>
      <xdr:colOff>101600</xdr:colOff>
      <xdr:row>60</xdr:row>
      <xdr:rowOff>152037</xdr:rowOff>
    </xdr:to>
    <xdr:sp macro="" textlink="">
      <xdr:nvSpPr>
        <xdr:cNvPr id="460" name="楕円 459">
          <a:extLst>
            <a:ext uri="{FF2B5EF4-FFF2-40B4-BE49-F238E27FC236}">
              <a16:creationId xmlns:a16="http://schemas.microsoft.com/office/drawing/2014/main" id="{C9F9C03C-0C6B-4FEB-B266-EC38017377ED}"/>
            </a:ext>
          </a:extLst>
        </xdr:cNvPr>
        <xdr:cNvSpPr/>
      </xdr:nvSpPr>
      <xdr:spPr>
        <a:xfrm>
          <a:off x="12763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101237</xdr:rowOff>
    </xdr:from>
    <xdr:to>
      <xdr:col>71</xdr:col>
      <xdr:colOff>177800</xdr:colOff>
      <xdr:row>60</xdr:row>
      <xdr:rowOff>102870</xdr:rowOff>
    </xdr:to>
    <xdr:cxnSp macro="">
      <xdr:nvCxnSpPr>
        <xdr:cNvPr id="461" name="直線コネクタ 460">
          <a:extLst>
            <a:ext uri="{FF2B5EF4-FFF2-40B4-BE49-F238E27FC236}">
              <a16:creationId xmlns:a16="http://schemas.microsoft.com/office/drawing/2014/main" id="{898CAE6C-359C-444E-8462-ED011DC04564}"/>
            </a:ext>
          </a:extLst>
        </xdr:cNvPr>
        <xdr:cNvCxnSpPr/>
      </xdr:nvCxnSpPr>
      <xdr:spPr>
        <a:xfrm>
          <a:off x="12814300" y="103882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1C5B098C-1180-4F11-B9A0-6BA78F2899A1}"/>
            </a:ext>
          </a:extLst>
        </xdr:cNvPr>
        <xdr:cNvSpPr txBox="1"/>
      </xdr:nvSpPr>
      <xdr:spPr>
        <a:xfrm>
          <a:off x="15266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18E4B887-02CC-43C4-9B09-20874D90DFC7}"/>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135907</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92C97906-00D7-4435-B8D7-4F53E88E512B}"/>
            </a:ext>
          </a:extLst>
        </xdr:cNvPr>
        <xdr:cNvSpPr txBox="1"/>
      </xdr:nvSpPr>
      <xdr:spPr>
        <a:xfrm>
          <a:off x="13500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91820</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BEE9C890-806E-4A28-AB95-B0799AF4A701}"/>
            </a:ext>
          </a:extLst>
        </xdr:cNvPr>
        <xdr:cNvSpPr txBox="1"/>
      </xdr:nvSpPr>
      <xdr:spPr>
        <a:xfrm>
          <a:off x="12611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32130</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D498B715-1975-4F07-8294-770927F5A800}"/>
            </a:ext>
          </a:extLst>
        </xdr:cNvPr>
        <xdr:cNvSpPr txBox="1"/>
      </xdr:nvSpPr>
      <xdr:spPr>
        <a:xfrm>
          <a:off x="15266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4371</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A72C888B-503D-4FBC-8B53-39B2BFE6614C}"/>
            </a:ext>
          </a:extLst>
        </xdr:cNvPr>
        <xdr:cNvSpPr txBox="1"/>
      </xdr:nvSpPr>
      <xdr:spPr>
        <a:xfrm>
          <a:off x="14389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11AE0C4E-A8FE-4341-96C6-4E5DB6B80149}"/>
            </a:ext>
          </a:extLst>
        </xdr:cNvPr>
        <xdr:cNvSpPr txBox="1"/>
      </xdr:nvSpPr>
      <xdr:spPr>
        <a:xfrm>
          <a:off x="13500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143164</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599A1BD9-489A-4250-89CD-C29E008601EB}"/>
            </a:ext>
          </a:extLst>
        </xdr:cNvPr>
        <xdr:cNvSpPr txBox="1"/>
      </xdr:nvSpPr>
      <xdr:spPr>
        <a:xfrm>
          <a:off x="12611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F1823ED0-DBD6-48A6-ADCB-8D8AB42056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552879F7-35B6-40AF-958D-DF42150753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3DA9A345-D76A-4E93-B5FD-1506024502D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564B4BB1-1745-4F3C-817B-F4F6901251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CBDAC5E3-36BE-49D7-BE19-413D4DE21D2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8C1542A1-68FE-40DB-8597-8DB89F12F57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9891289F-05CF-4006-A29E-57D7B4584E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7538D3C0-C8A1-433E-8898-6E2067C6DC5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13971A47-6B77-4335-8C45-779369EDEE8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2D754F0B-3B01-4CB5-93CC-4FD61DB7DC7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72239616-EEE0-43A1-A339-158CC88C744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78EDC773-5010-4EE3-AB5E-E4449F7C9CA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7C89418F-1FF8-4DE1-88FF-BF20C0DC055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8EC2B5AB-D9E0-49C7-9F50-74499FD1E0E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AF41E5F2-20F8-4B3D-9BA0-6E2DC65BB5A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CF9A63ED-A6B8-4760-A2D1-6E72639C3F2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BB2D05EE-B010-458E-8D67-6DB4E91B2CF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F906CA5F-2A87-4E3E-BC5C-A4E549A14D9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51F08723-A2D2-4DCE-BC16-5B8156F0C8E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CFEA55A5-B2C4-4BCB-A7D8-EB614E37C48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5D27CC8A-2142-44BD-A554-63AC3ACB2D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C6478F93-E495-4ED9-A58F-43BC5C3306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D4DF7AC6-4157-4F84-AEE2-FEE5FCD844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493" name="直線コネクタ 492">
          <a:extLst>
            <a:ext uri="{FF2B5EF4-FFF2-40B4-BE49-F238E27FC236}">
              <a16:creationId xmlns:a16="http://schemas.microsoft.com/office/drawing/2014/main" id="{D2164265-A6D9-4B05-B033-C56E028E3ADE}"/>
            </a:ext>
          </a:extLst>
        </xdr:cNvPr>
        <xdr:cNvCxnSpPr/>
      </xdr:nvCxnSpPr>
      <xdr:spPr>
        <a:xfrm flipV="1">
          <a:off x="22160864" y="97059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35F3DFF3-D6E8-4C8E-B20A-2A88838344E3}"/>
            </a:ext>
          </a:extLst>
        </xdr:cNvPr>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495" name="直線コネクタ 494">
          <a:extLst>
            <a:ext uri="{FF2B5EF4-FFF2-40B4-BE49-F238E27FC236}">
              <a16:creationId xmlns:a16="http://schemas.microsoft.com/office/drawing/2014/main" id="{44CDE14B-E819-4AA9-BFA7-49B2F9CA9CB5}"/>
            </a:ext>
          </a:extLst>
        </xdr:cNvPr>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74CE2021-A53F-48A9-A75E-D2720B6074A6}"/>
            </a:ext>
          </a:extLst>
        </xdr:cNvPr>
        <xdr:cNvSpPr txBox="1"/>
      </xdr:nvSpPr>
      <xdr:spPr>
        <a:xfrm>
          <a:off x="22199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497" name="直線コネクタ 496">
          <a:extLst>
            <a:ext uri="{FF2B5EF4-FFF2-40B4-BE49-F238E27FC236}">
              <a16:creationId xmlns:a16="http://schemas.microsoft.com/office/drawing/2014/main" id="{E003FFD2-57F9-477E-AA2E-3643A9E632D1}"/>
            </a:ext>
          </a:extLst>
        </xdr:cNvPr>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FB203AAF-22B6-4492-977D-A09679E7E73F}"/>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499" name="フローチャート: 判断 498">
          <a:extLst>
            <a:ext uri="{FF2B5EF4-FFF2-40B4-BE49-F238E27FC236}">
              <a16:creationId xmlns:a16="http://schemas.microsoft.com/office/drawing/2014/main" id="{99C57F9E-273D-4661-8460-1604ADC10137}"/>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500" name="フローチャート: 判断 499">
          <a:extLst>
            <a:ext uri="{FF2B5EF4-FFF2-40B4-BE49-F238E27FC236}">
              <a16:creationId xmlns:a16="http://schemas.microsoft.com/office/drawing/2014/main" id="{E431C057-203E-4811-A246-B90C53CB73F3}"/>
            </a:ext>
          </a:extLst>
        </xdr:cNvPr>
        <xdr:cNvSpPr/>
      </xdr:nvSpPr>
      <xdr:spPr>
        <a:xfrm>
          <a:off x="21272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73025</xdr:rowOff>
    </xdr:from>
    <xdr:to>
      <xdr:col>107</xdr:col>
      <xdr:colOff>101600</xdr:colOff>
      <xdr:row>63</xdr:row>
      <xdr:rowOff>3175</xdr:rowOff>
    </xdr:to>
    <xdr:sp macro="" textlink="">
      <xdr:nvSpPr>
        <xdr:cNvPr id="501" name="フローチャート: 判断 500">
          <a:extLst>
            <a:ext uri="{FF2B5EF4-FFF2-40B4-BE49-F238E27FC236}">
              <a16:creationId xmlns:a16="http://schemas.microsoft.com/office/drawing/2014/main" id="{4B3780E1-2F1F-47B6-AEB8-90ED9605B6DA}"/>
            </a:ext>
          </a:extLst>
        </xdr:cNvPr>
        <xdr:cNvSpPr/>
      </xdr:nvSpPr>
      <xdr:spPr>
        <a:xfrm>
          <a:off x="20383500" y="1070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502" name="フローチャート: 判断 501">
          <a:extLst>
            <a:ext uri="{FF2B5EF4-FFF2-40B4-BE49-F238E27FC236}">
              <a16:creationId xmlns:a16="http://schemas.microsoft.com/office/drawing/2014/main" id="{F34412F3-CE83-42A0-A1DE-D972531990B0}"/>
            </a:ext>
          </a:extLst>
        </xdr:cNvPr>
        <xdr:cNvSpPr/>
      </xdr:nvSpPr>
      <xdr:spPr>
        <a:xfrm>
          <a:off x="19494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503" name="フローチャート: 判断 502">
          <a:extLst>
            <a:ext uri="{FF2B5EF4-FFF2-40B4-BE49-F238E27FC236}">
              <a16:creationId xmlns:a16="http://schemas.microsoft.com/office/drawing/2014/main" id="{E28AFD74-C77E-4F9C-B613-4628279748F0}"/>
            </a:ext>
          </a:extLst>
        </xdr:cNvPr>
        <xdr:cNvSpPr/>
      </xdr:nvSpPr>
      <xdr:spPr>
        <a:xfrm>
          <a:off x="18605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254A162-2AB1-419F-881E-B5AC9A2089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207936A9-9032-443E-864F-152F50694AA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9612EA57-0913-457C-B1F8-B6984F363B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D68F22C0-4433-4421-8821-6BEE65EBD1C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20A84C0-9220-4DA9-8305-3E100A328C1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147320</xdr:rowOff>
    </xdr:from>
    <xdr:to>
      <xdr:col>116</xdr:col>
      <xdr:colOff>114300</xdr:colOff>
      <xdr:row>63</xdr:row>
      <xdr:rowOff>77470</xdr:rowOff>
    </xdr:to>
    <xdr:sp macro="" textlink="">
      <xdr:nvSpPr>
        <xdr:cNvPr id="509" name="楕円 508">
          <a:extLst>
            <a:ext uri="{FF2B5EF4-FFF2-40B4-BE49-F238E27FC236}">
              <a16:creationId xmlns:a16="http://schemas.microsoft.com/office/drawing/2014/main" id="{F2574221-8EED-4B0A-BCFC-290D56D3FEC9}"/>
            </a:ext>
          </a:extLst>
        </xdr:cNvPr>
        <xdr:cNvSpPr/>
      </xdr:nvSpPr>
      <xdr:spPr>
        <a:xfrm>
          <a:off x="22110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125747</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24548851-FEEF-4D70-800E-709EB7546657}"/>
            </a:ext>
          </a:extLst>
        </xdr:cNvPr>
        <xdr:cNvSpPr txBox="1"/>
      </xdr:nvSpPr>
      <xdr:spPr>
        <a:xfrm>
          <a:off x="221996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151130</xdr:rowOff>
    </xdr:from>
    <xdr:to>
      <xdr:col>112</xdr:col>
      <xdr:colOff>38100</xdr:colOff>
      <xdr:row>63</xdr:row>
      <xdr:rowOff>81280</xdr:rowOff>
    </xdr:to>
    <xdr:sp macro="" textlink="">
      <xdr:nvSpPr>
        <xdr:cNvPr id="511" name="楕円 510">
          <a:extLst>
            <a:ext uri="{FF2B5EF4-FFF2-40B4-BE49-F238E27FC236}">
              <a16:creationId xmlns:a16="http://schemas.microsoft.com/office/drawing/2014/main" id="{73E40A93-5B7A-4A3D-BDF6-40783D570F45}"/>
            </a:ext>
          </a:extLst>
        </xdr:cNvPr>
        <xdr:cNvSpPr/>
      </xdr:nvSpPr>
      <xdr:spPr>
        <a:xfrm>
          <a:off x="2127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26670</xdr:rowOff>
    </xdr:from>
    <xdr:to>
      <xdr:col>116</xdr:col>
      <xdr:colOff>63500</xdr:colOff>
      <xdr:row>63</xdr:row>
      <xdr:rowOff>30480</xdr:rowOff>
    </xdr:to>
    <xdr:cxnSp macro="">
      <xdr:nvCxnSpPr>
        <xdr:cNvPr id="512" name="直線コネクタ 511">
          <a:extLst>
            <a:ext uri="{FF2B5EF4-FFF2-40B4-BE49-F238E27FC236}">
              <a16:creationId xmlns:a16="http://schemas.microsoft.com/office/drawing/2014/main" id="{31F8E205-C1C3-481F-819D-B303D9C3EFF5}"/>
            </a:ext>
          </a:extLst>
        </xdr:cNvPr>
        <xdr:cNvCxnSpPr/>
      </xdr:nvCxnSpPr>
      <xdr:spPr>
        <a:xfrm flipV="1">
          <a:off x="21323300" y="10828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513" name="楕円 512">
          <a:extLst>
            <a:ext uri="{FF2B5EF4-FFF2-40B4-BE49-F238E27FC236}">
              <a16:creationId xmlns:a16="http://schemas.microsoft.com/office/drawing/2014/main" id="{E28B09D6-4C26-408D-B6AF-D8CE92F00552}"/>
            </a:ext>
          </a:extLst>
        </xdr:cNvPr>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177800</xdr:colOff>
      <xdr:row>63</xdr:row>
      <xdr:rowOff>34290</xdr:rowOff>
    </xdr:to>
    <xdr:cxnSp macro="">
      <xdr:nvCxnSpPr>
        <xdr:cNvPr id="514" name="直線コネクタ 513">
          <a:extLst>
            <a:ext uri="{FF2B5EF4-FFF2-40B4-BE49-F238E27FC236}">
              <a16:creationId xmlns:a16="http://schemas.microsoft.com/office/drawing/2014/main" id="{5D754648-D97F-4564-B62C-5B3F32DD4435}"/>
            </a:ext>
          </a:extLst>
        </xdr:cNvPr>
        <xdr:cNvCxnSpPr/>
      </xdr:nvCxnSpPr>
      <xdr:spPr>
        <a:xfrm flipV="1">
          <a:off x="20434300" y="1083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515" name="楕円 514">
          <a:extLst>
            <a:ext uri="{FF2B5EF4-FFF2-40B4-BE49-F238E27FC236}">
              <a16:creationId xmlns:a16="http://schemas.microsoft.com/office/drawing/2014/main" id="{DBAE310A-1915-4811-AAE6-6753497A05D0}"/>
            </a:ext>
          </a:extLst>
        </xdr:cNvPr>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38100</xdr:rowOff>
    </xdr:to>
    <xdr:cxnSp macro="">
      <xdr:nvCxnSpPr>
        <xdr:cNvPr id="516" name="直線コネクタ 515">
          <a:extLst>
            <a:ext uri="{FF2B5EF4-FFF2-40B4-BE49-F238E27FC236}">
              <a16:creationId xmlns:a16="http://schemas.microsoft.com/office/drawing/2014/main" id="{5229C887-194C-47A5-A5B9-A24C16B9046C}"/>
            </a:ext>
          </a:extLst>
        </xdr:cNvPr>
        <xdr:cNvCxnSpPr/>
      </xdr:nvCxnSpPr>
      <xdr:spPr>
        <a:xfrm flipV="1">
          <a:off x="19545300" y="10835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162560</xdr:rowOff>
    </xdr:from>
    <xdr:to>
      <xdr:col>98</xdr:col>
      <xdr:colOff>38100</xdr:colOff>
      <xdr:row>63</xdr:row>
      <xdr:rowOff>92710</xdr:rowOff>
    </xdr:to>
    <xdr:sp macro="" textlink="">
      <xdr:nvSpPr>
        <xdr:cNvPr id="517" name="楕円 516">
          <a:extLst>
            <a:ext uri="{FF2B5EF4-FFF2-40B4-BE49-F238E27FC236}">
              <a16:creationId xmlns:a16="http://schemas.microsoft.com/office/drawing/2014/main" id="{FA1484EF-0EF2-4113-9131-47D9D3328E27}"/>
            </a:ext>
          </a:extLst>
        </xdr:cNvPr>
        <xdr:cNvSpPr/>
      </xdr:nvSpPr>
      <xdr:spPr>
        <a:xfrm>
          <a:off x="18605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41910</xdr:rowOff>
    </xdr:to>
    <xdr:cxnSp macro="">
      <xdr:nvCxnSpPr>
        <xdr:cNvPr id="518" name="直線コネクタ 517">
          <a:extLst>
            <a:ext uri="{FF2B5EF4-FFF2-40B4-BE49-F238E27FC236}">
              <a16:creationId xmlns:a16="http://schemas.microsoft.com/office/drawing/2014/main" id="{1EFF8363-BD36-47AB-9B5E-96687BE752FC}"/>
            </a:ext>
          </a:extLst>
        </xdr:cNvPr>
        <xdr:cNvCxnSpPr/>
      </xdr:nvCxnSpPr>
      <xdr:spPr>
        <a:xfrm flipV="1">
          <a:off x="18656300" y="1083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61612</xdr:rowOff>
    </xdr:from>
    <xdr:ext cx="469744" cy="259045"/>
    <xdr:sp macro="" textlink="">
      <xdr:nvSpPr>
        <xdr:cNvPr id="519" name="n_1aveValue【保健センター・保健所】&#10;一人当たり面積">
          <a:extLst>
            <a:ext uri="{FF2B5EF4-FFF2-40B4-BE49-F238E27FC236}">
              <a16:creationId xmlns:a16="http://schemas.microsoft.com/office/drawing/2014/main" id="{61CB6B10-CD1F-4B11-9247-B685C4ECE807}"/>
            </a:ext>
          </a:extLst>
        </xdr:cNvPr>
        <xdr:cNvSpPr txBox="1"/>
      </xdr:nvSpPr>
      <xdr:spPr>
        <a:xfrm>
          <a:off x="21075727" y="1034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19702</xdr:rowOff>
    </xdr:from>
    <xdr:ext cx="469744" cy="259045"/>
    <xdr:sp macro="" textlink="">
      <xdr:nvSpPr>
        <xdr:cNvPr id="520" name="n_2aveValue【保健センター・保健所】&#10;一人当たり面積">
          <a:extLst>
            <a:ext uri="{FF2B5EF4-FFF2-40B4-BE49-F238E27FC236}">
              <a16:creationId xmlns:a16="http://schemas.microsoft.com/office/drawing/2014/main" id="{2244219D-07A9-4A0E-8856-2F1680BA8E50}"/>
            </a:ext>
          </a:extLst>
        </xdr:cNvPr>
        <xdr:cNvSpPr txBox="1"/>
      </xdr:nvSpPr>
      <xdr:spPr>
        <a:xfrm>
          <a:off x="20199427" y="104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101617</xdr:rowOff>
    </xdr:from>
    <xdr:ext cx="469744" cy="259045"/>
    <xdr:sp macro="" textlink="">
      <xdr:nvSpPr>
        <xdr:cNvPr id="521" name="n_3aveValue【保健センター・保健所】&#10;一人当たり面積">
          <a:extLst>
            <a:ext uri="{FF2B5EF4-FFF2-40B4-BE49-F238E27FC236}">
              <a16:creationId xmlns:a16="http://schemas.microsoft.com/office/drawing/2014/main" id="{50E5B9BE-B71F-4EFE-9A2B-49AC5A6A48BA}"/>
            </a:ext>
          </a:extLst>
        </xdr:cNvPr>
        <xdr:cNvSpPr txBox="1"/>
      </xdr:nvSpPr>
      <xdr:spPr>
        <a:xfrm>
          <a:off x="19310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101617</xdr:rowOff>
    </xdr:from>
    <xdr:ext cx="469744" cy="259045"/>
    <xdr:sp macro="" textlink="">
      <xdr:nvSpPr>
        <xdr:cNvPr id="522" name="n_4aveValue【保健センター・保健所】&#10;一人当たり面積">
          <a:extLst>
            <a:ext uri="{FF2B5EF4-FFF2-40B4-BE49-F238E27FC236}">
              <a16:creationId xmlns:a16="http://schemas.microsoft.com/office/drawing/2014/main" id="{41B90710-919C-4804-81E9-0CA04C58688E}"/>
            </a:ext>
          </a:extLst>
        </xdr:cNvPr>
        <xdr:cNvSpPr txBox="1"/>
      </xdr:nvSpPr>
      <xdr:spPr>
        <a:xfrm>
          <a:off x="18421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72407</xdr:rowOff>
    </xdr:from>
    <xdr:ext cx="469744" cy="259045"/>
    <xdr:sp macro="" textlink="">
      <xdr:nvSpPr>
        <xdr:cNvPr id="523" name="n_1mainValue【保健センター・保健所】&#10;一人当たり面積">
          <a:extLst>
            <a:ext uri="{FF2B5EF4-FFF2-40B4-BE49-F238E27FC236}">
              <a16:creationId xmlns:a16="http://schemas.microsoft.com/office/drawing/2014/main" id="{0CAD2E1E-F251-4C16-B7F7-CBFE553C2C7D}"/>
            </a:ext>
          </a:extLst>
        </xdr:cNvPr>
        <xdr:cNvSpPr txBox="1"/>
      </xdr:nvSpPr>
      <xdr:spPr>
        <a:xfrm>
          <a:off x="210757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524" name="n_2mainValue【保健センター・保健所】&#10;一人当たり面積">
          <a:extLst>
            <a:ext uri="{FF2B5EF4-FFF2-40B4-BE49-F238E27FC236}">
              <a16:creationId xmlns:a16="http://schemas.microsoft.com/office/drawing/2014/main" id="{42F7C581-DA6E-433B-95BF-5FA81CD5B637}"/>
            </a:ext>
          </a:extLst>
        </xdr:cNvPr>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525" name="n_3mainValue【保健センター・保健所】&#10;一人当たり面積">
          <a:extLst>
            <a:ext uri="{FF2B5EF4-FFF2-40B4-BE49-F238E27FC236}">
              <a16:creationId xmlns:a16="http://schemas.microsoft.com/office/drawing/2014/main" id="{35F6216E-83D1-4AB6-B38E-E43CBA4C625E}"/>
            </a:ext>
          </a:extLst>
        </xdr:cNvPr>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83837</xdr:rowOff>
    </xdr:from>
    <xdr:ext cx="469744" cy="259045"/>
    <xdr:sp macro="" textlink="">
      <xdr:nvSpPr>
        <xdr:cNvPr id="526" name="n_4mainValue【保健センター・保健所】&#10;一人当たり面積">
          <a:extLst>
            <a:ext uri="{FF2B5EF4-FFF2-40B4-BE49-F238E27FC236}">
              <a16:creationId xmlns:a16="http://schemas.microsoft.com/office/drawing/2014/main" id="{3B42F80C-2CE5-4431-B9E3-EF625CD5E952}"/>
            </a:ext>
          </a:extLst>
        </xdr:cNvPr>
        <xdr:cNvSpPr txBox="1"/>
      </xdr:nvSpPr>
      <xdr:spPr>
        <a:xfrm>
          <a:off x="18421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E554C974-845C-479E-8F1D-F634397148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2555B858-604C-4671-9FEC-A23C4D2E7FC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3EC4D93E-BA75-407E-BD48-06EFF61E9D1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DC90D09B-00F3-4F23-BB2E-F37AB39F70F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E24A2AC8-BCF6-4521-946D-563AB486507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BBFF938E-6A77-4E69-AB7F-93E380B04C5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ADF117DE-D3E9-4E1E-839F-FFAEA9862DE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4E669CA3-5C0C-4A67-ADA5-2C3FFBEAB9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77FD5A1C-417B-4539-AEED-CB9FD4EF90D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22495D7B-9432-4167-A47D-2132CDEBAEC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1F85969D-6528-4C6E-B220-018922BFD7A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0C9B5906-CCF8-4D15-9F6C-19A8DE54DFA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66EB9684-8458-42B6-94F7-CCCB8204DFA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2C8160BB-1A21-4429-ACF3-1943C525410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2060AED1-0F17-430D-8280-F0558E9F500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34AA9252-A6EF-4547-84C3-B9D7789CD2F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81AD4839-2450-42FB-A07F-4A2C9BBDA8C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FB7E5A4B-A9B3-43CB-9611-EFBB7C9B11E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357280F3-A173-47C8-A465-5ADFAF2AAD8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1AA1785B-E379-4C95-AA76-58953A7FC45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3DBA267A-8E9A-4C91-86D8-40288320698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34C2B767-FDE8-47BF-BC9E-E55BA52C585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861763CE-BA45-441A-B65E-A300E3E9CC6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17136623-9026-4EA5-977D-8A46CEA166F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21801483-F241-49B9-B360-D715668673D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01C01447-D1CF-41DD-8A7E-8769D71458F5}"/>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F46AB92A-EC49-4C37-B09A-D6E1BA0D472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59B344E0-F4C2-4E27-8446-4328FEF47FB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8B523B1D-5D0B-4109-9112-5C01E438D739}"/>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56" name="直線コネクタ 555">
          <a:extLst>
            <a:ext uri="{FF2B5EF4-FFF2-40B4-BE49-F238E27FC236}">
              <a16:creationId xmlns:a16="http://schemas.microsoft.com/office/drawing/2014/main" id="{1332A7B7-3319-4649-8768-CB484C6D6564}"/>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7D832FB3-6240-4D13-9433-9785DB346D37}"/>
            </a:ext>
          </a:extLst>
        </xdr:cNvPr>
        <xdr:cNvSpPr txBox="1"/>
      </xdr:nvSpPr>
      <xdr:spPr>
        <a:xfrm>
          <a:off x="16357600" y="1422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58" name="フローチャート: 判断 557">
          <a:extLst>
            <a:ext uri="{FF2B5EF4-FFF2-40B4-BE49-F238E27FC236}">
              <a16:creationId xmlns:a16="http://schemas.microsoft.com/office/drawing/2014/main" id="{ECA80266-EF92-4CF3-A299-D010D2670865}"/>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59" name="フローチャート: 判断 558">
          <a:extLst>
            <a:ext uri="{FF2B5EF4-FFF2-40B4-BE49-F238E27FC236}">
              <a16:creationId xmlns:a16="http://schemas.microsoft.com/office/drawing/2014/main" id="{F57918A8-48B9-483C-8B35-743C7ADDB09F}"/>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560" name="フローチャート: 判断 559">
          <a:extLst>
            <a:ext uri="{FF2B5EF4-FFF2-40B4-BE49-F238E27FC236}">
              <a16:creationId xmlns:a16="http://schemas.microsoft.com/office/drawing/2014/main" id="{4FC8958F-72E1-491A-9504-AAD74E9E60DB}"/>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561" name="フローチャート: 判断 560">
          <a:extLst>
            <a:ext uri="{FF2B5EF4-FFF2-40B4-BE49-F238E27FC236}">
              <a16:creationId xmlns:a16="http://schemas.microsoft.com/office/drawing/2014/main" id="{B1D7F6CC-D7E5-452A-B5D3-4D4C876DBA4C}"/>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157118</xdr:rowOff>
    </xdr:from>
    <xdr:to>
      <xdr:col>67</xdr:col>
      <xdr:colOff>101600</xdr:colOff>
      <xdr:row>83</xdr:row>
      <xdr:rowOff>87268</xdr:rowOff>
    </xdr:to>
    <xdr:sp macro="" textlink="">
      <xdr:nvSpPr>
        <xdr:cNvPr id="562" name="フローチャート: 判断 561">
          <a:extLst>
            <a:ext uri="{FF2B5EF4-FFF2-40B4-BE49-F238E27FC236}">
              <a16:creationId xmlns:a16="http://schemas.microsoft.com/office/drawing/2014/main" id="{A67BD0C8-608F-437D-8221-94F4E1481EE6}"/>
            </a:ext>
          </a:extLst>
        </xdr:cNvPr>
        <xdr:cNvSpPr/>
      </xdr:nvSpPr>
      <xdr:spPr>
        <a:xfrm>
          <a:off x="12763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5FF71B11-51F4-417B-9CA5-136AE2BA8F0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3C20E5D4-6C18-42C9-9532-D1A46755DE6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8992988C-6F7E-4F2D-A986-368E921393E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9F0EF5BA-E370-434B-8AFF-29916A9C01C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C1E11212-22FE-401B-8EFE-5B569B3EBE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68" name="楕円 567">
          <a:extLst>
            <a:ext uri="{FF2B5EF4-FFF2-40B4-BE49-F238E27FC236}">
              <a16:creationId xmlns:a16="http://schemas.microsoft.com/office/drawing/2014/main" id="{052BEA9C-13F1-4BEC-982B-044D38FA0779}"/>
            </a:ext>
          </a:extLst>
        </xdr:cNvPr>
        <xdr:cNvSpPr/>
      </xdr:nvSpPr>
      <xdr:spPr>
        <a:xfrm>
          <a:off x="16268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BA92F16F-4727-483D-BFDA-210DE9C89C0C}"/>
            </a:ext>
          </a:extLst>
        </xdr:cNvPr>
        <xdr:cNvSpPr txBox="1"/>
      </xdr:nvSpPr>
      <xdr:spPr>
        <a:xfrm>
          <a:off x="16357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153851</xdr:rowOff>
    </xdr:from>
    <xdr:to>
      <xdr:col>81</xdr:col>
      <xdr:colOff>101600</xdr:colOff>
      <xdr:row>81</xdr:row>
      <xdr:rowOff>84001</xdr:rowOff>
    </xdr:to>
    <xdr:sp macro="" textlink="">
      <xdr:nvSpPr>
        <xdr:cNvPr id="570" name="楕円 569">
          <a:extLst>
            <a:ext uri="{FF2B5EF4-FFF2-40B4-BE49-F238E27FC236}">
              <a16:creationId xmlns:a16="http://schemas.microsoft.com/office/drawing/2014/main" id="{4DCC96D4-260B-457B-9D85-18BBF034A6C0}"/>
            </a:ext>
          </a:extLst>
        </xdr:cNvPr>
        <xdr:cNvSpPr/>
      </xdr:nvSpPr>
      <xdr:spPr>
        <a:xfrm>
          <a:off x="15430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33201</xdr:rowOff>
    </xdr:from>
    <xdr:to>
      <xdr:col>85</xdr:col>
      <xdr:colOff>127000</xdr:colOff>
      <xdr:row>81</xdr:row>
      <xdr:rowOff>72389</xdr:rowOff>
    </xdr:to>
    <xdr:cxnSp macro="">
      <xdr:nvCxnSpPr>
        <xdr:cNvPr id="571" name="直線コネクタ 570">
          <a:extLst>
            <a:ext uri="{FF2B5EF4-FFF2-40B4-BE49-F238E27FC236}">
              <a16:creationId xmlns:a16="http://schemas.microsoft.com/office/drawing/2014/main" id="{CFD83641-4AB9-42AF-BA52-780D768E3BA4}"/>
            </a:ext>
          </a:extLst>
        </xdr:cNvPr>
        <xdr:cNvCxnSpPr/>
      </xdr:nvCxnSpPr>
      <xdr:spPr>
        <a:xfrm>
          <a:off x="15481300" y="1392065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121194</xdr:rowOff>
    </xdr:from>
    <xdr:to>
      <xdr:col>76</xdr:col>
      <xdr:colOff>165100</xdr:colOff>
      <xdr:row>81</xdr:row>
      <xdr:rowOff>51344</xdr:rowOff>
    </xdr:to>
    <xdr:sp macro="" textlink="">
      <xdr:nvSpPr>
        <xdr:cNvPr id="572" name="楕円 571">
          <a:extLst>
            <a:ext uri="{FF2B5EF4-FFF2-40B4-BE49-F238E27FC236}">
              <a16:creationId xmlns:a16="http://schemas.microsoft.com/office/drawing/2014/main" id="{C1940159-AD57-4C0E-A3DE-4700E9BAE4A7}"/>
            </a:ext>
          </a:extLst>
        </xdr:cNvPr>
        <xdr:cNvSpPr/>
      </xdr:nvSpPr>
      <xdr:spPr>
        <a:xfrm>
          <a:off x="14541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544</xdr:rowOff>
    </xdr:from>
    <xdr:to>
      <xdr:col>81</xdr:col>
      <xdr:colOff>50800</xdr:colOff>
      <xdr:row>81</xdr:row>
      <xdr:rowOff>33201</xdr:rowOff>
    </xdr:to>
    <xdr:cxnSp macro="">
      <xdr:nvCxnSpPr>
        <xdr:cNvPr id="573" name="直線コネクタ 572">
          <a:extLst>
            <a:ext uri="{FF2B5EF4-FFF2-40B4-BE49-F238E27FC236}">
              <a16:creationId xmlns:a16="http://schemas.microsoft.com/office/drawing/2014/main" id="{175040ED-F50F-4765-9C2A-A5987E828B66}"/>
            </a:ext>
          </a:extLst>
        </xdr:cNvPr>
        <xdr:cNvCxnSpPr/>
      </xdr:nvCxnSpPr>
      <xdr:spPr>
        <a:xfrm>
          <a:off x="14592300" y="1388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11793</xdr:rowOff>
    </xdr:from>
    <xdr:to>
      <xdr:col>72</xdr:col>
      <xdr:colOff>38100</xdr:colOff>
      <xdr:row>83</xdr:row>
      <xdr:rowOff>113393</xdr:rowOff>
    </xdr:to>
    <xdr:sp macro="" textlink="">
      <xdr:nvSpPr>
        <xdr:cNvPr id="574" name="楕円 573">
          <a:extLst>
            <a:ext uri="{FF2B5EF4-FFF2-40B4-BE49-F238E27FC236}">
              <a16:creationId xmlns:a16="http://schemas.microsoft.com/office/drawing/2014/main" id="{99ED6DA4-2C81-4A80-BAEE-44ABCD008B9E}"/>
            </a:ext>
          </a:extLst>
        </xdr:cNvPr>
        <xdr:cNvSpPr/>
      </xdr:nvSpPr>
      <xdr:spPr>
        <a:xfrm>
          <a:off x="1365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544</xdr:rowOff>
    </xdr:from>
    <xdr:to>
      <xdr:col>76</xdr:col>
      <xdr:colOff>114300</xdr:colOff>
      <xdr:row>83</xdr:row>
      <xdr:rowOff>62593</xdr:rowOff>
    </xdr:to>
    <xdr:cxnSp macro="">
      <xdr:nvCxnSpPr>
        <xdr:cNvPr id="575" name="直線コネクタ 574">
          <a:extLst>
            <a:ext uri="{FF2B5EF4-FFF2-40B4-BE49-F238E27FC236}">
              <a16:creationId xmlns:a16="http://schemas.microsoft.com/office/drawing/2014/main" id="{FCB09A93-3AE6-4240-A161-69D9C05B5CB2}"/>
            </a:ext>
          </a:extLst>
        </xdr:cNvPr>
        <xdr:cNvCxnSpPr/>
      </xdr:nvCxnSpPr>
      <xdr:spPr>
        <a:xfrm flipV="1">
          <a:off x="13703300" y="13887994"/>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46082</xdr:rowOff>
    </xdr:from>
    <xdr:to>
      <xdr:col>67</xdr:col>
      <xdr:colOff>101600</xdr:colOff>
      <xdr:row>83</xdr:row>
      <xdr:rowOff>147682</xdr:rowOff>
    </xdr:to>
    <xdr:sp macro="" textlink="">
      <xdr:nvSpPr>
        <xdr:cNvPr id="576" name="楕円 575">
          <a:extLst>
            <a:ext uri="{FF2B5EF4-FFF2-40B4-BE49-F238E27FC236}">
              <a16:creationId xmlns:a16="http://schemas.microsoft.com/office/drawing/2014/main" id="{D0B6416A-3381-4B92-B0FC-9B79DC1668F0}"/>
            </a:ext>
          </a:extLst>
        </xdr:cNvPr>
        <xdr:cNvSpPr/>
      </xdr:nvSpPr>
      <xdr:spPr>
        <a:xfrm>
          <a:off x="12763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62593</xdr:rowOff>
    </xdr:from>
    <xdr:to>
      <xdr:col>71</xdr:col>
      <xdr:colOff>177800</xdr:colOff>
      <xdr:row>83</xdr:row>
      <xdr:rowOff>96882</xdr:rowOff>
    </xdr:to>
    <xdr:cxnSp macro="">
      <xdr:nvCxnSpPr>
        <xdr:cNvPr id="577" name="直線コネクタ 576">
          <a:extLst>
            <a:ext uri="{FF2B5EF4-FFF2-40B4-BE49-F238E27FC236}">
              <a16:creationId xmlns:a16="http://schemas.microsoft.com/office/drawing/2014/main" id="{4E629CF4-A035-40F6-9FE0-4449D4E430BA}"/>
            </a:ext>
          </a:extLst>
        </xdr:cNvPr>
        <xdr:cNvCxnSpPr/>
      </xdr:nvCxnSpPr>
      <xdr:spPr>
        <a:xfrm flipV="1">
          <a:off x="12814300" y="142929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578" name="n_1aveValue【消防施設】&#10;有形固定資産減価償却率">
          <a:extLst>
            <a:ext uri="{FF2B5EF4-FFF2-40B4-BE49-F238E27FC236}">
              <a16:creationId xmlns:a16="http://schemas.microsoft.com/office/drawing/2014/main" id="{D9FF2CF8-7528-4E22-B0E9-44544D24B9FE}"/>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579" name="n_2aveValue【消防施設】&#10;有形固定資産減価償却率">
          <a:extLst>
            <a:ext uri="{FF2B5EF4-FFF2-40B4-BE49-F238E27FC236}">
              <a16:creationId xmlns:a16="http://schemas.microsoft.com/office/drawing/2014/main" id="{2ECE75C4-4D96-4B35-90FF-558F68F110E6}"/>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580" name="n_3aveValue【消防施設】&#10;有形固定資産減価償却率">
          <a:extLst>
            <a:ext uri="{FF2B5EF4-FFF2-40B4-BE49-F238E27FC236}">
              <a16:creationId xmlns:a16="http://schemas.microsoft.com/office/drawing/2014/main" id="{F4ADE637-5531-480D-A96F-DD4F46302883}"/>
            </a:ext>
          </a:extLst>
        </xdr:cNvPr>
        <xdr:cNvSpPr txBox="1"/>
      </xdr:nvSpPr>
      <xdr:spPr>
        <a:xfrm>
          <a:off x="13500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103795</xdr:rowOff>
    </xdr:from>
    <xdr:ext cx="405111" cy="259045"/>
    <xdr:sp macro="" textlink="">
      <xdr:nvSpPr>
        <xdr:cNvPr id="581" name="n_4aveValue【消防施設】&#10;有形固定資産減価償却率">
          <a:extLst>
            <a:ext uri="{FF2B5EF4-FFF2-40B4-BE49-F238E27FC236}">
              <a16:creationId xmlns:a16="http://schemas.microsoft.com/office/drawing/2014/main" id="{C819B134-7504-4870-92F6-C9223429B1BF}"/>
            </a:ext>
          </a:extLst>
        </xdr:cNvPr>
        <xdr:cNvSpPr txBox="1"/>
      </xdr:nvSpPr>
      <xdr:spPr>
        <a:xfrm>
          <a:off x="12611744" y="1399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100528</xdr:rowOff>
    </xdr:from>
    <xdr:ext cx="405111" cy="259045"/>
    <xdr:sp macro="" textlink="">
      <xdr:nvSpPr>
        <xdr:cNvPr id="582" name="n_1mainValue【消防施設】&#10;有形固定資産減価償却率">
          <a:extLst>
            <a:ext uri="{FF2B5EF4-FFF2-40B4-BE49-F238E27FC236}">
              <a16:creationId xmlns:a16="http://schemas.microsoft.com/office/drawing/2014/main" id="{F1BC6B25-A8FC-4FAE-B820-CF03A126A66C}"/>
            </a:ext>
          </a:extLst>
        </xdr:cNvPr>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67871</xdr:rowOff>
    </xdr:from>
    <xdr:ext cx="405111" cy="259045"/>
    <xdr:sp macro="" textlink="">
      <xdr:nvSpPr>
        <xdr:cNvPr id="583" name="n_2mainValue【消防施設】&#10;有形固定資産減価償却率">
          <a:extLst>
            <a:ext uri="{FF2B5EF4-FFF2-40B4-BE49-F238E27FC236}">
              <a16:creationId xmlns:a16="http://schemas.microsoft.com/office/drawing/2014/main" id="{C069EB6A-AA24-4672-AD15-A91C838497ED}"/>
            </a:ext>
          </a:extLst>
        </xdr:cNvPr>
        <xdr:cNvSpPr txBox="1"/>
      </xdr:nvSpPr>
      <xdr:spPr>
        <a:xfrm>
          <a:off x="14389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104520</xdr:rowOff>
    </xdr:from>
    <xdr:ext cx="405111" cy="259045"/>
    <xdr:sp macro="" textlink="">
      <xdr:nvSpPr>
        <xdr:cNvPr id="584" name="n_3mainValue【消防施設】&#10;有形固定資産減価償却率">
          <a:extLst>
            <a:ext uri="{FF2B5EF4-FFF2-40B4-BE49-F238E27FC236}">
              <a16:creationId xmlns:a16="http://schemas.microsoft.com/office/drawing/2014/main" id="{3C6D8A69-0EDE-4B14-98ED-FAF8DCFC868B}"/>
            </a:ext>
          </a:extLst>
        </xdr:cNvPr>
        <xdr:cNvSpPr txBox="1"/>
      </xdr:nvSpPr>
      <xdr:spPr>
        <a:xfrm>
          <a:off x="13500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138809</xdr:rowOff>
    </xdr:from>
    <xdr:ext cx="405111" cy="259045"/>
    <xdr:sp macro="" textlink="">
      <xdr:nvSpPr>
        <xdr:cNvPr id="585" name="n_4mainValue【消防施設】&#10;有形固定資産減価償却率">
          <a:extLst>
            <a:ext uri="{FF2B5EF4-FFF2-40B4-BE49-F238E27FC236}">
              <a16:creationId xmlns:a16="http://schemas.microsoft.com/office/drawing/2014/main" id="{8B410CA8-8A1C-4F44-B89F-510EB295D5CF}"/>
            </a:ext>
          </a:extLst>
        </xdr:cNvPr>
        <xdr:cNvSpPr txBox="1"/>
      </xdr:nvSpPr>
      <xdr:spPr>
        <a:xfrm>
          <a:off x="12611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B1173B4A-B811-42B0-9AA1-6E69A68C2C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CE898D29-F53A-4ACD-8A55-169EED42BC8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185AF896-C311-4FC8-9387-9EE48249DAC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21A4B7F3-8560-4928-8734-5A9A89081AF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273ACD85-22B2-4395-90BF-42EA1BA7A26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D80757AF-89AA-4404-A15F-2B4198FBDC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B4158FE5-1236-483A-A92D-5C9557D56FC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8E4D87DA-51DC-4EDC-9BBE-6D12A7B0B0B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8D58E444-FC8A-462B-977A-E1AFD8415D7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4A774483-D6B0-4273-A0CB-20CBC9F2907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7131DFAF-71CA-4C85-B7B9-4E8112CF4F4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8FF9A953-909E-4169-998B-E4448871D5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B710862F-5682-4B32-BA32-8C513D17A29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BE5D1D69-07CA-4793-8838-004466C1A79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CD599348-46B3-4667-A529-29C17903E32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29498A04-5861-4AE7-969B-A8DD3205F39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8B56A84E-FAB6-4545-B4B2-0F9DD880E1D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0BFF1882-8C61-4900-AF34-D1347373535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D81CA949-63A2-427E-8C6C-C85F0D067A9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51C446D0-959D-4F3D-B42B-A618E16B661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FD21C1A0-7A56-447F-A92D-DC6684F274C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07" name="直線コネクタ 606">
          <a:extLst>
            <a:ext uri="{FF2B5EF4-FFF2-40B4-BE49-F238E27FC236}">
              <a16:creationId xmlns:a16="http://schemas.microsoft.com/office/drawing/2014/main" id="{A58F896E-CAF9-4BCB-92E5-5E9FD0714409}"/>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8" name="【消防施設】&#10;一人当たり面積最小値テキスト">
          <a:extLst>
            <a:ext uri="{FF2B5EF4-FFF2-40B4-BE49-F238E27FC236}">
              <a16:creationId xmlns:a16="http://schemas.microsoft.com/office/drawing/2014/main" id="{C6DD6C32-FAD3-4DCD-BFD9-B1D00C51D7DD}"/>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9" name="直線コネクタ 608">
          <a:extLst>
            <a:ext uri="{FF2B5EF4-FFF2-40B4-BE49-F238E27FC236}">
              <a16:creationId xmlns:a16="http://schemas.microsoft.com/office/drawing/2014/main" id="{73E71F57-C223-42D5-85EC-72000E32A5F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10" name="【消防施設】&#10;一人当たり面積最大値テキスト">
          <a:extLst>
            <a:ext uri="{FF2B5EF4-FFF2-40B4-BE49-F238E27FC236}">
              <a16:creationId xmlns:a16="http://schemas.microsoft.com/office/drawing/2014/main" id="{3A349808-3C7D-4952-A17E-0A292D1D1921}"/>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11" name="直線コネクタ 610">
          <a:extLst>
            <a:ext uri="{FF2B5EF4-FFF2-40B4-BE49-F238E27FC236}">
              <a16:creationId xmlns:a16="http://schemas.microsoft.com/office/drawing/2014/main" id="{75A7EA6D-73DA-4E81-9291-A336585172AD}"/>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612" name="【消防施設】&#10;一人当たり面積平均値テキスト">
          <a:extLst>
            <a:ext uri="{FF2B5EF4-FFF2-40B4-BE49-F238E27FC236}">
              <a16:creationId xmlns:a16="http://schemas.microsoft.com/office/drawing/2014/main" id="{A9F49ADA-2344-4A71-82F5-B8B3EC05BE39}"/>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13" name="フローチャート: 判断 612">
          <a:extLst>
            <a:ext uri="{FF2B5EF4-FFF2-40B4-BE49-F238E27FC236}">
              <a16:creationId xmlns:a16="http://schemas.microsoft.com/office/drawing/2014/main" id="{94A5F8AF-AC44-4771-B791-843961A90934}"/>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4" name="フローチャート: 判断 613">
          <a:extLst>
            <a:ext uri="{FF2B5EF4-FFF2-40B4-BE49-F238E27FC236}">
              <a16:creationId xmlns:a16="http://schemas.microsoft.com/office/drawing/2014/main" id="{8F024EA1-173B-4726-812F-B034FDEA8394}"/>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142748</xdr:rowOff>
    </xdr:from>
    <xdr:to>
      <xdr:col>107</xdr:col>
      <xdr:colOff>101600</xdr:colOff>
      <xdr:row>83</xdr:row>
      <xdr:rowOff>72898</xdr:rowOff>
    </xdr:to>
    <xdr:sp macro="" textlink="">
      <xdr:nvSpPr>
        <xdr:cNvPr id="615" name="フローチャート: 判断 614">
          <a:extLst>
            <a:ext uri="{FF2B5EF4-FFF2-40B4-BE49-F238E27FC236}">
              <a16:creationId xmlns:a16="http://schemas.microsoft.com/office/drawing/2014/main" id="{F66F4801-E57F-4532-96DD-D491D0BB0DBC}"/>
            </a:ext>
          </a:extLst>
        </xdr:cNvPr>
        <xdr:cNvSpPr/>
      </xdr:nvSpPr>
      <xdr:spPr>
        <a:xfrm>
          <a:off x="20383500" y="1420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26163</xdr:rowOff>
    </xdr:from>
    <xdr:to>
      <xdr:col>102</xdr:col>
      <xdr:colOff>165100</xdr:colOff>
      <xdr:row>84</xdr:row>
      <xdr:rowOff>127763</xdr:rowOff>
    </xdr:to>
    <xdr:sp macro="" textlink="">
      <xdr:nvSpPr>
        <xdr:cNvPr id="616" name="フローチャート: 判断 615">
          <a:extLst>
            <a:ext uri="{FF2B5EF4-FFF2-40B4-BE49-F238E27FC236}">
              <a16:creationId xmlns:a16="http://schemas.microsoft.com/office/drawing/2014/main" id="{70BCFE89-0640-48ED-B01A-32428DD6A677}"/>
            </a:ext>
          </a:extLst>
        </xdr:cNvPr>
        <xdr:cNvSpPr/>
      </xdr:nvSpPr>
      <xdr:spPr>
        <a:xfrm>
          <a:off x="19494500" y="1442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617" name="フローチャート: 判断 616">
          <a:extLst>
            <a:ext uri="{FF2B5EF4-FFF2-40B4-BE49-F238E27FC236}">
              <a16:creationId xmlns:a16="http://schemas.microsoft.com/office/drawing/2014/main" id="{1F637CF5-53C2-49C1-83D7-13DA3DE81AEA}"/>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E3F4C6A5-FBAC-4C44-812A-3190024BCA9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52DA4779-46C7-4C10-9F2E-3E8A99E705E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5245EF8D-624C-4216-9E81-E93E9563725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D4B2247-5B7C-4612-B0CF-23A903BB28C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86F761F-DF71-41C0-B276-D16AD433E13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51308</xdr:rowOff>
    </xdr:from>
    <xdr:to>
      <xdr:col>116</xdr:col>
      <xdr:colOff>114300</xdr:colOff>
      <xdr:row>80</xdr:row>
      <xdr:rowOff>152908</xdr:rowOff>
    </xdr:to>
    <xdr:sp macro="" textlink="">
      <xdr:nvSpPr>
        <xdr:cNvPr id="623" name="楕円 622">
          <a:extLst>
            <a:ext uri="{FF2B5EF4-FFF2-40B4-BE49-F238E27FC236}">
              <a16:creationId xmlns:a16="http://schemas.microsoft.com/office/drawing/2014/main" id="{C5BB9158-5640-4B8B-B22D-F8837FD43D64}"/>
            </a:ext>
          </a:extLst>
        </xdr:cNvPr>
        <xdr:cNvSpPr/>
      </xdr:nvSpPr>
      <xdr:spPr>
        <a:xfrm>
          <a:off x="221107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74185</xdr:rowOff>
    </xdr:from>
    <xdr:ext cx="469744" cy="259045"/>
    <xdr:sp macro="" textlink="">
      <xdr:nvSpPr>
        <xdr:cNvPr id="624" name="【消防施設】&#10;一人当たり面積該当値テキスト">
          <a:extLst>
            <a:ext uri="{FF2B5EF4-FFF2-40B4-BE49-F238E27FC236}">
              <a16:creationId xmlns:a16="http://schemas.microsoft.com/office/drawing/2014/main" id="{CE8116CD-3AB6-4D21-8278-2F2C7F4D8E7D}"/>
            </a:ext>
          </a:extLst>
        </xdr:cNvPr>
        <xdr:cNvSpPr txBox="1"/>
      </xdr:nvSpPr>
      <xdr:spPr>
        <a:xfrm>
          <a:off x="22199600" y="1361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69596</xdr:rowOff>
    </xdr:from>
    <xdr:to>
      <xdr:col>112</xdr:col>
      <xdr:colOff>38100</xdr:colOff>
      <xdr:row>80</xdr:row>
      <xdr:rowOff>171196</xdr:rowOff>
    </xdr:to>
    <xdr:sp macro="" textlink="">
      <xdr:nvSpPr>
        <xdr:cNvPr id="625" name="楕円 624">
          <a:extLst>
            <a:ext uri="{FF2B5EF4-FFF2-40B4-BE49-F238E27FC236}">
              <a16:creationId xmlns:a16="http://schemas.microsoft.com/office/drawing/2014/main" id="{F2A81152-3B9A-426C-8A20-5F489D9828B6}"/>
            </a:ext>
          </a:extLst>
        </xdr:cNvPr>
        <xdr:cNvSpPr/>
      </xdr:nvSpPr>
      <xdr:spPr>
        <a:xfrm>
          <a:off x="212725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102108</xdr:rowOff>
    </xdr:from>
    <xdr:to>
      <xdr:col>116</xdr:col>
      <xdr:colOff>63500</xdr:colOff>
      <xdr:row>80</xdr:row>
      <xdr:rowOff>120396</xdr:rowOff>
    </xdr:to>
    <xdr:cxnSp macro="">
      <xdr:nvCxnSpPr>
        <xdr:cNvPr id="626" name="直線コネクタ 625">
          <a:extLst>
            <a:ext uri="{FF2B5EF4-FFF2-40B4-BE49-F238E27FC236}">
              <a16:creationId xmlns:a16="http://schemas.microsoft.com/office/drawing/2014/main" id="{C291D4AD-188F-4E11-B30F-CDB5A108656E}"/>
            </a:ext>
          </a:extLst>
        </xdr:cNvPr>
        <xdr:cNvCxnSpPr/>
      </xdr:nvCxnSpPr>
      <xdr:spPr>
        <a:xfrm flipV="1">
          <a:off x="21323300" y="138181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85598</xdr:rowOff>
    </xdr:from>
    <xdr:to>
      <xdr:col>107</xdr:col>
      <xdr:colOff>101600</xdr:colOff>
      <xdr:row>81</xdr:row>
      <xdr:rowOff>15748</xdr:rowOff>
    </xdr:to>
    <xdr:sp macro="" textlink="">
      <xdr:nvSpPr>
        <xdr:cNvPr id="627" name="楕円 626">
          <a:extLst>
            <a:ext uri="{FF2B5EF4-FFF2-40B4-BE49-F238E27FC236}">
              <a16:creationId xmlns:a16="http://schemas.microsoft.com/office/drawing/2014/main" id="{285CCF48-C16C-4486-B531-A5E0E3AF6457}"/>
            </a:ext>
          </a:extLst>
        </xdr:cNvPr>
        <xdr:cNvSpPr/>
      </xdr:nvSpPr>
      <xdr:spPr>
        <a:xfrm>
          <a:off x="20383500" y="13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120396</xdr:rowOff>
    </xdr:from>
    <xdr:to>
      <xdr:col>111</xdr:col>
      <xdr:colOff>177800</xdr:colOff>
      <xdr:row>80</xdr:row>
      <xdr:rowOff>136398</xdr:rowOff>
    </xdr:to>
    <xdr:cxnSp macro="">
      <xdr:nvCxnSpPr>
        <xdr:cNvPr id="628" name="直線コネクタ 627">
          <a:extLst>
            <a:ext uri="{FF2B5EF4-FFF2-40B4-BE49-F238E27FC236}">
              <a16:creationId xmlns:a16="http://schemas.microsoft.com/office/drawing/2014/main" id="{350705B1-EE28-4A0B-BE65-1AED5E1B6317}"/>
            </a:ext>
          </a:extLst>
        </xdr:cNvPr>
        <xdr:cNvCxnSpPr/>
      </xdr:nvCxnSpPr>
      <xdr:spPr>
        <a:xfrm flipV="1">
          <a:off x="20434300" y="1383639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85598</xdr:rowOff>
    </xdr:from>
    <xdr:to>
      <xdr:col>102</xdr:col>
      <xdr:colOff>165100</xdr:colOff>
      <xdr:row>83</xdr:row>
      <xdr:rowOff>15748</xdr:rowOff>
    </xdr:to>
    <xdr:sp macro="" textlink="">
      <xdr:nvSpPr>
        <xdr:cNvPr id="629" name="楕円 628">
          <a:extLst>
            <a:ext uri="{FF2B5EF4-FFF2-40B4-BE49-F238E27FC236}">
              <a16:creationId xmlns:a16="http://schemas.microsoft.com/office/drawing/2014/main" id="{ADAC961A-A35A-4764-806D-52906A126E8D}"/>
            </a:ext>
          </a:extLst>
        </xdr:cNvPr>
        <xdr:cNvSpPr/>
      </xdr:nvSpPr>
      <xdr:spPr>
        <a:xfrm>
          <a:off x="19494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136398</xdr:rowOff>
    </xdr:from>
    <xdr:to>
      <xdr:col>107</xdr:col>
      <xdr:colOff>50800</xdr:colOff>
      <xdr:row>82</xdr:row>
      <xdr:rowOff>136398</xdr:rowOff>
    </xdr:to>
    <xdr:cxnSp macro="">
      <xdr:nvCxnSpPr>
        <xdr:cNvPr id="630" name="直線コネクタ 629">
          <a:extLst>
            <a:ext uri="{FF2B5EF4-FFF2-40B4-BE49-F238E27FC236}">
              <a16:creationId xmlns:a16="http://schemas.microsoft.com/office/drawing/2014/main" id="{03E9164B-D1A1-47D9-A2A6-A376292AEBD1}"/>
            </a:ext>
          </a:extLst>
        </xdr:cNvPr>
        <xdr:cNvCxnSpPr/>
      </xdr:nvCxnSpPr>
      <xdr:spPr>
        <a:xfrm flipV="1">
          <a:off x="19545300" y="1385239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99313</xdr:rowOff>
    </xdr:from>
    <xdr:to>
      <xdr:col>98</xdr:col>
      <xdr:colOff>38100</xdr:colOff>
      <xdr:row>83</xdr:row>
      <xdr:rowOff>29463</xdr:rowOff>
    </xdr:to>
    <xdr:sp macro="" textlink="">
      <xdr:nvSpPr>
        <xdr:cNvPr id="631" name="楕円 630">
          <a:extLst>
            <a:ext uri="{FF2B5EF4-FFF2-40B4-BE49-F238E27FC236}">
              <a16:creationId xmlns:a16="http://schemas.microsoft.com/office/drawing/2014/main" id="{11D2AD7E-B735-41D4-A478-7AE6AE377BB0}"/>
            </a:ext>
          </a:extLst>
        </xdr:cNvPr>
        <xdr:cNvSpPr/>
      </xdr:nvSpPr>
      <xdr:spPr>
        <a:xfrm>
          <a:off x="18605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136398</xdr:rowOff>
    </xdr:from>
    <xdr:to>
      <xdr:col>102</xdr:col>
      <xdr:colOff>114300</xdr:colOff>
      <xdr:row>82</xdr:row>
      <xdr:rowOff>150113</xdr:rowOff>
    </xdr:to>
    <xdr:cxnSp macro="">
      <xdr:nvCxnSpPr>
        <xdr:cNvPr id="632" name="直線コネクタ 631">
          <a:extLst>
            <a:ext uri="{FF2B5EF4-FFF2-40B4-BE49-F238E27FC236}">
              <a16:creationId xmlns:a16="http://schemas.microsoft.com/office/drawing/2014/main" id="{AA433CF6-00ED-40BD-94C6-26E44860E593}"/>
            </a:ext>
          </a:extLst>
        </xdr:cNvPr>
        <xdr:cNvCxnSpPr/>
      </xdr:nvCxnSpPr>
      <xdr:spPr>
        <a:xfrm flipV="1">
          <a:off x="18656300" y="1419529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33" name="n_1aveValue【消防施設】&#10;一人当たり面積">
          <a:extLst>
            <a:ext uri="{FF2B5EF4-FFF2-40B4-BE49-F238E27FC236}">
              <a16:creationId xmlns:a16="http://schemas.microsoft.com/office/drawing/2014/main" id="{472EE2F4-D6C6-487D-AE88-8A5A4192DECC}"/>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64025</xdr:rowOff>
    </xdr:from>
    <xdr:ext cx="469744" cy="259045"/>
    <xdr:sp macro="" textlink="">
      <xdr:nvSpPr>
        <xdr:cNvPr id="634" name="n_2aveValue【消防施設】&#10;一人当たり面積">
          <a:extLst>
            <a:ext uri="{FF2B5EF4-FFF2-40B4-BE49-F238E27FC236}">
              <a16:creationId xmlns:a16="http://schemas.microsoft.com/office/drawing/2014/main" id="{7DABA273-3E42-4F63-A4C4-85A8920A874C}"/>
            </a:ext>
          </a:extLst>
        </xdr:cNvPr>
        <xdr:cNvSpPr txBox="1"/>
      </xdr:nvSpPr>
      <xdr:spPr>
        <a:xfrm>
          <a:off x="20199427" y="1429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118890</xdr:rowOff>
    </xdr:from>
    <xdr:ext cx="469744" cy="259045"/>
    <xdr:sp macro="" textlink="">
      <xdr:nvSpPr>
        <xdr:cNvPr id="635" name="n_3aveValue【消防施設】&#10;一人当たり面積">
          <a:extLst>
            <a:ext uri="{FF2B5EF4-FFF2-40B4-BE49-F238E27FC236}">
              <a16:creationId xmlns:a16="http://schemas.microsoft.com/office/drawing/2014/main" id="{68AC8965-EE04-49E4-918F-DEC4ADA9672C}"/>
            </a:ext>
          </a:extLst>
        </xdr:cNvPr>
        <xdr:cNvSpPr txBox="1"/>
      </xdr:nvSpPr>
      <xdr:spPr>
        <a:xfrm>
          <a:off x="19310427" y="145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636" name="n_4aveValue【消防施設】&#10;一人当たり面積">
          <a:extLst>
            <a:ext uri="{FF2B5EF4-FFF2-40B4-BE49-F238E27FC236}">
              <a16:creationId xmlns:a16="http://schemas.microsoft.com/office/drawing/2014/main" id="{8F63BACF-0A4A-4460-9601-8CBF1AEC700C}"/>
            </a:ext>
          </a:extLst>
        </xdr:cNvPr>
        <xdr:cNvSpPr txBox="1"/>
      </xdr:nvSpPr>
      <xdr:spPr>
        <a:xfrm>
          <a:off x="18421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16273</xdr:rowOff>
    </xdr:from>
    <xdr:ext cx="469744" cy="259045"/>
    <xdr:sp macro="" textlink="">
      <xdr:nvSpPr>
        <xdr:cNvPr id="637" name="n_1mainValue【消防施設】&#10;一人当たり面積">
          <a:extLst>
            <a:ext uri="{FF2B5EF4-FFF2-40B4-BE49-F238E27FC236}">
              <a16:creationId xmlns:a16="http://schemas.microsoft.com/office/drawing/2014/main" id="{2D429B6A-02AF-4055-9690-1CA15120475C}"/>
            </a:ext>
          </a:extLst>
        </xdr:cNvPr>
        <xdr:cNvSpPr txBox="1"/>
      </xdr:nvSpPr>
      <xdr:spPr>
        <a:xfrm>
          <a:off x="21075727" y="1356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32275</xdr:rowOff>
    </xdr:from>
    <xdr:ext cx="469744" cy="259045"/>
    <xdr:sp macro="" textlink="">
      <xdr:nvSpPr>
        <xdr:cNvPr id="638" name="n_2mainValue【消防施設】&#10;一人当たり面積">
          <a:extLst>
            <a:ext uri="{FF2B5EF4-FFF2-40B4-BE49-F238E27FC236}">
              <a16:creationId xmlns:a16="http://schemas.microsoft.com/office/drawing/2014/main" id="{75169F31-E28C-4B43-8347-BF838DF08F5F}"/>
            </a:ext>
          </a:extLst>
        </xdr:cNvPr>
        <xdr:cNvSpPr txBox="1"/>
      </xdr:nvSpPr>
      <xdr:spPr>
        <a:xfrm>
          <a:off x="20199427" y="135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32275</xdr:rowOff>
    </xdr:from>
    <xdr:ext cx="469744" cy="259045"/>
    <xdr:sp macro="" textlink="">
      <xdr:nvSpPr>
        <xdr:cNvPr id="639" name="n_3mainValue【消防施設】&#10;一人当たり面積">
          <a:extLst>
            <a:ext uri="{FF2B5EF4-FFF2-40B4-BE49-F238E27FC236}">
              <a16:creationId xmlns:a16="http://schemas.microsoft.com/office/drawing/2014/main" id="{6FA6AEF0-94A2-468E-9B70-CDE90F4F77EB}"/>
            </a:ext>
          </a:extLst>
        </xdr:cNvPr>
        <xdr:cNvSpPr txBox="1"/>
      </xdr:nvSpPr>
      <xdr:spPr>
        <a:xfrm>
          <a:off x="19310427" y="1391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45990</xdr:rowOff>
    </xdr:from>
    <xdr:ext cx="469744" cy="259045"/>
    <xdr:sp macro="" textlink="">
      <xdr:nvSpPr>
        <xdr:cNvPr id="640" name="n_4mainValue【消防施設】&#10;一人当たり面積">
          <a:extLst>
            <a:ext uri="{FF2B5EF4-FFF2-40B4-BE49-F238E27FC236}">
              <a16:creationId xmlns:a16="http://schemas.microsoft.com/office/drawing/2014/main" id="{320FE8BA-F680-47F7-9CCA-047CC90EADB1}"/>
            </a:ext>
          </a:extLst>
        </xdr:cNvPr>
        <xdr:cNvSpPr txBox="1"/>
      </xdr:nvSpPr>
      <xdr:spPr>
        <a:xfrm>
          <a:off x="18421427" y="1393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840ECB16-85CD-4A76-A93F-649CD6E198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C14B123F-1E2C-4902-8D27-B924413C191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A45DA384-6871-4000-ABAA-440D09EF7FA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5E9EB946-7534-4786-84C4-F4AE646EC1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698B41BE-9B09-4804-81E5-82963AA5AD8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DA123AFD-8522-437E-9818-E4000656841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5DCFBC6D-63E7-4953-A00A-07E2F93387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588E4671-EC91-4D92-ACEB-FE8352C8662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B2CE4BCB-9F2C-46EC-9C3E-EA2801484D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AC8356CC-6D38-43C0-B78E-F72E9D53EBC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79B45F4F-4CE3-44DF-BC8C-40AF6039E53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945428F9-2DC7-41AA-B06C-EB17EC961D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FA29E153-7B8A-4B3B-B153-574560AE227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68A7385A-CC29-4436-B555-E91C3452ECA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9053BC5E-D251-42B7-B453-F05D3472614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BCEB31EA-6ED8-4E21-8E86-76788B2DABE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FBBB2A34-04B3-460A-BA47-A33F4BF1B48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A4E4C83C-4AEB-441F-848F-3C201DB0A7A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E7E1F9C2-AABA-4073-8CD6-4CE5D8C49A8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4C711D6B-6B17-435D-9B1E-7EC58168C97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833D42F8-06B1-4808-9A42-58FCFC3CC7A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62DA4C6A-4791-473E-8437-5F69CE266B4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BC21FDE0-E310-4397-8EE0-2A53E11BB62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C20202B8-9E38-4861-B9E4-8148F8B1387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976FFA5E-6BFD-42D4-A3C7-C188F91725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66" name="直線コネクタ 665">
          <a:extLst>
            <a:ext uri="{FF2B5EF4-FFF2-40B4-BE49-F238E27FC236}">
              <a16:creationId xmlns:a16="http://schemas.microsoft.com/office/drawing/2014/main" id="{57327A29-0CBF-4797-806D-93BB2E446C76}"/>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7" name="【庁舎】&#10;有形固定資産減価償却率最小値テキスト">
          <a:extLst>
            <a:ext uri="{FF2B5EF4-FFF2-40B4-BE49-F238E27FC236}">
              <a16:creationId xmlns:a16="http://schemas.microsoft.com/office/drawing/2014/main" id="{837C3076-D5FD-4FC8-A4FE-102BF27DBBF7}"/>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8" name="直線コネクタ 667">
          <a:extLst>
            <a:ext uri="{FF2B5EF4-FFF2-40B4-BE49-F238E27FC236}">
              <a16:creationId xmlns:a16="http://schemas.microsoft.com/office/drawing/2014/main" id="{CDCECD06-A293-4A86-BE22-32F1764D52BA}"/>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69" name="【庁舎】&#10;有形固定資産減価償却率最大値テキスト">
          <a:extLst>
            <a:ext uri="{FF2B5EF4-FFF2-40B4-BE49-F238E27FC236}">
              <a16:creationId xmlns:a16="http://schemas.microsoft.com/office/drawing/2014/main" id="{7A6CE06A-036D-4FE2-88CE-715BF73EABBE}"/>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70" name="直線コネクタ 669">
          <a:extLst>
            <a:ext uri="{FF2B5EF4-FFF2-40B4-BE49-F238E27FC236}">
              <a16:creationId xmlns:a16="http://schemas.microsoft.com/office/drawing/2014/main" id="{A99CAE91-A532-479B-9096-034D5DBC6356}"/>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671" name="【庁舎】&#10;有形固定資産減価償却率平均値テキスト">
          <a:extLst>
            <a:ext uri="{FF2B5EF4-FFF2-40B4-BE49-F238E27FC236}">
              <a16:creationId xmlns:a16="http://schemas.microsoft.com/office/drawing/2014/main" id="{28A57BAE-375D-4052-AB61-1E1CF8A94CFB}"/>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72" name="フローチャート: 判断 671">
          <a:extLst>
            <a:ext uri="{FF2B5EF4-FFF2-40B4-BE49-F238E27FC236}">
              <a16:creationId xmlns:a16="http://schemas.microsoft.com/office/drawing/2014/main" id="{77759FEE-EFB0-4645-B3C7-3F9EC73C2350}"/>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3" name="フローチャート: 判断 672">
          <a:extLst>
            <a:ext uri="{FF2B5EF4-FFF2-40B4-BE49-F238E27FC236}">
              <a16:creationId xmlns:a16="http://schemas.microsoft.com/office/drawing/2014/main" id="{3BB2F802-221B-4D2B-9B33-5BBD475635E3}"/>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74" name="フローチャート: 判断 673">
          <a:extLst>
            <a:ext uri="{FF2B5EF4-FFF2-40B4-BE49-F238E27FC236}">
              <a16:creationId xmlns:a16="http://schemas.microsoft.com/office/drawing/2014/main" id="{AABB5B9C-70E9-4F48-AAF1-59130ED9BBEB}"/>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675" name="フローチャート: 判断 674">
          <a:extLst>
            <a:ext uri="{FF2B5EF4-FFF2-40B4-BE49-F238E27FC236}">
              <a16:creationId xmlns:a16="http://schemas.microsoft.com/office/drawing/2014/main" id="{06BFA509-DE78-410F-BE03-A22D407A6660}"/>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676" name="フローチャート: 判断 675">
          <a:extLst>
            <a:ext uri="{FF2B5EF4-FFF2-40B4-BE49-F238E27FC236}">
              <a16:creationId xmlns:a16="http://schemas.microsoft.com/office/drawing/2014/main" id="{13B2E0F6-D964-4CBA-B704-DECF16002AE0}"/>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AAD53BE-D1FC-417D-9373-80FE27487A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DAD8DD5-4BF1-43EF-8DC6-532B9B57213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BFCC0D-A5EE-4BEB-A49A-DBD8D7C72C1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328877EC-1154-4A86-B25A-2C42274E28C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508FCAC-974D-4D48-952B-4E264BDD5D8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149498</xdr:rowOff>
    </xdr:from>
    <xdr:to>
      <xdr:col>85</xdr:col>
      <xdr:colOff>177800</xdr:colOff>
      <xdr:row>105</xdr:row>
      <xdr:rowOff>79648</xdr:rowOff>
    </xdr:to>
    <xdr:sp macro="" textlink="">
      <xdr:nvSpPr>
        <xdr:cNvPr id="682" name="楕円 681">
          <a:extLst>
            <a:ext uri="{FF2B5EF4-FFF2-40B4-BE49-F238E27FC236}">
              <a16:creationId xmlns:a16="http://schemas.microsoft.com/office/drawing/2014/main" id="{614566B7-24A2-4AC3-A5E8-3221BB9CC62E}"/>
            </a:ext>
          </a:extLst>
        </xdr:cNvPr>
        <xdr:cNvSpPr/>
      </xdr:nvSpPr>
      <xdr:spPr>
        <a:xfrm>
          <a:off x="162687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127925</xdr:rowOff>
    </xdr:from>
    <xdr:ext cx="405111" cy="259045"/>
    <xdr:sp macro="" textlink="">
      <xdr:nvSpPr>
        <xdr:cNvPr id="683" name="【庁舎】&#10;有形固定資産減価償却率該当値テキスト">
          <a:extLst>
            <a:ext uri="{FF2B5EF4-FFF2-40B4-BE49-F238E27FC236}">
              <a16:creationId xmlns:a16="http://schemas.microsoft.com/office/drawing/2014/main" id="{695F9B3B-F6F3-4C7D-B487-D801E27F8231}"/>
            </a:ext>
          </a:extLst>
        </xdr:cNvPr>
        <xdr:cNvSpPr txBox="1"/>
      </xdr:nvSpPr>
      <xdr:spPr>
        <a:xfrm>
          <a:off x="16357600"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113574</xdr:rowOff>
    </xdr:from>
    <xdr:to>
      <xdr:col>81</xdr:col>
      <xdr:colOff>101600</xdr:colOff>
      <xdr:row>105</xdr:row>
      <xdr:rowOff>43724</xdr:rowOff>
    </xdr:to>
    <xdr:sp macro="" textlink="">
      <xdr:nvSpPr>
        <xdr:cNvPr id="684" name="楕円 683">
          <a:extLst>
            <a:ext uri="{FF2B5EF4-FFF2-40B4-BE49-F238E27FC236}">
              <a16:creationId xmlns:a16="http://schemas.microsoft.com/office/drawing/2014/main" id="{B6672C5E-2CD4-4205-AA94-F1D5B422DB8C}"/>
            </a:ext>
          </a:extLst>
        </xdr:cNvPr>
        <xdr:cNvSpPr/>
      </xdr:nvSpPr>
      <xdr:spPr>
        <a:xfrm>
          <a:off x="15430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164374</xdr:rowOff>
    </xdr:from>
    <xdr:to>
      <xdr:col>85</xdr:col>
      <xdr:colOff>127000</xdr:colOff>
      <xdr:row>105</xdr:row>
      <xdr:rowOff>28848</xdr:rowOff>
    </xdr:to>
    <xdr:cxnSp macro="">
      <xdr:nvCxnSpPr>
        <xdr:cNvPr id="685" name="直線コネクタ 684">
          <a:extLst>
            <a:ext uri="{FF2B5EF4-FFF2-40B4-BE49-F238E27FC236}">
              <a16:creationId xmlns:a16="http://schemas.microsoft.com/office/drawing/2014/main" id="{0B71A768-BBE4-4F7E-83EC-0F893F8F12BC}"/>
            </a:ext>
          </a:extLst>
        </xdr:cNvPr>
        <xdr:cNvCxnSpPr/>
      </xdr:nvCxnSpPr>
      <xdr:spPr>
        <a:xfrm>
          <a:off x="15481300" y="1799517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141332</xdr:rowOff>
    </xdr:from>
    <xdr:to>
      <xdr:col>76</xdr:col>
      <xdr:colOff>165100</xdr:colOff>
      <xdr:row>105</xdr:row>
      <xdr:rowOff>71482</xdr:rowOff>
    </xdr:to>
    <xdr:sp macro="" textlink="">
      <xdr:nvSpPr>
        <xdr:cNvPr id="686" name="楕円 685">
          <a:extLst>
            <a:ext uri="{FF2B5EF4-FFF2-40B4-BE49-F238E27FC236}">
              <a16:creationId xmlns:a16="http://schemas.microsoft.com/office/drawing/2014/main" id="{3676FF93-B806-4FDD-904E-0AD487C10A3E}"/>
            </a:ext>
          </a:extLst>
        </xdr:cNvPr>
        <xdr:cNvSpPr/>
      </xdr:nvSpPr>
      <xdr:spPr>
        <a:xfrm>
          <a:off x="14541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164374</xdr:rowOff>
    </xdr:from>
    <xdr:to>
      <xdr:col>81</xdr:col>
      <xdr:colOff>50800</xdr:colOff>
      <xdr:row>105</xdr:row>
      <xdr:rowOff>20682</xdr:rowOff>
    </xdr:to>
    <xdr:cxnSp macro="">
      <xdr:nvCxnSpPr>
        <xdr:cNvPr id="687" name="直線コネクタ 686">
          <a:extLst>
            <a:ext uri="{FF2B5EF4-FFF2-40B4-BE49-F238E27FC236}">
              <a16:creationId xmlns:a16="http://schemas.microsoft.com/office/drawing/2014/main" id="{99565929-FEC2-4269-8F62-7BE4B517F7DF}"/>
            </a:ext>
          </a:extLst>
        </xdr:cNvPr>
        <xdr:cNvCxnSpPr/>
      </xdr:nvCxnSpPr>
      <xdr:spPr>
        <a:xfrm flipV="1">
          <a:off x="14592300" y="179951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88" name="楕円 687">
          <a:extLst>
            <a:ext uri="{FF2B5EF4-FFF2-40B4-BE49-F238E27FC236}">
              <a16:creationId xmlns:a16="http://schemas.microsoft.com/office/drawing/2014/main" id="{038354ED-CB33-422A-A3E7-AFFDB710EEFB}"/>
            </a:ext>
          </a:extLst>
        </xdr:cNvPr>
        <xdr:cNvSpPr/>
      </xdr:nvSpPr>
      <xdr:spPr>
        <a:xfrm>
          <a:off x="13652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9252</xdr:rowOff>
    </xdr:from>
    <xdr:to>
      <xdr:col>76</xdr:col>
      <xdr:colOff>114300</xdr:colOff>
      <xdr:row>105</xdr:row>
      <xdr:rowOff>20682</xdr:rowOff>
    </xdr:to>
    <xdr:cxnSp macro="">
      <xdr:nvCxnSpPr>
        <xdr:cNvPr id="689" name="直線コネクタ 688">
          <a:extLst>
            <a:ext uri="{FF2B5EF4-FFF2-40B4-BE49-F238E27FC236}">
              <a16:creationId xmlns:a16="http://schemas.microsoft.com/office/drawing/2014/main" id="{72CAD84D-9D2C-4558-BCDB-E44CF454DCAB}"/>
            </a:ext>
          </a:extLst>
        </xdr:cNvPr>
        <xdr:cNvCxnSpPr/>
      </xdr:nvCxnSpPr>
      <xdr:spPr>
        <a:xfrm>
          <a:off x="13703300" y="180115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89081</xdr:rowOff>
    </xdr:from>
    <xdr:to>
      <xdr:col>67</xdr:col>
      <xdr:colOff>101600</xdr:colOff>
      <xdr:row>105</xdr:row>
      <xdr:rowOff>19231</xdr:rowOff>
    </xdr:to>
    <xdr:sp macro="" textlink="">
      <xdr:nvSpPr>
        <xdr:cNvPr id="690" name="楕円 689">
          <a:extLst>
            <a:ext uri="{FF2B5EF4-FFF2-40B4-BE49-F238E27FC236}">
              <a16:creationId xmlns:a16="http://schemas.microsoft.com/office/drawing/2014/main" id="{B7B470C5-E8C5-4B5B-A033-094531FEB173}"/>
            </a:ext>
          </a:extLst>
        </xdr:cNvPr>
        <xdr:cNvSpPr/>
      </xdr:nvSpPr>
      <xdr:spPr>
        <a:xfrm>
          <a:off x="12763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139881</xdr:rowOff>
    </xdr:from>
    <xdr:to>
      <xdr:col>71</xdr:col>
      <xdr:colOff>177800</xdr:colOff>
      <xdr:row>105</xdr:row>
      <xdr:rowOff>9252</xdr:rowOff>
    </xdr:to>
    <xdr:cxnSp macro="">
      <xdr:nvCxnSpPr>
        <xdr:cNvPr id="691" name="直線コネクタ 690">
          <a:extLst>
            <a:ext uri="{FF2B5EF4-FFF2-40B4-BE49-F238E27FC236}">
              <a16:creationId xmlns:a16="http://schemas.microsoft.com/office/drawing/2014/main" id="{0C02C75A-CB03-4F17-9521-09351935A25B}"/>
            </a:ext>
          </a:extLst>
        </xdr:cNvPr>
        <xdr:cNvCxnSpPr/>
      </xdr:nvCxnSpPr>
      <xdr:spPr>
        <a:xfrm>
          <a:off x="12814300" y="179706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2" name="n_1aveValue【庁舎】&#10;有形固定資産減価償却率">
          <a:extLst>
            <a:ext uri="{FF2B5EF4-FFF2-40B4-BE49-F238E27FC236}">
              <a16:creationId xmlns:a16="http://schemas.microsoft.com/office/drawing/2014/main" id="{6CF53F8A-823D-4C26-9C74-B0B72EF6183B}"/>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693" name="n_2aveValue【庁舎】&#10;有形固定資産減価償却率">
          <a:extLst>
            <a:ext uri="{FF2B5EF4-FFF2-40B4-BE49-F238E27FC236}">
              <a16:creationId xmlns:a16="http://schemas.microsoft.com/office/drawing/2014/main" id="{83D1EF6A-4350-4ED6-A058-70B52C361CBD}"/>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92001</xdr:rowOff>
    </xdr:from>
    <xdr:ext cx="405111" cy="259045"/>
    <xdr:sp macro="" textlink="">
      <xdr:nvSpPr>
        <xdr:cNvPr id="694" name="n_3aveValue【庁舎】&#10;有形固定資産減価償却率">
          <a:extLst>
            <a:ext uri="{FF2B5EF4-FFF2-40B4-BE49-F238E27FC236}">
              <a16:creationId xmlns:a16="http://schemas.microsoft.com/office/drawing/2014/main" id="{BC6D9AB8-5413-440E-BAED-A7FF7AF7940D}"/>
            </a:ext>
          </a:extLst>
        </xdr:cNvPr>
        <xdr:cNvSpPr txBox="1"/>
      </xdr:nvSpPr>
      <xdr:spPr>
        <a:xfrm>
          <a:off x="13500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695" name="n_4aveValue【庁舎】&#10;有形固定資産減価償却率">
          <a:extLst>
            <a:ext uri="{FF2B5EF4-FFF2-40B4-BE49-F238E27FC236}">
              <a16:creationId xmlns:a16="http://schemas.microsoft.com/office/drawing/2014/main" id="{891A622C-715A-4995-BAA0-79312082AB09}"/>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34851</xdr:rowOff>
    </xdr:from>
    <xdr:ext cx="405111" cy="259045"/>
    <xdr:sp macro="" textlink="">
      <xdr:nvSpPr>
        <xdr:cNvPr id="696" name="n_1mainValue【庁舎】&#10;有形固定資産減価償却率">
          <a:extLst>
            <a:ext uri="{FF2B5EF4-FFF2-40B4-BE49-F238E27FC236}">
              <a16:creationId xmlns:a16="http://schemas.microsoft.com/office/drawing/2014/main" id="{09AEBB9D-C636-45CE-BE7F-C69D18B9D48E}"/>
            </a:ext>
          </a:extLst>
        </xdr:cNvPr>
        <xdr:cNvSpPr txBox="1"/>
      </xdr:nvSpPr>
      <xdr:spPr>
        <a:xfrm>
          <a:off x="15266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62609</xdr:rowOff>
    </xdr:from>
    <xdr:ext cx="405111" cy="259045"/>
    <xdr:sp macro="" textlink="">
      <xdr:nvSpPr>
        <xdr:cNvPr id="697" name="n_2mainValue【庁舎】&#10;有形固定資産減価償却率">
          <a:extLst>
            <a:ext uri="{FF2B5EF4-FFF2-40B4-BE49-F238E27FC236}">
              <a16:creationId xmlns:a16="http://schemas.microsoft.com/office/drawing/2014/main" id="{7CF51923-02EE-4A19-9A81-A58403DA64F7}"/>
            </a:ext>
          </a:extLst>
        </xdr:cNvPr>
        <xdr:cNvSpPr txBox="1"/>
      </xdr:nvSpPr>
      <xdr:spPr>
        <a:xfrm>
          <a:off x="14389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698" name="n_3mainValue【庁舎】&#10;有形固定資産減価償却率">
          <a:extLst>
            <a:ext uri="{FF2B5EF4-FFF2-40B4-BE49-F238E27FC236}">
              <a16:creationId xmlns:a16="http://schemas.microsoft.com/office/drawing/2014/main" id="{1A690822-440E-441A-AE4B-3CC044603E85}"/>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35758</xdr:rowOff>
    </xdr:from>
    <xdr:ext cx="405111" cy="259045"/>
    <xdr:sp macro="" textlink="">
      <xdr:nvSpPr>
        <xdr:cNvPr id="699" name="n_4mainValue【庁舎】&#10;有形固定資産減価償却率">
          <a:extLst>
            <a:ext uri="{FF2B5EF4-FFF2-40B4-BE49-F238E27FC236}">
              <a16:creationId xmlns:a16="http://schemas.microsoft.com/office/drawing/2014/main" id="{B3AA194D-0389-4B6B-8419-77EB81F7B971}"/>
            </a:ext>
          </a:extLst>
        </xdr:cNvPr>
        <xdr:cNvSpPr txBox="1"/>
      </xdr:nvSpPr>
      <xdr:spPr>
        <a:xfrm>
          <a:off x="12611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981E2603-E025-4E3D-AA7D-E206752317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C6838000-4FEA-4926-A845-BB73A3B77DC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527046A0-AB45-463D-B564-0DDD222518A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E1D0FF1D-FBE8-4D3C-8AB7-969BAEB9A56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C3444485-9338-446A-8A0D-2F283CE6AC1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D611B2F7-B3EC-4A4C-B3CF-218620CC42B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615A3B4E-B434-44BF-9355-CDD953F4ABC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D4021A61-562E-4C73-8BF7-F4A405A39F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430465A3-AE10-4A5D-A26A-A881B7ECBCD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DF1C07E9-8DF3-4851-833A-422C480E959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id="{EE7CD3EB-587D-4661-877A-F00E162FA0A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E4382EF1-9C21-48B0-8FFE-836D8836669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id="{FA9A6754-6583-40C1-968D-9EFBEBB2302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id="{9E3C8437-C178-47E0-BFB8-44ED15A8417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id="{52E11EBE-F526-4F36-A488-16FA6468A45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id="{48CD8143-A228-4FF9-864E-19264F3E245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id="{8808CF0C-5A2D-4F3D-A8EA-B2BD7BBBAFC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id="{54D74556-85BE-466A-96A3-D3E0D6BFDFB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id="{1D3123AF-B3D2-4399-A0D4-59FBEE6BA62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id="{97FDB6A6-CA06-4136-8208-370541415F5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id="{6741EBE4-4CBB-43FF-829C-D97CAD8F14E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id="{8EF29D93-26F8-4422-89BE-2974E58FEE7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7C5A0A0D-4441-4CF7-B0BA-27EF6BEBA87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B7360F3E-EF2A-49BC-A4DF-969E149B723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177FBB62-B9AA-4A45-A46C-754FF8DE7FB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25" name="直線コネクタ 724">
          <a:extLst>
            <a:ext uri="{FF2B5EF4-FFF2-40B4-BE49-F238E27FC236}">
              <a16:creationId xmlns:a16="http://schemas.microsoft.com/office/drawing/2014/main" id="{BBE06E54-5ED4-461A-ACDF-1F9FB4A8D156}"/>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26" name="【庁舎】&#10;一人当たり面積最小値テキスト">
          <a:extLst>
            <a:ext uri="{FF2B5EF4-FFF2-40B4-BE49-F238E27FC236}">
              <a16:creationId xmlns:a16="http://schemas.microsoft.com/office/drawing/2014/main" id="{0A600F33-1673-4ED2-B4C3-730889E9D4BD}"/>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27" name="直線コネクタ 726">
          <a:extLst>
            <a:ext uri="{FF2B5EF4-FFF2-40B4-BE49-F238E27FC236}">
              <a16:creationId xmlns:a16="http://schemas.microsoft.com/office/drawing/2014/main" id="{762C238E-3481-478F-9F18-9557337D7876}"/>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28" name="【庁舎】&#10;一人当たり面積最大値テキスト">
          <a:extLst>
            <a:ext uri="{FF2B5EF4-FFF2-40B4-BE49-F238E27FC236}">
              <a16:creationId xmlns:a16="http://schemas.microsoft.com/office/drawing/2014/main" id="{44A671A4-F067-485C-9323-DC7FFE14BD19}"/>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29" name="直線コネクタ 728">
          <a:extLst>
            <a:ext uri="{FF2B5EF4-FFF2-40B4-BE49-F238E27FC236}">
              <a16:creationId xmlns:a16="http://schemas.microsoft.com/office/drawing/2014/main" id="{CEDD1C1A-EFB4-4FDF-A6BE-0B07D69B5A32}"/>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730" name="【庁舎】&#10;一人当たり面積平均値テキスト">
          <a:extLst>
            <a:ext uri="{FF2B5EF4-FFF2-40B4-BE49-F238E27FC236}">
              <a16:creationId xmlns:a16="http://schemas.microsoft.com/office/drawing/2014/main" id="{ABB47321-3FCF-44E0-9EC1-BC6F38D22B18}"/>
            </a:ext>
          </a:extLst>
        </xdr:cNvPr>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1" name="フローチャート: 判断 730">
          <a:extLst>
            <a:ext uri="{FF2B5EF4-FFF2-40B4-BE49-F238E27FC236}">
              <a16:creationId xmlns:a16="http://schemas.microsoft.com/office/drawing/2014/main" id="{3A72FDE3-B2D3-4810-9F02-5E3AEEEFF5A7}"/>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32" name="フローチャート: 判断 731">
          <a:extLst>
            <a:ext uri="{FF2B5EF4-FFF2-40B4-BE49-F238E27FC236}">
              <a16:creationId xmlns:a16="http://schemas.microsoft.com/office/drawing/2014/main" id="{44F87D45-A8D4-4570-8FCD-657107D8F809}"/>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33" name="フローチャート: 判断 732">
          <a:extLst>
            <a:ext uri="{FF2B5EF4-FFF2-40B4-BE49-F238E27FC236}">
              <a16:creationId xmlns:a16="http://schemas.microsoft.com/office/drawing/2014/main" id="{1B508C73-8002-43EC-BE2B-5B18E8B2E78C}"/>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734" name="フローチャート: 判断 733">
          <a:extLst>
            <a:ext uri="{FF2B5EF4-FFF2-40B4-BE49-F238E27FC236}">
              <a16:creationId xmlns:a16="http://schemas.microsoft.com/office/drawing/2014/main" id="{1E022AA2-892E-40B5-8C18-D6EB3FFBFE2F}"/>
            </a:ext>
          </a:extLst>
        </xdr:cNvPr>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735" name="フローチャート: 判断 734">
          <a:extLst>
            <a:ext uri="{FF2B5EF4-FFF2-40B4-BE49-F238E27FC236}">
              <a16:creationId xmlns:a16="http://schemas.microsoft.com/office/drawing/2014/main" id="{428A8F3D-9030-47F5-81C6-C166E8060A9C}"/>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60966D9-9F71-4E99-A121-784B9FFA03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40F42E97-D98E-4E54-8052-A5A5207A02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528B80A-6175-4223-8CD1-D55388F03D2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41075D3A-8568-4EF7-9882-592FA9757D1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9ACB16F-99B6-4CCE-A065-3B70551DA18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55880</xdr:rowOff>
    </xdr:from>
    <xdr:to>
      <xdr:col>116</xdr:col>
      <xdr:colOff>114300</xdr:colOff>
      <xdr:row>100</xdr:row>
      <xdr:rowOff>157480</xdr:rowOff>
    </xdr:to>
    <xdr:sp macro="" textlink="">
      <xdr:nvSpPr>
        <xdr:cNvPr id="741" name="楕円 740">
          <a:extLst>
            <a:ext uri="{FF2B5EF4-FFF2-40B4-BE49-F238E27FC236}">
              <a16:creationId xmlns:a16="http://schemas.microsoft.com/office/drawing/2014/main" id="{AB0A27DE-C4AA-4A1E-B8D0-7DE306D17225}"/>
            </a:ext>
          </a:extLst>
        </xdr:cNvPr>
        <xdr:cNvSpPr/>
      </xdr:nvSpPr>
      <xdr:spPr>
        <a:xfrm>
          <a:off x="221107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8907</xdr:rowOff>
    </xdr:from>
    <xdr:ext cx="469744" cy="259045"/>
    <xdr:sp macro="" textlink="">
      <xdr:nvSpPr>
        <xdr:cNvPr id="742" name="【庁舎】&#10;一人当たり面積該当値テキスト">
          <a:extLst>
            <a:ext uri="{FF2B5EF4-FFF2-40B4-BE49-F238E27FC236}">
              <a16:creationId xmlns:a16="http://schemas.microsoft.com/office/drawing/2014/main" id="{B830BBEA-635D-429C-8918-065DABA40FC5}"/>
            </a:ext>
          </a:extLst>
        </xdr:cNvPr>
        <xdr:cNvSpPr txBox="1"/>
      </xdr:nvSpPr>
      <xdr:spPr>
        <a:xfrm>
          <a:off x="22199600" y="1715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84182</xdr:rowOff>
    </xdr:from>
    <xdr:to>
      <xdr:col>112</xdr:col>
      <xdr:colOff>38100</xdr:colOff>
      <xdr:row>101</xdr:row>
      <xdr:rowOff>14332</xdr:rowOff>
    </xdr:to>
    <xdr:sp macro="" textlink="">
      <xdr:nvSpPr>
        <xdr:cNvPr id="743" name="楕円 742">
          <a:extLst>
            <a:ext uri="{FF2B5EF4-FFF2-40B4-BE49-F238E27FC236}">
              <a16:creationId xmlns:a16="http://schemas.microsoft.com/office/drawing/2014/main" id="{700BCDC5-8B93-42E3-867D-B50D37519AC8}"/>
            </a:ext>
          </a:extLst>
        </xdr:cNvPr>
        <xdr:cNvSpPr/>
      </xdr:nvSpPr>
      <xdr:spPr>
        <a:xfrm>
          <a:off x="21272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106680</xdr:rowOff>
    </xdr:from>
    <xdr:to>
      <xdr:col>116</xdr:col>
      <xdr:colOff>63500</xdr:colOff>
      <xdr:row>100</xdr:row>
      <xdr:rowOff>134982</xdr:rowOff>
    </xdr:to>
    <xdr:cxnSp macro="">
      <xdr:nvCxnSpPr>
        <xdr:cNvPr id="744" name="直線コネクタ 743">
          <a:extLst>
            <a:ext uri="{FF2B5EF4-FFF2-40B4-BE49-F238E27FC236}">
              <a16:creationId xmlns:a16="http://schemas.microsoft.com/office/drawing/2014/main" id="{0C61BF3A-52F7-4330-A332-A81DF0AF654D}"/>
            </a:ext>
          </a:extLst>
        </xdr:cNvPr>
        <xdr:cNvCxnSpPr/>
      </xdr:nvCxnSpPr>
      <xdr:spPr>
        <a:xfrm flipV="1">
          <a:off x="21323300" y="17251680"/>
          <a:ext cx="83820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121194</xdr:rowOff>
    </xdr:from>
    <xdr:to>
      <xdr:col>107</xdr:col>
      <xdr:colOff>101600</xdr:colOff>
      <xdr:row>105</xdr:row>
      <xdr:rowOff>51344</xdr:rowOff>
    </xdr:to>
    <xdr:sp macro="" textlink="">
      <xdr:nvSpPr>
        <xdr:cNvPr id="745" name="楕円 744">
          <a:extLst>
            <a:ext uri="{FF2B5EF4-FFF2-40B4-BE49-F238E27FC236}">
              <a16:creationId xmlns:a16="http://schemas.microsoft.com/office/drawing/2014/main" id="{9E236B17-DDCD-444E-829F-D4D992511983}"/>
            </a:ext>
          </a:extLst>
        </xdr:cNvPr>
        <xdr:cNvSpPr/>
      </xdr:nvSpPr>
      <xdr:spPr>
        <a:xfrm>
          <a:off x="20383500" y="179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134982</xdr:rowOff>
    </xdr:from>
    <xdr:to>
      <xdr:col>111</xdr:col>
      <xdr:colOff>177800</xdr:colOff>
      <xdr:row>105</xdr:row>
      <xdr:rowOff>544</xdr:rowOff>
    </xdr:to>
    <xdr:cxnSp macro="">
      <xdr:nvCxnSpPr>
        <xdr:cNvPr id="746" name="直線コネクタ 745">
          <a:extLst>
            <a:ext uri="{FF2B5EF4-FFF2-40B4-BE49-F238E27FC236}">
              <a16:creationId xmlns:a16="http://schemas.microsoft.com/office/drawing/2014/main" id="{8A15A4ED-155F-4990-8EFE-54D0BDDB7495}"/>
            </a:ext>
          </a:extLst>
        </xdr:cNvPr>
        <xdr:cNvCxnSpPr/>
      </xdr:nvCxnSpPr>
      <xdr:spPr>
        <a:xfrm flipV="1">
          <a:off x="20434300" y="17279982"/>
          <a:ext cx="889000" cy="72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747" name="楕円 746">
          <a:extLst>
            <a:ext uri="{FF2B5EF4-FFF2-40B4-BE49-F238E27FC236}">
              <a16:creationId xmlns:a16="http://schemas.microsoft.com/office/drawing/2014/main" id="{EDF2D8EA-70DB-496E-9F8F-A1A8062BF659}"/>
            </a:ext>
          </a:extLst>
        </xdr:cNvPr>
        <xdr:cNvSpPr/>
      </xdr:nvSpPr>
      <xdr:spPr>
        <a:xfrm>
          <a:off x="19494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544</xdr:rowOff>
    </xdr:from>
    <xdr:to>
      <xdr:col>107</xdr:col>
      <xdr:colOff>50800</xdr:colOff>
      <xdr:row>105</xdr:row>
      <xdr:rowOff>15784</xdr:rowOff>
    </xdr:to>
    <xdr:cxnSp macro="">
      <xdr:nvCxnSpPr>
        <xdr:cNvPr id="748" name="直線コネクタ 747">
          <a:extLst>
            <a:ext uri="{FF2B5EF4-FFF2-40B4-BE49-F238E27FC236}">
              <a16:creationId xmlns:a16="http://schemas.microsoft.com/office/drawing/2014/main" id="{3B795D83-B542-4C0E-BF9D-0E08436E0D7B}"/>
            </a:ext>
          </a:extLst>
        </xdr:cNvPr>
        <xdr:cNvCxnSpPr/>
      </xdr:nvCxnSpPr>
      <xdr:spPr>
        <a:xfrm flipV="1">
          <a:off x="19545300" y="1800279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151674</xdr:rowOff>
    </xdr:from>
    <xdr:to>
      <xdr:col>98</xdr:col>
      <xdr:colOff>38100</xdr:colOff>
      <xdr:row>105</xdr:row>
      <xdr:rowOff>81824</xdr:rowOff>
    </xdr:to>
    <xdr:sp macro="" textlink="">
      <xdr:nvSpPr>
        <xdr:cNvPr id="749" name="楕円 748">
          <a:extLst>
            <a:ext uri="{FF2B5EF4-FFF2-40B4-BE49-F238E27FC236}">
              <a16:creationId xmlns:a16="http://schemas.microsoft.com/office/drawing/2014/main" id="{172F8357-59D7-427E-8B2E-A6C9A20604AE}"/>
            </a:ext>
          </a:extLst>
        </xdr:cNvPr>
        <xdr:cNvSpPr/>
      </xdr:nvSpPr>
      <xdr:spPr>
        <a:xfrm>
          <a:off x="18605500" y="179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15784</xdr:rowOff>
    </xdr:from>
    <xdr:to>
      <xdr:col>102</xdr:col>
      <xdr:colOff>114300</xdr:colOff>
      <xdr:row>105</xdr:row>
      <xdr:rowOff>31024</xdr:rowOff>
    </xdr:to>
    <xdr:cxnSp macro="">
      <xdr:nvCxnSpPr>
        <xdr:cNvPr id="750" name="直線コネクタ 749">
          <a:extLst>
            <a:ext uri="{FF2B5EF4-FFF2-40B4-BE49-F238E27FC236}">
              <a16:creationId xmlns:a16="http://schemas.microsoft.com/office/drawing/2014/main" id="{D76CEB0E-DBF4-4A2B-AA17-265DAAB535AC}"/>
            </a:ext>
          </a:extLst>
        </xdr:cNvPr>
        <xdr:cNvCxnSpPr/>
      </xdr:nvCxnSpPr>
      <xdr:spPr>
        <a:xfrm flipV="1">
          <a:off x="18656300" y="1801803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138265</xdr:rowOff>
    </xdr:from>
    <xdr:ext cx="469744" cy="259045"/>
    <xdr:sp macro="" textlink="">
      <xdr:nvSpPr>
        <xdr:cNvPr id="751" name="n_1aveValue【庁舎】&#10;一人当たり面積">
          <a:extLst>
            <a:ext uri="{FF2B5EF4-FFF2-40B4-BE49-F238E27FC236}">
              <a16:creationId xmlns:a16="http://schemas.microsoft.com/office/drawing/2014/main" id="{DD213903-CE18-44F9-8B13-312561AF743E}"/>
            </a:ext>
          </a:extLst>
        </xdr:cNvPr>
        <xdr:cNvSpPr txBox="1"/>
      </xdr:nvSpPr>
      <xdr:spPr>
        <a:xfrm>
          <a:off x="21075727" y="1814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752" name="n_2aveValue【庁舎】&#10;一人当たり面積">
          <a:extLst>
            <a:ext uri="{FF2B5EF4-FFF2-40B4-BE49-F238E27FC236}">
              <a16:creationId xmlns:a16="http://schemas.microsoft.com/office/drawing/2014/main" id="{B05FE0E2-C37C-4EA0-80AB-C7E4E0A65F92}"/>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147519</xdr:rowOff>
    </xdr:from>
    <xdr:ext cx="469744" cy="259045"/>
    <xdr:sp macro="" textlink="">
      <xdr:nvSpPr>
        <xdr:cNvPr id="753" name="n_3aveValue【庁舎】&#10;一人当たり面積">
          <a:extLst>
            <a:ext uri="{FF2B5EF4-FFF2-40B4-BE49-F238E27FC236}">
              <a16:creationId xmlns:a16="http://schemas.microsoft.com/office/drawing/2014/main" id="{BD1AB5E8-D4E5-47A8-9CFE-D7C94A756684}"/>
            </a:ext>
          </a:extLst>
        </xdr:cNvPr>
        <xdr:cNvSpPr txBox="1"/>
      </xdr:nvSpPr>
      <xdr:spPr>
        <a:xfrm>
          <a:off x="19310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754" name="n_4aveValue【庁舎】&#10;一人当たり面積">
          <a:extLst>
            <a:ext uri="{FF2B5EF4-FFF2-40B4-BE49-F238E27FC236}">
              <a16:creationId xmlns:a16="http://schemas.microsoft.com/office/drawing/2014/main" id="{0B8E5341-A0BC-4ABF-9B7B-4B591FFE1E44}"/>
            </a:ext>
          </a:extLst>
        </xdr:cNvPr>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30859</xdr:rowOff>
    </xdr:from>
    <xdr:ext cx="469744" cy="259045"/>
    <xdr:sp macro="" textlink="">
      <xdr:nvSpPr>
        <xdr:cNvPr id="755" name="n_1mainValue【庁舎】&#10;一人当たり面積">
          <a:extLst>
            <a:ext uri="{FF2B5EF4-FFF2-40B4-BE49-F238E27FC236}">
              <a16:creationId xmlns:a16="http://schemas.microsoft.com/office/drawing/2014/main" id="{AB156C7B-6DEB-440D-BB89-C9BC57C5E3BC}"/>
            </a:ext>
          </a:extLst>
        </xdr:cNvPr>
        <xdr:cNvSpPr txBox="1"/>
      </xdr:nvSpPr>
      <xdr:spPr>
        <a:xfrm>
          <a:off x="21075727" y="1700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67871</xdr:rowOff>
    </xdr:from>
    <xdr:ext cx="469744" cy="259045"/>
    <xdr:sp macro="" textlink="">
      <xdr:nvSpPr>
        <xdr:cNvPr id="756" name="n_2mainValue【庁舎】&#10;一人当たり面積">
          <a:extLst>
            <a:ext uri="{FF2B5EF4-FFF2-40B4-BE49-F238E27FC236}">
              <a16:creationId xmlns:a16="http://schemas.microsoft.com/office/drawing/2014/main" id="{D2040FBB-65C6-49FA-B6D0-FFA52D7BAF28}"/>
            </a:ext>
          </a:extLst>
        </xdr:cNvPr>
        <xdr:cNvSpPr txBox="1"/>
      </xdr:nvSpPr>
      <xdr:spPr>
        <a:xfrm>
          <a:off x="20199427" y="1772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83111</xdr:rowOff>
    </xdr:from>
    <xdr:ext cx="469744" cy="259045"/>
    <xdr:sp macro="" textlink="">
      <xdr:nvSpPr>
        <xdr:cNvPr id="757" name="n_3mainValue【庁舎】&#10;一人当たり面積">
          <a:extLst>
            <a:ext uri="{FF2B5EF4-FFF2-40B4-BE49-F238E27FC236}">
              <a16:creationId xmlns:a16="http://schemas.microsoft.com/office/drawing/2014/main" id="{C404B386-E03C-4AB5-A9A3-4F434361FB21}"/>
            </a:ext>
          </a:extLst>
        </xdr:cNvPr>
        <xdr:cNvSpPr txBox="1"/>
      </xdr:nvSpPr>
      <xdr:spPr>
        <a:xfrm>
          <a:off x="19310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98351</xdr:rowOff>
    </xdr:from>
    <xdr:ext cx="469744" cy="259045"/>
    <xdr:sp macro="" textlink="">
      <xdr:nvSpPr>
        <xdr:cNvPr id="758" name="n_4mainValue【庁舎】&#10;一人当たり面積">
          <a:extLst>
            <a:ext uri="{FF2B5EF4-FFF2-40B4-BE49-F238E27FC236}">
              <a16:creationId xmlns:a16="http://schemas.microsoft.com/office/drawing/2014/main" id="{DC2C59E4-2911-4EF9-8C7F-31D44949F3FE}"/>
            </a:ext>
          </a:extLst>
        </xdr:cNvPr>
        <xdr:cNvSpPr txBox="1"/>
      </xdr:nvSpPr>
      <xdr:spPr>
        <a:xfrm>
          <a:off x="18421427" y="1775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5931FE3-93D6-432C-AE40-93F3F7092E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4CB8884E-856D-493A-81CF-499B98420F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C8473081-8385-42E8-92EB-1C1BF9A80E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ほとんどの類型において，有形固定資産減価償却率は類似団体平均値と同程度で推移しているが，大きく上回っているのは一般廃棄物処理施設の対象施設である衛生処理場の老朽化によるものである。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今後も老朽化は進むが，必要不可欠な施設であるため，必要な改修を行いながら，施設の長寿命化を図る必要がある。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維持管理にかかる経費の増加に留意しつつ，引き続き，確実な情報伝達と住民の安全・安心に努める。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8,700
8,607
144.29
8,605,031
8,148,551
361,626
4,366,400
7,721,629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力指数は近年上昇傾向にあったが，令和３年度に引き続き令和４年度も減少した。産業構造的に第２次，第３次産業の占める割合が高いものの，所得水準が低いことや大規模企業等が少ないことなどにより，財政力指数は類似団体内平均値を下回っている。　令和４年度は，地方交付税の減少と基準財政需要額の増加により財政力指数は減少している。国全体の景気回復は不透明な状況で，加えて人口も減少しており，今後の財政力の向上は厳しい状況である。　このことから，引き続き行政の効率化等に努め，また，企業誘致にも積極的に取り組み，税収と雇用の場の確保を図る。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106741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106741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令和４年度の経常収支比率は，会計年度任用職員に係る人件費や物価高騰に伴う物件費等の増加に加え，経常的な一般財源である普通交付税と臨時財政対策債発行額が減少したことにより，</a:t>
          </a:r>
          <a:r>
            <a:rPr kumimoji="1" lang="en-US" altLang="ja-JP" sz="1100" b="0" i="0" baseline="0">
              <a:solidFill>
                <a:schemeClr val="dk1"/>
              </a:solidFill>
              <a:effectLst/>
              <a:latin typeface="+mn-lt"/>
              <a:ea typeface="+mn-ea"/>
              <a:cs typeface="+mn-cs"/>
            </a:rPr>
            <a:t>6.3</a:t>
          </a:r>
          <a:r>
            <a:rPr kumimoji="1" lang="ja-JP" altLang="ja-JP" sz="1100" b="0" i="0" baseline="0">
              <a:solidFill>
                <a:schemeClr val="dk1"/>
              </a:solidFill>
              <a:effectLst/>
              <a:latin typeface="+mn-lt"/>
              <a:ea typeface="+mn-ea"/>
              <a:cs typeface="+mn-cs"/>
            </a:rPr>
            <a:t>ポイントの増加となった。交付税に依存している本町の財政構造にあっては，今後の普通交付税や臨時財政対策債の動向によっては，指数の増減が大きくなる可能性がある。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今後，自主財源の確保と，各町有財産施設の管理経費の節約・見直し等により，経常的経費の抑制に努める。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64</xdr:row>
      <xdr:rowOff>53848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22610"/>
          <a:ext cx="8382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128778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2261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128778</xdr:rowOff>
    </xdr:from>
    <xdr:to>
      <xdr:col>15</xdr:col>
      <xdr:colOff>82550</xdr:colOff>
      <xdr:row>65</xdr:row>
      <xdr:rowOff>32004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30128"/>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165625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32004</xdr:rowOff>
    </xdr:from>
    <xdr:to>
      <xdr:col>11</xdr:col>
      <xdr:colOff>31750</xdr:colOff>
      <xdr:row>65</xdr:row>
      <xdr:rowOff>32004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76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152654</xdr:rowOff>
    </xdr:from>
    <xdr:to>
      <xdr:col>7</xdr:col>
      <xdr:colOff>31750</xdr:colOff>
      <xdr:row>65</xdr:row>
      <xdr:rowOff>82804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67581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人件費・物件費等の決算額は，類似団体平均を下回っているが，全国平均や県平均よりも大きい額となっている。決算額では，人件費は職員数の増加，物件費は，新型コロナウイルスワクチン接種にかかる委託料等が増加したため令和４年度は増加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今後も引き続き消耗品費の節約に努めるとともに，計画的な備品購入等により物件費の歳出を抑える。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12888</xdr:rowOff>
    </xdr:from>
    <xdr:to>
      <xdr:col>23</xdr:col>
      <xdr:colOff>133350</xdr:colOff>
      <xdr:row>81</xdr:row>
      <xdr:rowOff>33483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00338"/>
          <a:ext cx="838200" cy="2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4614</xdr:rowOff>
    </xdr:from>
    <xdr:to>
      <xdr:col>19</xdr:col>
      <xdr:colOff>133350</xdr:colOff>
      <xdr:row>81</xdr:row>
      <xdr:rowOff>12888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92064"/>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111579</xdr:rowOff>
    </xdr:from>
    <xdr:to>
      <xdr:col>15</xdr:col>
      <xdr:colOff>82550</xdr:colOff>
      <xdr:row>81</xdr:row>
      <xdr:rowOff>4614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27579"/>
          <a:ext cx="889000" cy="6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138413</xdr:rowOff>
    </xdr:from>
    <xdr:to>
      <xdr:col>15</xdr:col>
      <xdr:colOff>133350</xdr:colOff>
      <xdr:row>81</xdr:row>
      <xdr:rowOff>68563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5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53340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97248</xdr:rowOff>
    </xdr:from>
    <xdr:to>
      <xdr:col>11</xdr:col>
      <xdr:colOff>31750</xdr:colOff>
      <xdr:row>80</xdr:row>
      <xdr:rowOff>111579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13248"/>
          <a:ext cx="889000" cy="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8835</xdr:rowOff>
    </xdr:from>
    <xdr:to>
      <xdr:col>11</xdr:col>
      <xdr:colOff>82550</xdr:colOff>
      <xdr:row>80</xdr:row>
      <xdr:rowOff>110435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72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120612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49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153336</xdr:rowOff>
    </xdr:from>
    <xdr:to>
      <xdr:col>7</xdr:col>
      <xdr:colOff>31750</xdr:colOff>
      <xdr:row>80</xdr:row>
      <xdr:rowOff>83486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69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93663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46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154133</xdr:rowOff>
    </xdr:from>
    <xdr:to>
      <xdr:col>23</xdr:col>
      <xdr:colOff>184150</xdr:colOff>
      <xdr:row>81</xdr:row>
      <xdr:rowOff>84283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170660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1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133538</xdr:rowOff>
    </xdr:from>
    <xdr:to>
      <xdr:col>19</xdr:col>
      <xdr:colOff>184150</xdr:colOff>
      <xdr:row>81</xdr:row>
      <xdr:rowOff>63688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73865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1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125264</xdr:rowOff>
    </xdr:from>
    <xdr:to>
      <xdr:col>15</xdr:col>
      <xdr:colOff>133350</xdr:colOff>
      <xdr:row>81</xdr:row>
      <xdr:rowOff>55414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65591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1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60779</xdr:rowOff>
    </xdr:from>
    <xdr:to>
      <xdr:col>11</xdr:col>
      <xdr:colOff>82550</xdr:colOff>
      <xdr:row>80</xdr:row>
      <xdr:rowOff>162379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147156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6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46448</xdr:rowOff>
    </xdr:from>
    <xdr:to>
      <xdr:col>7</xdr:col>
      <xdr:colOff>31750</xdr:colOff>
      <xdr:row>80</xdr:row>
      <xdr:rowOff>148048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6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132825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4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年度にかけて実施された給与改定・臨時特例法による国家公務員の給与削減措置が終了したことに伴い，平成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年度は指数が大きく低下した。平成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年度以降は，経験年数階層内における職員分布の変動により増減しているが，ほぼ同水準で推移している。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職員数の適正化とともに退職者の再任用を積極的に推進し，給与水準の適正化に努める。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86</xdr:row>
      <xdr:rowOff>55638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27982"/>
          <a:ext cx="8382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55638</xdr:rowOff>
    </xdr:from>
    <xdr:to>
      <xdr:col>77</xdr:col>
      <xdr:colOff>44450</xdr:colOff>
      <xdr:row>87</xdr:row>
      <xdr:rowOff>68036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0033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56545</xdr:rowOff>
    </xdr:from>
    <xdr:to>
      <xdr:col>72</xdr:col>
      <xdr:colOff>203200</xdr:colOff>
      <xdr:row>87</xdr:row>
      <xdr:rowOff>68036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726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56545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6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151086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3932</xdr:rowOff>
    </xdr:from>
    <xdr:to>
      <xdr:col>81</xdr:col>
      <xdr:colOff>95250</xdr:colOff>
      <xdr:row>85</xdr:row>
      <xdr:rowOff>105532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20459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4838</xdr:rowOff>
    </xdr:from>
    <xdr:to>
      <xdr:col>77</xdr:col>
      <xdr:colOff>95250</xdr:colOff>
      <xdr:row>86</xdr:row>
      <xdr:rowOff>106438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91215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3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5745</xdr:rowOff>
    </xdr:from>
    <xdr:to>
      <xdr:col>68</xdr:col>
      <xdr:colOff>203200</xdr:colOff>
      <xdr:row>87</xdr:row>
      <xdr:rowOff>107345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80632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令和４年度は，退職者数を採用者数が上回ったことと人口減少により，人口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人当たりの職員数は，類似団体内平均値を上回っている。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引き続き職員数の推移を考慮しながら，適正な定員管理を図る。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62</xdr:row>
      <xdr:rowOff>169926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58805"/>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111209</xdr:rowOff>
    </xdr:from>
    <xdr:to>
      <xdr:col>77</xdr:col>
      <xdr:colOff>44450</xdr:colOff>
      <xdr:row>62</xdr:row>
      <xdr:rowOff>128905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41109"/>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43645</xdr:rowOff>
    </xdr:from>
    <xdr:to>
      <xdr:col>72</xdr:col>
      <xdr:colOff>203200</xdr:colOff>
      <xdr:row>62</xdr:row>
      <xdr:rowOff>111209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73545"/>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153839</xdr:rowOff>
    </xdr:from>
    <xdr:to>
      <xdr:col>73</xdr:col>
      <xdr:colOff>44450</xdr:colOff>
      <xdr:row>62</xdr:row>
      <xdr:rowOff>83989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94166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38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43645</xdr:rowOff>
    </xdr:from>
    <xdr:to>
      <xdr:col>68</xdr:col>
      <xdr:colOff>152400</xdr:colOff>
      <xdr:row>62</xdr:row>
      <xdr:rowOff>70993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673545"/>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102489</xdr:rowOff>
    </xdr:from>
    <xdr:to>
      <xdr:col>68</xdr:col>
      <xdr:colOff>203200</xdr:colOff>
      <xdr:row>61</xdr:row>
      <xdr:rowOff>32639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42816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85598</xdr:rowOff>
    </xdr:from>
    <xdr:to>
      <xdr:col>64</xdr:col>
      <xdr:colOff>152400</xdr:colOff>
      <xdr:row>61</xdr:row>
      <xdr:rowOff>15748</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25925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119126</xdr:rowOff>
    </xdr:from>
    <xdr:to>
      <xdr:col>81</xdr:col>
      <xdr:colOff>95250</xdr:colOff>
      <xdr:row>63</xdr:row>
      <xdr:rowOff>49276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91203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2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78105</xdr:rowOff>
    </xdr:from>
    <xdr:to>
      <xdr:col>77</xdr:col>
      <xdr:colOff>95250</xdr:colOff>
      <xdr:row>63</xdr:row>
      <xdr:rowOff>8255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164482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60409</xdr:rowOff>
    </xdr:from>
    <xdr:to>
      <xdr:col>73</xdr:col>
      <xdr:colOff>44450</xdr:colOff>
      <xdr:row>62</xdr:row>
      <xdr:rowOff>162009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146786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7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164295</xdr:rowOff>
    </xdr:from>
    <xdr:to>
      <xdr:col>68</xdr:col>
      <xdr:colOff>203200</xdr:colOff>
      <xdr:row>62</xdr:row>
      <xdr:rowOff>94445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79222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20193</xdr:rowOff>
    </xdr:from>
    <xdr:to>
      <xdr:col>64</xdr:col>
      <xdr:colOff>152400</xdr:colOff>
      <xdr:row>62</xdr:row>
      <xdr:rowOff>121793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106570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3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令和４年度の実質公債費比率については，算入公債費等が減少し，一般会計における公債費が増加したため数値が上昇した。　本町の実質公債費率は近年上昇傾向にある。これは償還期間の短い地方債の借入が増えたことによる，単年度あたりの元利償還金の増加が主な要因である。引き続き，普通交付税の算入を受ける有利な地方債を活用するなど，健全な財政運営に努めるとともに，水道事業企業会計及び一部事務組合が借り入れる地方債についても事業計画等を事前に協議し，実質公債費比率が上昇しないように連携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61722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8152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52070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622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32766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525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23114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332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154449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令和４年度の将来負担比率については，一般会計等に係る地方債の現在高，退職手当負担見込額の減少と充当可能基金の増加により，前年度同様なしとなった。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今後も，この状態を維持できるように健全な財政運営を行うため，普通建設事業等の計画的な実施，平準化及び見直しにより，基金残高の減少や地方債の借入れを抑制する必要がある。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また，一部事務組合においても負担金の減少を図るため，行財政改革に積極的に取り組むよう協議する。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115147</xdr:rowOff>
    </xdr:from>
    <xdr:to>
      <xdr:col>72</xdr:col>
      <xdr:colOff>203200</xdr:colOff>
      <xdr:row>15</xdr:row>
      <xdr:rowOff>146121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515447"/>
          <a:ext cx="889000" cy="20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146121</xdr:rowOff>
    </xdr:from>
    <xdr:to>
      <xdr:col>68</xdr:col>
      <xdr:colOff>152400</xdr:colOff>
      <xdr:row>16</xdr:row>
      <xdr:rowOff>26952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17871"/>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29633</xdr:rowOff>
    </xdr:from>
    <xdr:to>
      <xdr:col>68</xdr:col>
      <xdr:colOff>203200</xdr:colOff>
      <xdr:row>15</xdr:row>
      <xdr:rowOff>131233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141410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28293</xdr:rowOff>
    </xdr:from>
    <xdr:to>
      <xdr:col>64</xdr:col>
      <xdr:colOff>152400</xdr:colOff>
      <xdr:row>15</xdr:row>
      <xdr:rowOff>129893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140070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6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64347</xdr:rowOff>
    </xdr:from>
    <xdr:to>
      <xdr:col>73</xdr:col>
      <xdr:colOff>44450</xdr:colOff>
      <xdr:row>14</xdr:row>
      <xdr:rowOff>165947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150724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55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95321</xdr:rowOff>
    </xdr:from>
    <xdr:to>
      <xdr:col>68</xdr:col>
      <xdr:colOff>203200</xdr:colOff>
      <xdr:row>16</xdr:row>
      <xdr:rowOff>25471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6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10248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147602</xdr:rowOff>
    </xdr:from>
    <xdr:to>
      <xdr:col>64</xdr:col>
      <xdr:colOff>152400</xdr:colOff>
      <xdr:row>16</xdr:row>
      <xdr:rowOff>77752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7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62529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80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8,700
8,607
144.29
8,605,031
8,148,551
361,626
4,366,400
7,721,629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全国平均，類似団体内平均より高い数値になっている。令和４年度は，普通交付税等の減少により，経常収支比率が前年度よりも増加となったことにより，人件費に係る経常収支比率も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職員数の適正化や退職者の再任用を積極的に推進するとともに，行政事務を遂行できる職員数を確保しながら，経常経費である人件費の抑制を図る。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01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39</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201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39</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1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129540</xdr:rowOff>
    </xdr:from>
    <xdr:to>
      <xdr:col>15</xdr:col>
      <xdr:colOff>149225</xdr:colOff>
      <xdr:row>39</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物件費に係る経常収支比率は，主に，ふるさと応援対策事業に係る物件費や物価高騰により光熱水費等が増加となったことから，前年度よりも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近年は，経常的一般財源の充当額の減少により，比率が減少傾向にあったが，令和４年度は上記の理由により増加している。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16</xdr:row>
      <xdr:rowOff>44704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010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129286</xdr:rowOff>
    </xdr:from>
    <xdr:to>
      <xdr:col>78</xdr:col>
      <xdr:colOff>69850</xdr:colOff>
      <xdr:row>15</xdr:row>
      <xdr:rowOff>156718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01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117856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284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117856</xdr:rowOff>
    </xdr:from>
    <xdr:to>
      <xdr:col>69</xdr:col>
      <xdr:colOff>92075</xdr:colOff>
      <xdr:row>16</xdr:row>
      <xdr:rowOff>136144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61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51054</xdr:rowOff>
    </xdr:from>
    <xdr:to>
      <xdr:col>69</xdr:col>
      <xdr:colOff>142875</xdr:colOff>
      <xdr:row>17</xdr:row>
      <xdr:rowOff>152654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137431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165354</xdr:rowOff>
    </xdr:from>
    <xdr:to>
      <xdr:col>82</xdr:col>
      <xdr:colOff>158750</xdr:colOff>
      <xdr:row>16</xdr:row>
      <xdr:rowOff>95504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10431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8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78486</xdr:rowOff>
    </xdr:from>
    <xdr:to>
      <xdr:col>78</xdr:col>
      <xdr:colOff>120650</xdr:colOff>
      <xdr:row>16</xdr:row>
      <xdr:rowOff>8636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18813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1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67056</xdr:rowOff>
    </xdr:from>
    <xdr:to>
      <xdr:col>69</xdr:col>
      <xdr:colOff>142875</xdr:colOff>
      <xdr:row>16</xdr:row>
      <xdr:rowOff>168656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扶助費に係る経常収支比率は，類似団体平均を上回っているが，全国平均や県平均よりも下回っている。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令和４年度は，障害者自立支援給付扶助費や障害児通所給付等扶助費の増加により前年度よりも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扶助費の支出額は増加傾向にあるが，単独扶助費等の見直し・削減により抑制を図る。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32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13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その他に係る経常収支比率は，類似団体内平均や全国平均よりも高い数値となっている。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主な要因は，大きな割合を占める繰出金が前年度よりも増加したことによるものである。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国民健康保険事業特別会計や介護保険事業特別会計など，保険料の見直し等を図ることにより，繰出金の削減に努める。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06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5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2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166387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ポイント減少し，類似団体内平均よりも低い数値となったが，依然として全国平均や鹿児島県平均よりも高い数値となっている。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令和４年度は，各種事業補助金が減少となったこと等から前年度よりも減少した。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補助費等については，今後，各種補助金の見直し（基準，額，年限）を行い，削減に努める。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037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36</xdr:row>
      <xdr:rowOff>154432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22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220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67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公債費に係る経常収支比率は，全国平均，類似団体内平均より高い数値になっている。また，令和４年度は，経常的一般財源の減少により，前年度よりも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今後も適債事業の計画的な実施と調整を行い，地方債の年度内借入額を元金償還額以内に抑える取組みを継続し，公債費の削減を図る。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105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10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56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公債費以外に係る経常収支比率については，類似団体や全国平均，鹿児島県平均よりも低い数値となっている。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近年は減少傾向にあったが，令和４年度は前年度よりも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ポイント増加した。これは，人件費等の比率が増加したためである。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令和４年度は普通交付税が減少し，今後の状況は不透明であり経常収支比率の上昇も危惧されることから，人件費・物件費の抑制に努める。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54611</xdr:rowOff>
    </xdr:from>
    <xdr:to>
      <xdr:col>82</xdr:col>
      <xdr:colOff>107950</xdr:colOff>
      <xdr:row>77</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84811"/>
          <a:ext cx="8382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54611</xdr:rowOff>
    </xdr:from>
    <xdr:to>
      <xdr:col>78</xdr:col>
      <xdr:colOff>69850</xdr:colOff>
      <xdr:row>77</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848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78</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0292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xdr:rowOff>
    </xdr:from>
    <xdr:to>
      <xdr:col>69</xdr:col>
      <xdr:colOff>92075</xdr:colOff>
      <xdr:row>78</xdr:row>
      <xdr:rowOff>8889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743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27957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3811</xdr:rowOff>
    </xdr:from>
    <xdr:to>
      <xdr:col>78</xdr:col>
      <xdr:colOff>120650</xdr:colOff>
      <xdr:row>76</xdr:row>
      <xdr:rowOff>105411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115587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121920</xdr:rowOff>
    </xdr:from>
    <xdr:to>
      <xdr:col>69</xdr:col>
      <xdr:colOff>142875</xdr:colOff>
      <xdr:row>78</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129539</xdr:rowOff>
    </xdr:from>
    <xdr:to>
      <xdr:col>65</xdr:col>
      <xdr:colOff>53975</xdr:colOff>
      <xdr:row>78</xdr:row>
      <xdr:rowOff>59689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69866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93944</xdr:rowOff>
    </xdr:from>
    <xdr:to>
      <xdr:col>29</xdr:col>
      <xdr:colOff>127000</xdr:colOff>
      <xdr:row>14</xdr:row>
      <xdr:rowOff>140929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41869"/>
          <a:ext cx="647700" cy="46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140929</xdr:rowOff>
    </xdr:from>
    <xdr:to>
      <xdr:col>26</xdr:col>
      <xdr:colOff>50800</xdr:colOff>
      <xdr:row>15</xdr:row>
      <xdr:rowOff>19436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88854"/>
          <a:ext cx="698500" cy="49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19436</xdr:rowOff>
    </xdr:from>
    <xdr:to>
      <xdr:col>22</xdr:col>
      <xdr:colOff>114300</xdr:colOff>
      <xdr:row>15</xdr:row>
      <xdr:rowOff>92413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38811"/>
          <a:ext cx="698500" cy="72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157239</xdr:rowOff>
    </xdr:from>
    <xdr:to>
      <xdr:col>22</xdr:col>
      <xdr:colOff>165100</xdr:colOff>
      <xdr:row>16</xdr:row>
      <xdr:rowOff>87389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76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72166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6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92413</xdr:rowOff>
    </xdr:from>
    <xdr:to>
      <xdr:col>18</xdr:col>
      <xdr:colOff>177800</xdr:colOff>
      <xdr:row>15</xdr:row>
      <xdr:rowOff>135153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11788"/>
          <a:ext cx="698500" cy="42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148434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171393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43144</xdr:rowOff>
    </xdr:from>
    <xdr:to>
      <xdr:col>29</xdr:col>
      <xdr:colOff>177800</xdr:colOff>
      <xdr:row>14</xdr:row>
      <xdr:rowOff>144744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91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59671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3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90129</xdr:rowOff>
    </xdr:from>
    <xdr:to>
      <xdr:col>26</xdr:col>
      <xdr:colOff>101600</xdr:colOff>
      <xdr:row>15</xdr:row>
      <xdr:rowOff>20279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38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30456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0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140086</xdr:rowOff>
    </xdr:from>
    <xdr:to>
      <xdr:col>22</xdr:col>
      <xdr:colOff>165100</xdr:colOff>
      <xdr:row>15</xdr:row>
      <xdr:rowOff>70236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8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80413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41613</xdr:rowOff>
    </xdr:from>
    <xdr:to>
      <xdr:col>19</xdr:col>
      <xdr:colOff>38100</xdr:colOff>
      <xdr:row>15</xdr:row>
      <xdr:rowOff>143213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60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153390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2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84353</xdr:rowOff>
    </xdr:from>
    <xdr:to>
      <xdr:col>15</xdr:col>
      <xdr:colOff>101600</xdr:colOff>
      <xdr:row>16</xdr:row>
      <xdr:rowOff>14503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3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24680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25012</xdr:rowOff>
    </xdr:from>
    <xdr:to>
      <xdr:col>29</xdr:col>
      <xdr:colOff>127000</xdr:colOff>
      <xdr:row>36</xdr:row>
      <xdr:rowOff>69246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78262"/>
          <a:ext cx="647700" cy="4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69246</xdr:rowOff>
    </xdr:from>
    <xdr:to>
      <xdr:col>26</xdr:col>
      <xdr:colOff>50800</xdr:colOff>
      <xdr:row>36</xdr:row>
      <xdr:rowOff>91208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22496"/>
          <a:ext cx="698500" cy="21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91208</xdr:rowOff>
    </xdr:from>
    <xdr:to>
      <xdr:col>22</xdr:col>
      <xdr:colOff>114300</xdr:colOff>
      <xdr:row>36</xdr:row>
      <xdr:rowOff>127898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44458"/>
          <a:ext cx="698500" cy="3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109788</xdr:rowOff>
    </xdr:from>
    <xdr:to>
      <xdr:col>22</xdr:col>
      <xdr:colOff>165100</xdr:colOff>
      <xdr:row>37</xdr:row>
      <xdr:rowOff>39938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24715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127898</xdr:rowOff>
    </xdr:from>
    <xdr:to>
      <xdr:col>18</xdr:col>
      <xdr:colOff>177800</xdr:colOff>
      <xdr:row>37</xdr:row>
      <xdr:rowOff>23934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81148"/>
          <a:ext cx="698500" cy="67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161125</xdr:rowOff>
    </xdr:from>
    <xdr:to>
      <xdr:col>19</xdr:col>
      <xdr:colOff>38100</xdr:colOff>
      <xdr:row>37</xdr:row>
      <xdr:rowOff>91275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1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76052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0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5579</xdr:rowOff>
    </xdr:from>
    <xdr:to>
      <xdr:col>15</xdr:col>
      <xdr:colOff>101600</xdr:colOff>
      <xdr:row>37</xdr:row>
      <xdr:rowOff>107179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30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91956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1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317112</xdr:rowOff>
    </xdr:from>
    <xdr:to>
      <xdr:col>29</xdr:col>
      <xdr:colOff>177800</xdr:colOff>
      <xdr:row>36</xdr:row>
      <xdr:rowOff>75812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27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162189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18446</xdr:rowOff>
    </xdr:from>
    <xdr:to>
      <xdr:col>26</xdr:col>
      <xdr:colOff>101600</xdr:colOff>
      <xdr:row>36</xdr:row>
      <xdr:rowOff>120046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7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130223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4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40408</xdr:rowOff>
    </xdr:from>
    <xdr:to>
      <xdr:col>22</xdr:col>
      <xdr:colOff>165100</xdr:colOff>
      <xdr:row>36</xdr:row>
      <xdr:rowOff>142008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9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152185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6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77098</xdr:rowOff>
    </xdr:from>
    <xdr:to>
      <xdr:col>19</xdr:col>
      <xdr:colOff>38100</xdr:colOff>
      <xdr:row>37</xdr:row>
      <xdr:rowOff>7248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3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188875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9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144584</xdr:rowOff>
    </xdr:from>
    <xdr:to>
      <xdr:col>15</xdr:col>
      <xdr:colOff>101600</xdr:colOff>
      <xdr:row>37</xdr:row>
      <xdr:rowOff>74734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97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256361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6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8,700
8,607
144.29
8,605,031
8,148,551
361,626
4,366,400
7,721,629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90193</xdr:rowOff>
    </xdr:from>
    <xdr:to>
      <xdr:col>24</xdr:col>
      <xdr:colOff>63500</xdr:colOff>
      <xdr:row>34</xdr:row>
      <xdr:rowOff>148067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19493"/>
          <a:ext cx="8382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148067</xdr:rowOff>
    </xdr:from>
    <xdr:to>
      <xdr:col>19</xdr:col>
      <xdr:colOff>177800</xdr:colOff>
      <xdr:row>35</xdr:row>
      <xdr:rowOff>25804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7367"/>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25804</xdr:rowOff>
    </xdr:from>
    <xdr:to>
      <xdr:col>15</xdr:col>
      <xdr:colOff>50800</xdr:colOff>
      <xdr:row>35</xdr:row>
      <xdr:rowOff>169098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26554"/>
          <a:ext cx="889000" cy="14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58024</xdr:rowOff>
    </xdr:from>
    <xdr:to>
      <xdr:col>15</xdr:col>
      <xdr:colOff>101600</xdr:colOff>
      <xdr:row>35</xdr:row>
      <xdr:rowOff>159624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150751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169098</xdr:rowOff>
    </xdr:from>
    <xdr:to>
      <xdr:col>10</xdr:col>
      <xdr:colOff>114300</xdr:colOff>
      <xdr:row>36</xdr:row>
      <xdr:rowOff>24059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9848"/>
          <a:ext cx="889000" cy="2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38905</xdr:rowOff>
    </xdr:from>
    <xdr:to>
      <xdr:col>10</xdr:col>
      <xdr:colOff>165100</xdr:colOff>
      <xdr:row>37</xdr:row>
      <xdr:rowOff>140505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131632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49802</xdr:rowOff>
    </xdr:from>
    <xdr:to>
      <xdr:col>6</xdr:col>
      <xdr:colOff>38100</xdr:colOff>
      <xdr:row>37</xdr:row>
      <xdr:rowOff>151402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142529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39393</xdr:rowOff>
    </xdr:from>
    <xdr:to>
      <xdr:col>24</xdr:col>
      <xdr:colOff>114300</xdr:colOff>
      <xdr:row>34</xdr:row>
      <xdr:rowOff>140993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6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62270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2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97267</xdr:rowOff>
    </xdr:from>
    <xdr:to>
      <xdr:col>20</xdr:col>
      <xdr:colOff>38100</xdr:colOff>
      <xdr:row>35</xdr:row>
      <xdr:rowOff>27417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43944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0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146454</xdr:rowOff>
    </xdr:from>
    <xdr:to>
      <xdr:col>15</xdr:col>
      <xdr:colOff>101600</xdr:colOff>
      <xdr:row>35</xdr:row>
      <xdr:rowOff>76604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93131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5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118298</xdr:rowOff>
    </xdr:from>
    <xdr:to>
      <xdr:col>10</xdr:col>
      <xdr:colOff>165100</xdr:colOff>
      <xdr:row>36</xdr:row>
      <xdr:rowOff>48448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64975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9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144709</xdr:rowOff>
    </xdr:from>
    <xdr:to>
      <xdr:col>6</xdr:col>
      <xdr:colOff>38100</xdr:colOff>
      <xdr:row>36</xdr:row>
      <xdr:rowOff>74859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91386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2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17515</xdr:rowOff>
    </xdr:from>
    <xdr:to>
      <xdr:col>24</xdr:col>
      <xdr:colOff>63500</xdr:colOff>
      <xdr:row>58</xdr:row>
      <xdr:rowOff>29042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61615"/>
          <a:ext cx="838200" cy="1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19529</xdr:rowOff>
    </xdr:from>
    <xdr:to>
      <xdr:col>19</xdr:col>
      <xdr:colOff>177800</xdr:colOff>
      <xdr:row>58</xdr:row>
      <xdr:rowOff>29042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63629"/>
          <a:ext cx="8890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19529</xdr:rowOff>
    </xdr:from>
    <xdr:to>
      <xdr:col>15</xdr:col>
      <xdr:colOff>50800</xdr:colOff>
      <xdr:row>58</xdr:row>
      <xdr:rowOff>42942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3629"/>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121542</xdr:rowOff>
    </xdr:from>
    <xdr:to>
      <xdr:col>15</xdr:col>
      <xdr:colOff>101600</xdr:colOff>
      <xdr:row>58</xdr:row>
      <xdr:rowOff>51692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9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68219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6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42942</xdr:rowOff>
    </xdr:from>
    <xdr:to>
      <xdr:col>10</xdr:col>
      <xdr:colOff>114300</xdr:colOff>
      <xdr:row>58</xdr:row>
      <xdr:rowOff>53360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87042"/>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150216</xdr:rowOff>
    </xdr:from>
    <xdr:to>
      <xdr:col>10</xdr:col>
      <xdr:colOff>165100</xdr:colOff>
      <xdr:row>58</xdr:row>
      <xdr:rowOff>80366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96893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69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1807</xdr:rowOff>
    </xdr:from>
    <xdr:to>
      <xdr:col>6</xdr:col>
      <xdr:colOff>38100</xdr:colOff>
      <xdr:row>58</xdr:row>
      <xdr:rowOff>103407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4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119934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2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138165</xdr:rowOff>
    </xdr:from>
    <xdr:to>
      <xdr:col>24</xdr:col>
      <xdr:colOff>114300</xdr:colOff>
      <xdr:row>58</xdr:row>
      <xdr:rowOff>68315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53092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2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149692</xdr:rowOff>
    </xdr:from>
    <xdr:to>
      <xdr:col>20</xdr:col>
      <xdr:colOff>38100</xdr:colOff>
      <xdr:row>58</xdr:row>
      <xdr:rowOff>79842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70969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140179</xdr:rowOff>
    </xdr:from>
    <xdr:to>
      <xdr:col>15</xdr:col>
      <xdr:colOff>101600</xdr:colOff>
      <xdr:row>58</xdr:row>
      <xdr:rowOff>70329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61456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0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163592</xdr:rowOff>
    </xdr:from>
    <xdr:to>
      <xdr:col>10</xdr:col>
      <xdr:colOff>165100</xdr:colOff>
      <xdr:row>58</xdr:row>
      <xdr:rowOff>93742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84869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2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2560</xdr:rowOff>
    </xdr:from>
    <xdr:to>
      <xdr:col>6</xdr:col>
      <xdr:colOff>38100</xdr:colOff>
      <xdr:row>58</xdr:row>
      <xdr:rowOff>104160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95287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40469</xdr:rowOff>
    </xdr:from>
    <xdr:to>
      <xdr:col>24</xdr:col>
      <xdr:colOff>63500</xdr:colOff>
      <xdr:row>78</xdr:row>
      <xdr:rowOff>81711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13569"/>
          <a:ext cx="838200" cy="4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40469</xdr:rowOff>
    </xdr:from>
    <xdr:to>
      <xdr:col>19</xdr:col>
      <xdr:colOff>177800</xdr:colOff>
      <xdr:row>78</xdr:row>
      <xdr:rowOff>78263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13569"/>
          <a:ext cx="889000" cy="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78263</xdr:rowOff>
    </xdr:from>
    <xdr:to>
      <xdr:col>15</xdr:col>
      <xdr:colOff>50800</xdr:colOff>
      <xdr:row>78</xdr:row>
      <xdr:rowOff>87674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51363"/>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53715</xdr:rowOff>
    </xdr:from>
    <xdr:to>
      <xdr:col>15</xdr:col>
      <xdr:colOff>101600</xdr:colOff>
      <xdr:row>77</xdr:row>
      <xdr:rowOff>155315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63157</xdr:rowOff>
    </xdr:from>
    <xdr:to>
      <xdr:col>10</xdr:col>
      <xdr:colOff>114300</xdr:colOff>
      <xdr:row>78</xdr:row>
      <xdr:rowOff>87674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36257"/>
          <a:ext cx="889000" cy="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48191</xdr:rowOff>
    </xdr:from>
    <xdr:to>
      <xdr:col>10</xdr:col>
      <xdr:colOff>165100</xdr:colOff>
      <xdr:row>78</xdr:row>
      <xdr:rowOff>149791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140918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51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36379</xdr:rowOff>
    </xdr:from>
    <xdr:to>
      <xdr:col>6</xdr:col>
      <xdr:colOff>38100</xdr:colOff>
      <xdr:row>78</xdr:row>
      <xdr:rowOff>137979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129106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0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30911</xdr:rowOff>
    </xdr:from>
    <xdr:to>
      <xdr:col>24</xdr:col>
      <xdr:colOff>114300</xdr:colOff>
      <xdr:row>78</xdr:row>
      <xdr:rowOff>132511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117288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161119</xdr:rowOff>
    </xdr:from>
    <xdr:to>
      <xdr:col>20</xdr:col>
      <xdr:colOff>38100</xdr:colOff>
      <xdr:row>78</xdr:row>
      <xdr:rowOff>91269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82396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5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27463</xdr:rowOff>
    </xdr:from>
    <xdr:to>
      <xdr:col>15</xdr:col>
      <xdr:colOff>101600</xdr:colOff>
      <xdr:row>78</xdr:row>
      <xdr:rowOff>129063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120190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9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36874</xdr:rowOff>
    </xdr:from>
    <xdr:to>
      <xdr:col>10</xdr:col>
      <xdr:colOff>165100</xdr:colOff>
      <xdr:row>78</xdr:row>
      <xdr:rowOff>138474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155001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18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12357</xdr:rowOff>
    </xdr:from>
    <xdr:to>
      <xdr:col>6</xdr:col>
      <xdr:colOff>38100</xdr:colOff>
      <xdr:row>78</xdr:row>
      <xdr:rowOff>113957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130484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16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88004</xdr:rowOff>
    </xdr:from>
    <xdr:to>
      <xdr:col>24</xdr:col>
      <xdr:colOff>63500</xdr:colOff>
      <xdr:row>94</xdr:row>
      <xdr:rowOff>79240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5861404"/>
          <a:ext cx="838200" cy="33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88004</xdr:rowOff>
    </xdr:from>
    <xdr:to>
      <xdr:col>19</xdr:col>
      <xdr:colOff>177800</xdr:colOff>
      <xdr:row>95</xdr:row>
      <xdr:rowOff>2539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861404"/>
          <a:ext cx="889000" cy="4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2539</xdr:rowOff>
    </xdr:from>
    <xdr:to>
      <xdr:col>15</xdr:col>
      <xdr:colOff>50800</xdr:colOff>
      <xdr:row>95</xdr:row>
      <xdr:rowOff>51014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90289"/>
          <a:ext cx="889000" cy="4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42973</xdr:rowOff>
    </xdr:from>
    <xdr:to>
      <xdr:col>15</xdr:col>
      <xdr:colOff>101600</xdr:colOff>
      <xdr:row>97</xdr:row>
      <xdr:rowOff>144573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135700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51014</xdr:rowOff>
    </xdr:from>
    <xdr:to>
      <xdr:col>10</xdr:col>
      <xdr:colOff>114300</xdr:colOff>
      <xdr:row>95</xdr:row>
      <xdr:rowOff>72775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38764"/>
          <a:ext cx="889000" cy="2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39164</xdr:rowOff>
    </xdr:from>
    <xdr:to>
      <xdr:col>10</xdr:col>
      <xdr:colOff>165100</xdr:colOff>
      <xdr:row>97</xdr:row>
      <xdr:rowOff>140764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131891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50256</xdr:rowOff>
    </xdr:from>
    <xdr:to>
      <xdr:col>6</xdr:col>
      <xdr:colOff>38100</xdr:colOff>
      <xdr:row>97</xdr:row>
      <xdr:rowOff>151856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142983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28440</xdr:rowOff>
    </xdr:from>
    <xdr:to>
      <xdr:col>24</xdr:col>
      <xdr:colOff>114300</xdr:colOff>
      <xdr:row>94</xdr:row>
      <xdr:rowOff>130040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4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51317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9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37204</xdr:rowOff>
    </xdr:from>
    <xdr:to>
      <xdr:col>20</xdr:col>
      <xdr:colOff>38100</xdr:colOff>
      <xdr:row>92</xdr:row>
      <xdr:rowOff>138804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8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155331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58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123189</xdr:rowOff>
    </xdr:from>
    <xdr:to>
      <xdr:col>15</xdr:col>
      <xdr:colOff>101600</xdr:colOff>
      <xdr:row>95</xdr:row>
      <xdr:rowOff>53339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69866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1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214</xdr:rowOff>
    </xdr:from>
    <xdr:to>
      <xdr:col>10</xdr:col>
      <xdr:colOff>165100</xdr:colOff>
      <xdr:row>95</xdr:row>
      <xdr:rowOff>101814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8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118341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6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21975</xdr:rowOff>
    </xdr:from>
    <xdr:to>
      <xdr:col>6</xdr:col>
      <xdr:colOff>38100</xdr:colOff>
      <xdr:row>95</xdr:row>
      <xdr:rowOff>123575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140102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8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125302</xdr:rowOff>
    </xdr:from>
    <xdr:to>
      <xdr:col>55</xdr:col>
      <xdr:colOff>0</xdr:colOff>
      <xdr:row>37</xdr:row>
      <xdr:rowOff>42424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97502"/>
          <a:ext cx="838200" cy="8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51359</xdr:rowOff>
    </xdr:from>
    <xdr:to>
      <xdr:col>50</xdr:col>
      <xdr:colOff>114300</xdr:colOff>
      <xdr:row>37</xdr:row>
      <xdr:rowOff>42424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052109"/>
          <a:ext cx="889000" cy="33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51359</xdr:rowOff>
    </xdr:from>
    <xdr:to>
      <xdr:col>45</xdr:col>
      <xdr:colOff>177800</xdr:colOff>
      <xdr:row>37</xdr:row>
      <xdr:rowOff>76691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052109"/>
          <a:ext cx="889000" cy="36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134261</xdr:rowOff>
    </xdr:from>
    <xdr:to>
      <xdr:col>46</xdr:col>
      <xdr:colOff>38100</xdr:colOff>
      <xdr:row>35</xdr:row>
      <xdr:rowOff>64411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80938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7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76691</xdr:rowOff>
    </xdr:from>
    <xdr:to>
      <xdr:col>41</xdr:col>
      <xdr:colOff>50800</xdr:colOff>
      <xdr:row>37</xdr:row>
      <xdr:rowOff>108095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420341"/>
          <a:ext cx="889000" cy="3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84961</xdr:rowOff>
    </xdr:from>
    <xdr:to>
      <xdr:col>41</xdr:col>
      <xdr:colOff>101600</xdr:colOff>
      <xdr:row>38</xdr:row>
      <xdr:rowOff>15111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6238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100516</xdr:rowOff>
    </xdr:from>
    <xdr:to>
      <xdr:col>36</xdr:col>
      <xdr:colOff>165100</xdr:colOff>
      <xdr:row>38</xdr:row>
      <xdr:rowOff>30666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21793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74502</xdr:rowOff>
    </xdr:from>
    <xdr:to>
      <xdr:col>55</xdr:col>
      <xdr:colOff>50800</xdr:colOff>
      <xdr:row>37</xdr:row>
      <xdr:rowOff>4652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4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52929</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2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163074</xdr:rowOff>
    </xdr:from>
    <xdr:to>
      <xdr:col>50</xdr:col>
      <xdr:colOff>165100</xdr:colOff>
      <xdr:row>37</xdr:row>
      <xdr:rowOff>93224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3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84351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42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559</xdr:rowOff>
    </xdr:from>
    <xdr:to>
      <xdr:col>46</xdr:col>
      <xdr:colOff>38100</xdr:colOff>
      <xdr:row>35</xdr:row>
      <xdr:rowOff>102159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0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93286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09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25891</xdr:rowOff>
    </xdr:from>
    <xdr:to>
      <xdr:col>41</xdr:col>
      <xdr:colOff>101600</xdr:colOff>
      <xdr:row>37</xdr:row>
      <xdr:rowOff>127491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6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144018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14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57295</xdr:rowOff>
    </xdr:from>
    <xdr:to>
      <xdr:col>36</xdr:col>
      <xdr:colOff>165100</xdr:colOff>
      <xdr:row>37</xdr:row>
      <xdr:rowOff>158894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009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3972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17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52393</xdr:rowOff>
    </xdr:from>
    <xdr:to>
      <xdr:col>55</xdr:col>
      <xdr:colOff>0</xdr:colOff>
      <xdr:row>58</xdr:row>
      <xdr:rowOff>14224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653593"/>
          <a:ext cx="838200" cy="30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52393</xdr:rowOff>
    </xdr:from>
    <xdr:to>
      <xdr:col>50</xdr:col>
      <xdr:colOff>114300</xdr:colOff>
      <xdr:row>57</xdr:row>
      <xdr:rowOff>164362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653593"/>
          <a:ext cx="889000" cy="28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164362</xdr:rowOff>
    </xdr:from>
    <xdr:to>
      <xdr:col>45</xdr:col>
      <xdr:colOff>177800</xdr:colOff>
      <xdr:row>58</xdr:row>
      <xdr:rowOff>88134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37012"/>
          <a:ext cx="889000" cy="9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4413</xdr:rowOff>
    </xdr:from>
    <xdr:to>
      <xdr:col>46</xdr:col>
      <xdr:colOff>38100</xdr:colOff>
      <xdr:row>58</xdr:row>
      <xdr:rowOff>106013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97140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52664</xdr:rowOff>
    </xdr:from>
    <xdr:to>
      <xdr:col>41</xdr:col>
      <xdr:colOff>50800</xdr:colOff>
      <xdr:row>58</xdr:row>
      <xdr:rowOff>88134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96764"/>
          <a:ext cx="889000" cy="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46365</xdr:rowOff>
    </xdr:from>
    <xdr:to>
      <xdr:col>41</xdr:col>
      <xdr:colOff>101600</xdr:colOff>
      <xdr:row>58</xdr:row>
      <xdr:rowOff>147965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9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139092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1008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27620</xdr:rowOff>
    </xdr:from>
    <xdr:to>
      <xdr:col>36</xdr:col>
      <xdr:colOff>165100</xdr:colOff>
      <xdr:row>58</xdr:row>
      <xdr:rowOff>129220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120347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6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134874</xdr:rowOff>
    </xdr:from>
    <xdr:to>
      <xdr:col>55</xdr:col>
      <xdr:colOff>50800</xdr:colOff>
      <xdr:row>58</xdr:row>
      <xdr:rowOff>65024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0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157751</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5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1593</xdr:rowOff>
    </xdr:from>
    <xdr:to>
      <xdr:col>50</xdr:col>
      <xdr:colOff>165100</xdr:colOff>
      <xdr:row>56</xdr:row>
      <xdr:rowOff>103193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119720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37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113562</xdr:rowOff>
    </xdr:from>
    <xdr:to>
      <xdr:col>46</xdr:col>
      <xdr:colOff>38100</xdr:colOff>
      <xdr:row>58</xdr:row>
      <xdr:rowOff>43712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60239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66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37334</xdr:rowOff>
    </xdr:from>
    <xdr:to>
      <xdr:col>41</xdr:col>
      <xdr:colOff>101600</xdr:colOff>
      <xdr:row>58</xdr:row>
      <xdr:rowOff>138934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155461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1864</xdr:rowOff>
    </xdr:from>
    <xdr:to>
      <xdr:col>36</xdr:col>
      <xdr:colOff>165100</xdr:colOff>
      <xdr:row>58</xdr:row>
      <xdr:rowOff>103464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119991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2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27401</xdr:rowOff>
    </xdr:from>
    <xdr:to>
      <xdr:col>55</xdr:col>
      <xdr:colOff>0</xdr:colOff>
      <xdr:row>79</xdr:row>
      <xdr:rowOff>35869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71951"/>
          <a:ext cx="838200" cy="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30342</xdr:rowOff>
    </xdr:from>
    <xdr:to>
      <xdr:col>50</xdr:col>
      <xdr:colOff>114300</xdr:colOff>
      <xdr:row>79</xdr:row>
      <xdr:rowOff>35869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74892"/>
          <a:ext cx="889000" cy="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9403</xdr:rowOff>
    </xdr:from>
    <xdr:to>
      <xdr:col>45</xdr:col>
      <xdr:colOff>177800</xdr:colOff>
      <xdr:row>79</xdr:row>
      <xdr:rowOff>30342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53953"/>
          <a:ext cx="889000" cy="2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119557</xdr:rowOff>
    </xdr:from>
    <xdr:to>
      <xdr:col>46</xdr:col>
      <xdr:colOff>38100</xdr:colOff>
      <xdr:row>79</xdr:row>
      <xdr:rowOff>49707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66234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170058</xdr:rowOff>
    </xdr:from>
    <xdr:to>
      <xdr:col>41</xdr:col>
      <xdr:colOff>50800</xdr:colOff>
      <xdr:row>79</xdr:row>
      <xdr:rowOff>9403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43158"/>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125611</xdr:rowOff>
    </xdr:from>
    <xdr:to>
      <xdr:col>41</xdr:col>
      <xdr:colOff>101600</xdr:colOff>
      <xdr:row>79</xdr:row>
      <xdr:rowOff>55761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9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72288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123715</xdr:rowOff>
    </xdr:from>
    <xdr:to>
      <xdr:col>36</xdr:col>
      <xdr:colOff>165100</xdr:colOff>
      <xdr:row>79</xdr:row>
      <xdr:rowOff>53865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9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44992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148051</xdr:rowOff>
    </xdr:from>
    <xdr:to>
      <xdr:col>55</xdr:col>
      <xdr:colOff>50800</xdr:colOff>
      <xdr:row>79</xdr:row>
      <xdr:rowOff>78201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72263</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156519</xdr:rowOff>
    </xdr:from>
    <xdr:to>
      <xdr:col>50</xdr:col>
      <xdr:colOff>165100</xdr:colOff>
      <xdr:row>79</xdr:row>
      <xdr:rowOff>86669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77796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2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150992</xdr:rowOff>
    </xdr:from>
    <xdr:to>
      <xdr:col>46</xdr:col>
      <xdr:colOff>38100</xdr:colOff>
      <xdr:row>79</xdr:row>
      <xdr:rowOff>81142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72269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61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130053</xdr:rowOff>
    </xdr:from>
    <xdr:to>
      <xdr:col>41</xdr:col>
      <xdr:colOff>101600</xdr:colOff>
      <xdr:row>79</xdr:row>
      <xdr:rowOff>60203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0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51330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9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119258</xdr:rowOff>
    </xdr:from>
    <xdr:to>
      <xdr:col>36</xdr:col>
      <xdr:colOff>165100</xdr:colOff>
      <xdr:row>79</xdr:row>
      <xdr:rowOff>49408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65935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26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129245</xdr:rowOff>
    </xdr:from>
    <xdr:to>
      <xdr:col>55</xdr:col>
      <xdr:colOff>0</xdr:colOff>
      <xdr:row>96</xdr:row>
      <xdr:rowOff>159458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88445"/>
          <a:ext cx="838200" cy="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49364</xdr:rowOff>
    </xdr:from>
    <xdr:to>
      <xdr:col>50</xdr:col>
      <xdr:colOff>114300</xdr:colOff>
      <xdr:row>96</xdr:row>
      <xdr:rowOff>159458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508564"/>
          <a:ext cx="889000" cy="1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49364</xdr:rowOff>
    </xdr:from>
    <xdr:to>
      <xdr:col>45</xdr:col>
      <xdr:colOff>177800</xdr:colOff>
      <xdr:row>97</xdr:row>
      <xdr:rowOff>167475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08564"/>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67187</xdr:rowOff>
    </xdr:from>
    <xdr:to>
      <xdr:col>46</xdr:col>
      <xdr:colOff>38100</xdr:colOff>
      <xdr:row>97</xdr:row>
      <xdr:rowOff>168787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159914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89305</xdr:rowOff>
    </xdr:from>
    <xdr:to>
      <xdr:col>41</xdr:col>
      <xdr:colOff>50800</xdr:colOff>
      <xdr:row>97</xdr:row>
      <xdr:rowOff>167475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19955"/>
          <a:ext cx="889000" cy="7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140357</xdr:rowOff>
    </xdr:from>
    <xdr:to>
      <xdr:col>41</xdr:col>
      <xdr:colOff>101600</xdr:colOff>
      <xdr:row>98</xdr:row>
      <xdr:rowOff>70507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61634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93670</xdr:rowOff>
    </xdr:from>
    <xdr:to>
      <xdr:col>36</xdr:col>
      <xdr:colOff>165100</xdr:colOff>
      <xdr:row>98</xdr:row>
      <xdr:rowOff>23820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78445</xdr:rowOff>
    </xdr:from>
    <xdr:to>
      <xdr:col>55</xdr:col>
      <xdr:colOff>50800</xdr:colOff>
      <xdr:row>97</xdr:row>
      <xdr:rowOff>8595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3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101322</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8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108658</xdr:rowOff>
    </xdr:from>
    <xdr:to>
      <xdr:col>50</xdr:col>
      <xdr:colOff>165100</xdr:colOff>
      <xdr:row>97</xdr:row>
      <xdr:rowOff>38808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55335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634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170014</xdr:rowOff>
    </xdr:from>
    <xdr:to>
      <xdr:col>46</xdr:col>
      <xdr:colOff>38100</xdr:colOff>
      <xdr:row>96</xdr:row>
      <xdr:rowOff>100164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116691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50795" y="1623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116675</xdr:rowOff>
    </xdr:from>
    <xdr:to>
      <xdr:col>41</xdr:col>
      <xdr:colOff>101600</xdr:colOff>
      <xdr:row>98</xdr:row>
      <xdr:rowOff>46825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63352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5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38505</xdr:rowOff>
    </xdr:from>
    <xdr:to>
      <xdr:col>36</xdr:col>
      <xdr:colOff>165100</xdr:colOff>
      <xdr:row>97</xdr:row>
      <xdr:rowOff>140105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156632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44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74221</xdr:rowOff>
    </xdr:from>
    <xdr:to>
      <xdr:col>85</xdr:col>
      <xdr:colOff>127000</xdr:colOff>
      <xdr:row>38</xdr:row>
      <xdr:rowOff>93119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589321"/>
          <a:ext cx="8382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80022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95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74221</xdr:rowOff>
    </xdr:from>
    <xdr:to>
      <xdr:col>81</xdr:col>
      <xdr:colOff>50800</xdr:colOff>
      <xdr:row>38</xdr:row>
      <xdr:rowOff>164290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589321"/>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9514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9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164290</xdr:rowOff>
    </xdr:from>
    <xdr:to>
      <xdr:col>76</xdr:col>
      <xdr:colOff>114300</xdr:colOff>
      <xdr:row>39</xdr:row>
      <xdr:rowOff>6259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79390"/>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86286</xdr:rowOff>
    </xdr:from>
    <xdr:to>
      <xdr:col>76</xdr:col>
      <xdr:colOff>165100</xdr:colOff>
      <xdr:row>39</xdr:row>
      <xdr:rowOff>16436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0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32963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6259</xdr:rowOff>
    </xdr:from>
    <xdr:to>
      <xdr:col>71</xdr:col>
      <xdr:colOff>177800</xdr:colOff>
      <xdr:row>39</xdr:row>
      <xdr:rowOff>25926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92809"/>
          <a:ext cx="889000" cy="1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62047</xdr:rowOff>
    </xdr:from>
    <xdr:to>
      <xdr:col>72</xdr:col>
      <xdr:colOff>38100</xdr:colOff>
      <xdr:row>38</xdr:row>
      <xdr:rowOff>163647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7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8724</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5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94600</xdr:rowOff>
    </xdr:from>
    <xdr:to>
      <xdr:col>67</xdr:col>
      <xdr:colOff>101600</xdr:colOff>
      <xdr:row>39</xdr:row>
      <xdr:rowOff>24750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41277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42319</xdr:rowOff>
    </xdr:from>
    <xdr:to>
      <xdr:col>85</xdr:col>
      <xdr:colOff>177800</xdr:colOff>
      <xdr:row>38</xdr:row>
      <xdr:rowOff>143919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5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1696</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4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23421</xdr:rowOff>
    </xdr:from>
    <xdr:to>
      <xdr:col>81</xdr:col>
      <xdr:colOff>101600</xdr:colOff>
      <xdr:row>38</xdr:row>
      <xdr:rowOff>125021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3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141548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31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113490</xdr:rowOff>
    </xdr:from>
    <xdr:to>
      <xdr:col>76</xdr:col>
      <xdr:colOff>165100</xdr:colOff>
      <xdr:row>39</xdr:row>
      <xdr:rowOff>43640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34767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126909</xdr:rowOff>
    </xdr:from>
    <xdr:to>
      <xdr:col>72</xdr:col>
      <xdr:colOff>38100</xdr:colOff>
      <xdr:row>39</xdr:row>
      <xdr:rowOff>57059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4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48186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3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146576</xdr:rowOff>
    </xdr:from>
    <xdr:to>
      <xdr:col>67</xdr:col>
      <xdr:colOff>101600</xdr:colOff>
      <xdr:row>39</xdr:row>
      <xdr:rowOff>76726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67853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5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1164</xdr:rowOff>
    </xdr:from>
    <xdr:to>
      <xdr:col>85</xdr:col>
      <xdr:colOff>127000</xdr:colOff>
      <xdr:row>77</xdr:row>
      <xdr:rowOff>18786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02814"/>
          <a:ext cx="8382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18786</xdr:rowOff>
    </xdr:from>
    <xdr:to>
      <xdr:col>81</xdr:col>
      <xdr:colOff>50800</xdr:colOff>
      <xdr:row>77</xdr:row>
      <xdr:rowOff>38579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20436"/>
          <a:ext cx="8890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38579</xdr:rowOff>
    </xdr:from>
    <xdr:to>
      <xdr:col>76</xdr:col>
      <xdr:colOff>114300</xdr:colOff>
      <xdr:row>77</xdr:row>
      <xdr:rowOff>45540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40229"/>
          <a:ext cx="889000" cy="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43039</xdr:rowOff>
    </xdr:from>
    <xdr:to>
      <xdr:col>76</xdr:col>
      <xdr:colOff>165100</xdr:colOff>
      <xdr:row>77</xdr:row>
      <xdr:rowOff>144639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135766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45540</xdr:rowOff>
    </xdr:from>
    <xdr:to>
      <xdr:col>71</xdr:col>
      <xdr:colOff>177800</xdr:colOff>
      <xdr:row>77</xdr:row>
      <xdr:rowOff>58165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47190"/>
          <a:ext cx="889000" cy="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107375</xdr:rowOff>
    </xdr:from>
    <xdr:to>
      <xdr:col>72</xdr:col>
      <xdr:colOff>38100</xdr:colOff>
      <xdr:row>78</xdr:row>
      <xdr:rowOff>37525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0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28652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121327</xdr:rowOff>
    </xdr:from>
    <xdr:to>
      <xdr:col>67</xdr:col>
      <xdr:colOff>101600</xdr:colOff>
      <xdr:row>78</xdr:row>
      <xdr:rowOff>51477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2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42604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121814</xdr:rowOff>
    </xdr:from>
    <xdr:to>
      <xdr:col>85</xdr:col>
      <xdr:colOff>177800</xdr:colOff>
      <xdr:row>77</xdr:row>
      <xdr:rowOff>51964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144691</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0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139436</xdr:rowOff>
    </xdr:from>
    <xdr:to>
      <xdr:col>81</xdr:col>
      <xdr:colOff>101600</xdr:colOff>
      <xdr:row>77</xdr:row>
      <xdr:rowOff>69586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6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86113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4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159229</xdr:rowOff>
    </xdr:from>
    <xdr:to>
      <xdr:col>76</xdr:col>
      <xdr:colOff>165100</xdr:colOff>
      <xdr:row>77</xdr:row>
      <xdr:rowOff>89379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105906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9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166190</xdr:rowOff>
    </xdr:from>
    <xdr:to>
      <xdr:col>72</xdr:col>
      <xdr:colOff>38100</xdr:colOff>
      <xdr:row>77</xdr:row>
      <xdr:rowOff>96340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9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112867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7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7365</xdr:rowOff>
    </xdr:from>
    <xdr:to>
      <xdr:col>67</xdr:col>
      <xdr:colOff>101600</xdr:colOff>
      <xdr:row>77</xdr:row>
      <xdr:rowOff>108965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125492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9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77665</xdr:rowOff>
    </xdr:from>
    <xdr:to>
      <xdr:col>85</xdr:col>
      <xdr:colOff>127000</xdr:colOff>
      <xdr:row>98</xdr:row>
      <xdr:rowOff>110951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79765"/>
          <a:ext cx="838200" cy="3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12258</xdr:rowOff>
    </xdr:from>
    <xdr:to>
      <xdr:col>81</xdr:col>
      <xdr:colOff>50800</xdr:colOff>
      <xdr:row>98</xdr:row>
      <xdr:rowOff>77665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14358"/>
          <a:ext cx="889000" cy="6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12258</xdr:rowOff>
    </xdr:from>
    <xdr:to>
      <xdr:col>76</xdr:col>
      <xdr:colOff>114300</xdr:colOff>
      <xdr:row>98</xdr:row>
      <xdr:rowOff>137542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14358"/>
          <a:ext cx="889000" cy="12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77594</xdr:rowOff>
    </xdr:from>
    <xdr:to>
      <xdr:col>76</xdr:col>
      <xdr:colOff>165100</xdr:colOff>
      <xdr:row>99</xdr:row>
      <xdr:rowOff>7744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170321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137542</xdr:rowOff>
    </xdr:from>
    <xdr:to>
      <xdr:col>71</xdr:col>
      <xdr:colOff>177800</xdr:colOff>
      <xdr:row>98</xdr:row>
      <xdr:rowOff>158914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39642"/>
          <a:ext cx="8890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112996</xdr:rowOff>
    </xdr:from>
    <xdr:to>
      <xdr:col>72</xdr:col>
      <xdr:colOff>38100</xdr:colOff>
      <xdr:row>99</xdr:row>
      <xdr:rowOff>43146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1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34273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0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116760</xdr:rowOff>
    </xdr:from>
    <xdr:to>
      <xdr:col>67</xdr:col>
      <xdr:colOff>101600</xdr:colOff>
      <xdr:row>99</xdr:row>
      <xdr:rowOff>46910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38037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60151</xdr:rowOff>
    </xdr:from>
    <xdr:to>
      <xdr:col>85</xdr:col>
      <xdr:colOff>177800</xdr:colOff>
      <xdr:row>98</xdr:row>
      <xdr:rowOff>161751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6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2099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26865</xdr:rowOff>
    </xdr:from>
    <xdr:to>
      <xdr:col>81</xdr:col>
      <xdr:colOff>101600</xdr:colOff>
      <xdr:row>98</xdr:row>
      <xdr:rowOff>128465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119592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2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132908</xdr:rowOff>
    </xdr:from>
    <xdr:to>
      <xdr:col>76</xdr:col>
      <xdr:colOff>165100</xdr:colOff>
      <xdr:row>98</xdr:row>
      <xdr:rowOff>63058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79585</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53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86742</xdr:rowOff>
    </xdr:from>
    <xdr:to>
      <xdr:col>72</xdr:col>
      <xdr:colOff>38100</xdr:colOff>
      <xdr:row>99</xdr:row>
      <xdr:rowOff>16892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33419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66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108114</xdr:rowOff>
    </xdr:from>
    <xdr:to>
      <xdr:col>67</xdr:col>
      <xdr:colOff>101600</xdr:colOff>
      <xdr:row>99</xdr:row>
      <xdr:rowOff>38264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54791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68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24709</xdr:rowOff>
    </xdr:from>
    <xdr:to>
      <xdr:col>107</xdr:col>
      <xdr:colOff>101600</xdr:colOff>
      <xdr:row>38</xdr:row>
      <xdr:rowOff>126309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142836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139149</xdr:rowOff>
    </xdr:from>
    <xdr:to>
      <xdr:col>116</xdr:col>
      <xdr:colOff>63500</xdr:colOff>
      <xdr:row>58</xdr:row>
      <xdr:rowOff>139268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83249"/>
          <a:ext cx="8382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139268</xdr:rowOff>
    </xdr:from>
    <xdr:to>
      <xdr:col>111</xdr:col>
      <xdr:colOff>177800</xdr:colOff>
      <xdr:row>58</xdr:row>
      <xdr:rowOff>139273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83368"/>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139273</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83373"/>
          <a:ext cx="889000" cy="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81546</xdr:rowOff>
    </xdr:from>
    <xdr:to>
      <xdr:col>107</xdr:col>
      <xdr:colOff>101600</xdr:colOff>
      <xdr:row>59</xdr:row>
      <xdr:rowOff>11696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28223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138884</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2984"/>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77946</xdr:rowOff>
    </xdr:from>
    <xdr:to>
      <xdr:col>102</xdr:col>
      <xdr:colOff>165100</xdr:colOff>
      <xdr:row>59</xdr:row>
      <xdr:rowOff>8096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24623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9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78364</xdr:rowOff>
    </xdr:from>
    <xdr:to>
      <xdr:col>98</xdr:col>
      <xdr:colOff>38100</xdr:colOff>
      <xdr:row>59</xdr:row>
      <xdr:rowOff>8514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25041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9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88349</xdr:rowOff>
    </xdr:from>
    <xdr:to>
      <xdr:col>116</xdr:col>
      <xdr:colOff>114300</xdr:colOff>
      <xdr:row>59</xdr:row>
      <xdr:rowOff>18499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88468</xdr:rowOff>
    </xdr:from>
    <xdr:to>
      <xdr:col>112</xdr:col>
      <xdr:colOff>38100</xdr:colOff>
      <xdr:row>59</xdr:row>
      <xdr:rowOff>18618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9745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25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88473</xdr:rowOff>
    </xdr:from>
    <xdr:to>
      <xdr:col>107</xdr:col>
      <xdr:colOff>101600</xdr:colOff>
      <xdr:row>59</xdr:row>
      <xdr:rowOff>18623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9750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25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88084</xdr:rowOff>
    </xdr:from>
    <xdr:to>
      <xdr:col>98</xdr:col>
      <xdr:colOff>38100</xdr:colOff>
      <xdr:row>59</xdr:row>
      <xdr:rowOff>18234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9361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2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90601</xdr:rowOff>
    </xdr:from>
    <xdr:to>
      <xdr:col>116</xdr:col>
      <xdr:colOff>63500</xdr:colOff>
      <xdr:row>73</xdr:row>
      <xdr:rowOff>148501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06451"/>
          <a:ext cx="838200" cy="5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138761</xdr:rowOff>
    </xdr:from>
    <xdr:to>
      <xdr:col>111</xdr:col>
      <xdr:colOff>177800</xdr:colOff>
      <xdr:row>73</xdr:row>
      <xdr:rowOff>148501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654611"/>
          <a:ext cx="8890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138761</xdr:rowOff>
    </xdr:from>
    <xdr:to>
      <xdr:col>107</xdr:col>
      <xdr:colOff>50800</xdr:colOff>
      <xdr:row>73</xdr:row>
      <xdr:rowOff>160007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54611"/>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127267</xdr:rowOff>
    </xdr:from>
    <xdr:to>
      <xdr:col>107</xdr:col>
      <xdr:colOff>101600</xdr:colOff>
      <xdr:row>74</xdr:row>
      <xdr:rowOff>57417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6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48544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160007</xdr:rowOff>
    </xdr:from>
    <xdr:to>
      <xdr:col>102</xdr:col>
      <xdr:colOff>114300</xdr:colOff>
      <xdr:row>74</xdr:row>
      <xdr:rowOff>70117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675857"/>
          <a:ext cx="889000" cy="8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54419</xdr:rowOff>
    </xdr:from>
    <xdr:to>
      <xdr:col>102</xdr:col>
      <xdr:colOff>165100</xdr:colOff>
      <xdr:row>74</xdr:row>
      <xdr:rowOff>156019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74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147146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56337</xdr:rowOff>
    </xdr:from>
    <xdr:to>
      <xdr:col>98</xdr:col>
      <xdr:colOff>38100</xdr:colOff>
      <xdr:row>74</xdr:row>
      <xdr:rowOff>157937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74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149064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39801</xdr:rowOff>
    </xdr:from>
    <xdr:to>
      <xdr:col>116</xdr:col>
      <xdr:colOff>114300</xdr:colOff>
      <xdr:row>73</xdr:row>
      <xdr:rowOff>141401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62678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0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97701</xdr:rowOff>
    </xdr:from>
    <xdr:to>
      <xdr:col>112</xdr:col>
      <xdr:colOff>38100</xdr:colOff>
      <xdr:row>74</xdr:row>
      <xdr:rowOff>27851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44378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3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87961</xdr:rowOff>
    </xdr:from>
    <xdr:to>
      <xdr:col>107</xdr:col>
      <xdr:colOff>101600</xdr:colOff>
      <xdr:row>74</xdr:row>
      <xdr:rowOff>18111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0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34638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37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109207</xdr:rowOff>
    </xdr:from>
    <xdr:to>
      <xdr:col>102</xdr:col>
      <xdr:colOff>165100</xdr:colOff>
      <xdr:row>74</xdr:row>
      <xdr:rowOff>39357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55884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19317</xdr:rowOff>
    </xdr:from>
    <xdr:to>
      <xdr:col>98</xdr:col>
      <xdr:colOff>38100</xdr:colOff>
      <xdr:row>74</xdr:row>
      <xdr:rowOff>120917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137444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8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性質別歳出の住民一人当たりのコストで高いものは，①普通建設事業費，②人件費，③補助費等の順となっている。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①普通建設事業費については，住民一人当たり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158,800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円となっており，類似団体よりも高い状況である。これは，町内中学校の空調設備整備工事や県単林道事業を実施したためである。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②人件費については，住民一人当たり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156,497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円となっており，類似団体と比較しても高い状況である。これは，職員数の増加により人件費が増加したためである。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③補助費等については，住民一人当たり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149,409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円となっており，類似団体と比較して低い状況である。これは，企業立地促進事業補助金や一部事務組合への負担金の増により増加したためである。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8,700
8,607
144.29
8,605,031
8,148,551
361,626
4,366,400
7,721,629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81216</xdr:rowOff>
    </xdr:from>
    <xdr:to>
      <xdr:col>24</xdr:col>
      <xdr:colOff>63500</xdr:colOff>
      <xdr:row>36</xdr:row>
      <xdr:rowOff>7874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1966"/>
          <a:ext cx="838200" cy="9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81216</xdr:rowOff>
    </xdr:from>
    <xdr:to>
      <xdr:col>19</xdr:col>
      <xdr:colOff>177800</xdr:colOff>
      <xdr:row>36</xdr:row>
      <xdr:rowOff>57023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1966"/>
          <a:ext cx="889000" cy="14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57023</xdr:rowOff>
    </xdr:from>
    <xdr:to>
      <xdr:col>15</xdr:col>
      <xdr:colOff>50800</xdr:colOff>
      <xdr:row>36</xdr:row>
      <xdr:rowOff>57595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922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50419</xdr:rowOff>
    </xdr:from>
    <xdr:to>
      <xdr:col>15</xdr:col>
      <xdr:colOff>101600</xdr:colOff>
      <xdr:row>35</xdr:row>
      <xdr:rowOff>152019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168546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57595</xdr:rowOff>
    </xdr:from>
    <xdr:to>
      <xdr:col>10</xdr:col>
      <xdr:colOff>114300</xdr:colOff>
      <xdr:row>36</xdr:row>
      <xdr:rowOff>88646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9795"/>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1270</xdr:rowOff>
    </xdr:from>
    <xdr:to>
      <xdr:col>10</xdr:col>
      <xdr:colOff>165100</xdr:colOff>
      <xdr:row>38</xdr:row>
      <xdr:rowOff>102870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93997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32512</xdr:rowOff>
    </xdr:from>
    <xdr:to>
      <xdr:col>6</xdr:col>
      <xdr:colOff>38100</xdr:colOff>
      <xdr:row>38</xdr:row>
      <xdr:rowOff>134112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125239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128524</xdr:rowOff>
    </xdr:from>
    <xdr:to>
      <xdr:col>24</xdr:col>
      <xdr:colOff>114300</xdr:colOff>
      <xdr:row>36</xdr:row>
      <xdr:rowOff>58674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106951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30416</xdr:rowOff>
    </xdr:from>
    <xdr:to>
      <xdr:col>20</xdr:col>
      <xdr:colOff>38100</xdr:colOff>
      <xdr:row>35</xdr:row>
      <xdr:rowOff>132016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148543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6223</xdr:rowOff>
    </xdr:from>
    <xdr:to>
      <xdr:col>15</xdr:col>
      <xdr:colOff>101600</xdr:colOff>
      <xdr:row>36</xdr:row>
      <xdr:rowOff>107823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98950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6795</xdr:rowOff>
    </xdr:from>
    <xdr:to>
      <xdr:col>10</xdr:col>
      <xdr:colOff>165100</xdr:colOff>
      <xdr:row>36</xdr:row>
      <xdr:rowOff>108395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124922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37846</xdr:rowOff>
    </xdr:from>
    <xdr:to>
      <xdr:col>6</xdr:col>
      <xdr:colOff>38100</xdr:colOff>
      <xdr:row>36</xdr:row>
      <xdr:rowOff>139446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155973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8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96689</xdr:rowOff>
    </xdr:from>
    <xdr:to>
      <xdr:col>24</xdr:col>
      <xdr:colOff>63500</xdr:colOff>
      <xdr:row>58</xdr:row>
      <xdr:rowOff>111292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40789"/>
          <a:ext cx="838200" cy="1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169058</xdr:rowOff>
    </xdr:from>
    <xdr:to>
      <xdr:col>19</xdr:col>
      <xdr:colOff>177800</xdr:colOff>
      <xdr:row>58</xdr:row>
      <xdr:rowOff>96689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1708"/>
          <a:ext cx="889000" cy="9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169058</xdr:rowOff>
    </xdr:from>
    <xdr:to>
      <xdr:col>15</xdr:col>
      <xdr:colOff>50800</xdr:colOff>
      <xdr:row>58</xdr:row>
      <xdr:rowOff>131026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1708"/>
          <a:ext cx="889000" cy="13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57845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131026</xdr:rowOff>
    </xdr:from>
    <xdr:to>
      <xdr:col>10</xdr:col>
      <xdr:colOff>114300</xdr:colOff>
      <xdr:row>58</xdr:row>
      <xdr:rowOff>136725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75126"/>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80487</xdr:rowOff>
    </xdr:from>
    <xdr:to>
      <xdr:col>10</xdr:col>
      <xdr:colOff>165100</xdr:colOff>
      <xdr:row>59</xdr:row>
      <xdr:rowOff>10637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2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11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83629</xdr:rowOff>
    </xdr:from>
    <xdr:to>
      <xdr:col>6</xdr:col>
      <xdr:colOff>38100</xdr:colOff>
      <xdr:row>59</xdr:row>
      <xdr:rowOff>13779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30306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0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60492</xdr:rowOff>
    </xdr:from>
    <xdr:to>
      <xdr:col>24</xdr:col>
      <xdr:colOff>114300</xdr:colOff>
      <xdr:row>58</xdr:row>
      <xdr:rowOff>162092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146869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45889</xdr:rowOff>
    </xdr:from>
    <xdr:to>
      <xdr:col>20</xdr:col>
      <xdr:colOff>38100</xdr:colOff>
      <xdr:row>58</xdr:row>
      <xdr:rowOff>147489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138616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8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118258</xdr:rowOff>
    </xdr:from>
    <xdr:to>
      <xdr:col>15</xdr:col>
      <xdr:colOff>101600</xdr:colOff>
      <xdr:row>58</xdr:row>
      <xdr:rowOff>48408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64935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6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80226</xdr:rowOff>
    </xdr:from>
    <xdr:to>
      <xdr:col>10</xdr:col>
      <xdr:colOff>165100</xdr:colOff>
      <xdr:row>59</xdr:row>
      <xdr:rowOff>10376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26903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9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85925</xdr:rowOff>
    </xdr:from>
    <xdr:to>
      <xdr:col>6</xdr:col>
      <xdr:colOff>38100</xdr:colOff>
      <xdr:row>59</xdr:row>
      <xdr:rowOff>16075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7202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12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11730</xdr:rowOff>
    </xdr:from>
    <xdr:to>
      <xdr:col>24</xdr:col>
      <xdr:colOff>63500</xdr:colOff>
      <xdr:row>73</xdr:row>
      <xdr:rowOff>64948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27580"/>
          <a:ext cx="838200" cy="5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64948</xdr:rowOff>
    </xdr:from>
    <xdr:to>
      <xdr:col>19</xdr:col>
      <xdr:colOff>177800</xdr:colOff>
      <xdr:row>74</xdr:row>
      <xdr:rowOff>160875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80798"/>
          <a:ext cx="889000" cy="26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160875</xdr:rowOff>
    </xdr:from>
    <xdr:to>
      <xdr:col>15</xdr:col>
      <xdr:colOff>50800</xdr:colOff>
      <xdr:row>75</xdr:row>
      <xdr:rowOff>2521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48175"/>
          <a:ext cx="8890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120486</xdr:rowOff>
    </xdr:from>
    <xdr:to>
      <xdr:col>15</xdr:col>
      <xdr:colOff>101600</xdr:colOff>
      <xdr:row>77</xdr:row>
      <xdr:rowOff>50636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5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41763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4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2521</xdr:rowOff>
    </xdr:from>
    <xdr:to>
      <xdr:col>10</xdr:col>
      <xdr:colOff>114300</xdr:colOff>
      <xdr:row>75</xdr:row>
      <xdr:rowOff>86136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61271"/>
          <a:ext cx="889000" cy="8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61299</xdr:rowOff>
    </xdr:from>
    <xdr:to>
      <xdr:col>10</xdr:col>
      <xdr:colOff>165100</xdr:colOff>
      <xdr:row>77</xdr:row>
      <xdr:rowOff>162899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154026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5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90886</xdr:rowOff>
    </xdr:from>
    <xdr:to>
      <xdr:col>6</xdr:col>
      <xdr:colOff>38100</xdr:colOff>
      <xdr:row>78</xdr:row>
      <xdr:rowOff>21036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12163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8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132380</xdr:rowOff>
    </xdr:from>
    <xdr:to>
      <xdr:col>24</xdr:col>
      <xdr:colOff>114300</xdr:colOff>
      <xdr:row>73</xdr:row>
      <xdr:rowOff>62530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7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155257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2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14148</xdr:rowOff>
    </xdr:from>
    <xdr:to>
      <xdr:col>20</xdr:col>
      <xdr:colOff>38100</xdr:colOff>
      <xdr:row>73</xdr:row>
      <xdr:rowOff>115748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132275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0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110075</xdr:rowOff>
    </xdr:from>
    <xdr:to>
      <xdr:col>15</xdr:col>
      <xdr:colOff>101600</xdr:colOff>
      <xdr:row>75</xdr:row>
      <xdr:rowOff>40225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9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56752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7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123171</xdr:rowOff>
    </xdr:from>
    <xdr:to>
      <xdr:col>10</xdr:col>
      <xdr:colOff>165100</xdr:colOff>
      <xdr:row>75</xdr:row>
      <xdr:rowOff>53321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1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69848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8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35336</xdr:rowOff>
    </xdr:from>
    <xdr:to>
      <xdr:col>6</xdr:col>
      <xdr:colOff>38100</xdr:colOff>
      <xdr:row>75</xdr:row>
      <xdr:rowOff>136936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9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153463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145231</xdr:rowOff>
    </xdr:from>
    <xdr:to>
      <xdr:col>24</xdr:col>
      <xdr:colOff>63500</xdr:colOff>
      <xdr:row>98</xdr:row>
      <xdr:rowOff>147131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47331"/>
          <a:ext cx="838200" cy="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145231</xdr:rowOff>
    </xdr:from>
    <xdr:to>
      <xdr:col>19</xdr:col>
      <xdr:colOff>177800</xdr:colOff>
      <xdr:row>98</xdr:row>
      <xdr:rowOff>155063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47331"/>
          <a:ext cx="889000" cy="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155063</xdr:rowOff>
    </xdr:from>
    <xdr:to>
      <xdr:col>15</xdr:col>
      <xdr:colOff>50800</xdr:colOff>
      <xdr:row>98</xdr:row>
      <xdr:rowOff>160395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57163"/>
          <a:ext cx="889000" cy="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77651</xdr:rowOff>
    </xdr:from>
    <xdr:to>
      <xdr:col>15</xdr:col>
      <xdr:colOff>101600</xdr:colOff>
      <xdr:row>99</xdr:row>
      <xdr:rowOff>7801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7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24328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5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160395</xdr:rowOff>
    </xdr:from>
    <xdr:to>
      <xdr:col>10</xdr:col>
      <xdr:colOff>114300</xdr:colOff>
      <xdr:row>98</xdr:row>
      <xdr:rowOff>160637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62495"/>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102676</xdr:rowOff>
    </xdr:from>
    <xdr:to>
      <xdr:col>10</xdr:col>
      <xdr:colOff>165100</xdr:colOff>
      <xdr:row>99</xdr:row>
      <xdr:rowOff>32826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90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49353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8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105645</xdr:rowOff>
    </xdr:from>
    <xdr:to>
      <xdr:col>6</xdr:col>
      <xdr:colOff>38100</xdr:colOff>
      <xdr:row>99</xdr:row>
      <xdr:rowOff>35795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90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52322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8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96331</xdr:rowOff>
    </xdr:from>
    <xdr:to>
      <xdr:col>24</xdr:col>
      <xdr:colOff>114300</xdr:colOff>
      <xdr:row>99</xdr:row>
      <xdr:rowOff>26481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94431</xdr:rowOff>
    </xdr:from>
    <xdr:to>
      <xdr:col>20</xdr:col>
      <xdr:colOff>38100</xdr:colOff>
      <xdr:row>99</xdr:row>
      <xdr:rowOff>24581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9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15708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8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104263</xdr:rowOff>
    </xdr:from>
    <xdr:to>
      <xdr:col>15</xdr:col>
      <xdr:colOff>101600</xdr:colOff>
      <xdr:row>99</xdr:row>
      <xdr:rowOff>34413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25540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109595</xdr:rowOff>
    </xdr:from>
    <xdr:to>
      <xdr:col>10</xdr:col>
      <xdr:colOff>165100</xdr:colOff>
      <xdr:row>99</xdr:row>
      <xdr:rowOff>39745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30872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0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109837</xdr:rowOff>
    </xdr:from>
    <xdr:to>
      <xdr:col>6</xdr:col>
      <xdr:colOff>38100</xdr:colOff>
      <xdr:row>99</xdr:row>
      <xdr:rowOff>39987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1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31114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0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69697</xdr:rowOff>
    </xdr:from>
    <xdr:to>
      <xdr:col>46</xdr:col>
      <xdr:colOff>38100</xdr:colOff>
      <xdr:row>38</xdr:row>
      <xdr:rowOff>171297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16375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6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55799</xdr:rowOff>
    </xdr:from>
    <xdr:to>
      <xdr:col>41</xdr:col>
      <xdr:colOff>101600</xdr:colOff>
      <xdr:row>38</xdr:row>
      <xdr:rowOff>157399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7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2476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6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56484</xdr:rowOff>
    </xdr:from>
    <xdr:to>
      <xdr:col>36</xdr:col>
      <xdr:colOff>165100</xdr:colOff>
      <xdr:row>38</xdr:row>
      <xdr:rowOff>158084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7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3162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4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162114</xdr:rowOff>
    </xdr:from>
    <xdr:to>
      <xdr:col>55</xdr:col>
      <xdr:colOff>0</xdr:colOff>
      <xdr:row>57</xdr:row>
      <xdr:rowOff>152750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8906064"/>
          <a:ext cx="838200" cy="10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162114</xdr:rowOff>
    </xdr:from>
    <xdr:to>
      <xdr:col>50</xdr:col>
      <xdr:colOff>114300</xdr:colOff>
      <xdr:row>57</xdr:row>
      <xdr:rowOff>159383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8906064"/>
          <a:ext cx="889000" cy="10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159383</xdr:rowOff>
    </xdr:from>
    <xdr:to>
      <xdr:col>45</xdr:col>
      <xdr:colOff>177800</xdr:colOff>
      <xdr:row>58</xdr:row>
      <xdr:rowOff>14077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32033"/>
          <a:ext cx="889000" cy="2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14077</xdr:rowOff>
    </xdr:from>
    <xdr:to>
      <xdr:col>41</xdr:col>
      <xdr:colOff>50800</xdr:colOff>
      <xdr:row>58</xdr:row>
      <xdr:rowOff>41147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58177"/>
          <a:ext cx="889000" cy="2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20228</xdr:rowOff>
    </xdr:from>
    <xdr:to>
      <xdr:col>41</xdr:col>
      <xdr:colOff>101600</xdr:colOff>
      <xdr:row>58</xdr:row>
      <xdr:rowOff>121828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6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112955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5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19314</xdr:rowOff>
    </xdr:from>
    <xdr:to>
      <xdr:col>36</xdr:col>
      <xdr:colOff>165100</xdr:colOff>
      <xdr:row>58</xdr:row>
      <xdr:rowOff>120914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6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112041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101950</xdr:rowOff>
    </xdr:from>
    <xdr:to>
      <xdr:col>55</xdr:col>
      <xdr:colOff>50800</xdr:colOff>
      <xdr:row>58</xdr:row>
      <xdr:rowOff>32100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124827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2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111314</xdr:rowOff>
    </xdr:from>
    <xdr:to>
      <xdr:col>50</xdr:col>
      <xdr:colOff>165100</xdr:colOff>
      <xdr:row>52</xdr:row>
      <xdr:rowOff>41464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88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57991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863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108583</xdr:rowOff>
    </xdr:from>
    <xdr:to>
      <xdr:col>46</xdr:col>
      <xdr:colOff>38100</xdr:colOff>
      <xdr:row>58</xdr:row>
      <xdr:rowOff>38733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8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55260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5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134727</xdr:rowOff>
    </xdr:from>
    <xdr:to>
      <xdr:col>41</xdr:col>
      <xdr:colOff>101600</xdr:colOff>
      <xdr:row>58</xdr:row>
      <xdr:rowOff>64877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0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81404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8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161797</xdr:rowOff>
    </xdr:from>
    <xdr:to>
      <xdr:col>36</xdr:col>
      <xdr:colOff>165100</xdr:colOff>
      <xdr:row>58</xdr:row>
      <xdr:rowOff>91947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3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108474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3561</xdr:rowOff>
    </xdr:from>
    <xdr:to>
      <xdr:col>55</xdr:col>
      <xdr:colOff>0</xdr:colOff>
      <xdr:row>78</xdr:row>
      <xdr:rowOff>15948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76661"/>
          <a:ext cx="838200" cy="1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42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159965</xdr:rowOff>
    </xdr:from>
    <xdr:to>
      <xdr:col>50</xdr:col>
      <xdr:colOff>114300</xdr:colOff>
      <xdr:row>78</xdr:row>
      <xdr:rowOff>15948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61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103686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159965</xdr:rowOff>
    </xdr:from>
    <xdr:to>
      <xdr:col>45</xdr:col>
      <xdr:colOff>177800</xdr:colOff>
      <xdr:row>78</xdr:row>
      <xdr:rowOff>89114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61615"/>
          <a:ext cx="889000" cy="10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44841</xdr:rowOff>
    </xdr:from>
    <xdr:to>
      <xdr:col>46</xdr:col>
      <xdr:colOff>38100</xdr:colOff>
      <xdr:row>78</xdr:row>
      <xdr:rowOff>146441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137568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89114</xdr:rowOff>
    </xdr:from>
    <xdr:to>
      <xdr:col>41</xdr:col>
      <xdr:colOff>50800</xdr:colOff>
      <xdr:row>78</xdr:row>
      <xdr:rowOff>103299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62214"/>
          <a:ext cx="889000" cy="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90568</xdr:rowOff>
    </xdr:from>
    <xdr:to>
      <xdr:col>41</xdr:col>
      <xdr:colOff>101600</xdr:colOff>
      <xdr:row>79</xdr:row>
      <xdr:rowOff>20718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6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11845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5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99316</xdr:rowOff>
    </xdr:from>
    <xdr:to>
      <xdr:col>36</xdr:col>
      <xdr:colOff>165100</xdr:colOff>
      <xdr:row>79</xdr:row>
      <xdr:rowOff>29466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20593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6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124211</xdr:rowOff>
    </xdr:from>
    <xdr:to>
      <xdr:col>55</xdr:col>
      <xdr:colOff>50800</xdr:colOff>
      <xdr:row>78</xdr:row>
      <xdr:rowOff>54361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2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147088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7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136598</xdr:rowOff>
    </xdr:from>
    <xdr:to>
      <xdr:col>50</xdr:col>
      <xdr:colOff>165100</xdr:colOff>
      <xdr:row>78</xdr:row>
      <xdr:rowOff>66748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83275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1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109165</xdr:rowOff>
    </xdr:from>
    <xdr:to>
      <xdr:col>46</xdr:col>
      <xdr:colOff>38100</xdr:colOff>
      <xdr:row>78</xdr:row>
      <xdr:rowOff>39315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55842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8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38314</xdr:rowOff>
    </xdr:from>
    <xdr:to>
      <xdr:col>41</xdr:col>
      <xdr:colOff>101600</xdr:colOff>
      <xdr:row>78</xdr:row>
      <xdr:rowOff>139914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156441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52499</xdr:rowOff>
    </xdr:from>
    <xdr:to>
      <xdr:col>36</xdr:col>
      <xdr:colOff>165100</xdr:colOff>
      <xdr:row>78</xdr:row>
      <xdr:rowOff>154099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170626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0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37602</xdr:rowOff>
    </xdr:from>
    <xdr:to>
      <xdr:col>55</xdr:col>
      <xdr:colOff>0</xdr:colOff>
      <xdr:row>96</xdr:row>
      <xdr:rowOff>48357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96802"/>
          <a:ext cx="838200" cy="1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48357</xdr:rowOff>
    </xdr:from>
    <xdr:to>
      <xdr:col>50</xdr:col>
      <xdr:colOff>114300</xdr:colOff>
      <xdr:row>96</xdr:row>
      <xdr:rowOff>98529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507557"/>
          <a:ext cx="889000" cy="5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98529</xdr:rowOff>
    </xdr:from>
    <xdr:to>
      <xdr:col>45</xdr:col>
      <xdr:colOff>177800</xdr:colOff>
      <xdr:row>97</xdr:row>
      <xdr:rowOff>35596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557729"/>
          <a:ext cx="889000" cy="10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15049</xdr:rowOff>
    </xdr:from>
    <xdr:to>
      <xdr:col>46</xdr:col>
      <xdr:colOff>38100</xdr:colOff>
      <xdr:row>96</xdr:row>
      <xdr:rowOff>116649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133176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17418</xdr:rowOff>
    </xdr:from>
    <xdr:to>
      <xdr:col>41</xdr:col>
      <xdr:colOff>50800</xdr:colOff>
      <xdr:row>97</xdr:row>
      <xdr:rowOff>35596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476618"/>
          <a:ext cx="889000" cy="18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95374</xdr:rowOff>
    </xdr:from>
    <xdr:to>
      <xdr:col>41</xdr:col>
      <xdr:colOff>101600</xdr:colOff>
      <xdr:row>97</xdr:row>
      <xdr:rowOff>25524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42051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46134</xdr:rowOff>
    </xdr:from>
    <xdr:to>
      <xdr:col>36</xdr:col>
      <xdr:colOff>165100</xdr:colOff>
      <xdr:row>96</xdr:row>
      <xdr:rowOff>147734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138861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9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158252</xdr:rowOff>
    </xdr:from>
    <xdr:to>
      <xdr:col>55</xdr:col>
      <xdr:colOff>50800</xdr:colOff>
      <xdr:row>96</xdr:row>
      <xdr:rowOff>88402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4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9679</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9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169007</xdr:rowOff>
    </xdr:from>
    <xdr:to>
      <xdr:col>50</xdr:col>
      <xdr:colOff>165100</xdr:colOff>
      <xdr:row>96</xdr:row>
      <xdr:rowOff>99157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115684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23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47729</xdr:rowOff>
    </xdr:from>
    <xdr:to>
      <xdr:col>46</xdr:col>
      <xdr:colOff>38100</xdr:colOff>
      <xdr:row>96</xdr:row>
      <xdr:rowOff>149329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0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140456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5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156246</xdr:rowOff>
    </xdr:from>
    <xdr:to>
      <xdr:col>41</xdr:col>
      <xdr:colOff>101600</xdr:colOff>
      <xdr:row>97</xdr:row>
      <xdr:rowOff>86396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77523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0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138068</xdr:rowOff>
    </xdr:from>
    <xdr:to>
      <xdr:col>36</xdr:col>
      <xdr:colOff>165100</xdr:colOff>
      <xdr:row>96</xdr:row>
      <xdr:rowOff>68218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84745</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620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131890</xdr:rowOff>
    </xdr:from>
    <xdr:to>
      <xdr:col>85</xdr:col>
      <xdr:colOff>127000</xdr:colOff>
      <xdr:row>37</xdr:row>
      <xdr:rowOff>273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04090"/>
          <a:ext cx="838200" cy="3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158598</xdr:rowOff>
    </xdr:from>
    <xdr:to>
      <xdr:col>81</xdr:col>
      <xdr:colOff>50800</xdr:colOff>
      <xdr:row>37</xdr:row>
      <xdr:rowOff>273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473548"/>
          <a:ext cx="889000" cy="87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158598</xdr:rowOff>
    </xdr:from>
    <xdr:to>
      <xdr:col>76</xdr:col>
      <xdr:colOff>114300</xdr:colOff>
      <xdr:row>37</xdr:row>
      <xdr:rowOff>5493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473548"/>
          <a:ext cx="889000" cy="87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111913</xdr:rowOff>
    </xdr:from>
    <xdr:to>
      <xdr:col>76</xdr:col>
      <xdr:colOff>165100</xdr:colOff>
      <xdr:row>37</xdr:row>
      <xdr:rowOff>42063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33190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5493</xdr:rowOff>
    </xdr:from>
    <xdr:to>
      <xdr:col>71</xdr:col>
      <xdr:colOff>177800</xdr:colOff>
      <xdr:row>37</xdr:row>
      <xdr:rowOff>38126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49143"/>
          <a:ext cx="889000" cy="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162824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6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81090</xdr:rowOff>
    </xdr:from>
    <xdr:to>
      <xdr:col>85</xdr:col>
      <xdr:colOff>177800</xdr:colOff>
      <xdr:row>37</xdr:row>
      <xdr:rowOff>11240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5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103967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0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120923</xdr:rowOff>
    </xdr:from>
    <xdr:to>
      <xdr:col>81</xdr:col>
      <xdr:colOff>101600</xdr:colOff>
      <xdr:row>37</xdr:row>
      <xdr:rowOff>51073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67600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107798</xdr:rowOff>
    </xdr:from>
    <xdr:to>
      <xdr:col>76</xdr:col>
      <xdr:colOff>165100</xdr:colOff>
      <xdr:row>32</xdr:row>
      <xdr:rowOff>37948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4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54475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19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126143</xdr:rowOff>
    </xdr:from>
    <xdr:to>
      <xdr:col>72</xdr:col>
      <xdr:colOff>38100</xdr:colOff>
      <xdr:row>37</xdr:row>
      <xdr:rowOff>56293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72820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7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158776</xdr:rowOff>
    </xdr:from>
    <xdr:to>
      <xdr:col>67</xdr:col>
      <xdr:colOff>101600</xdr:colOff>
      <xdr:row>37</xdr:row>
      <xdr:rowOff>88926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105453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0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40907</xdr:rowOff>
    </xdr:from>
    <xdr:to>
      <xdr:col>85</xdr:col>
      <xdr:colOff>127000</xdr:colOff>
      <xdr:row>57</xdr:row>
      <xdr:rowOff>147492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13557"/>
          <a:ext cx="838200" cy="10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78355</xdr:rowOff>
    </xdr:from>
    <xdr:to>
      <xdr:col>81</xdr:col>
      <xdr:colOff>50800</xdr:colOff>
      <xdr:row>57</xdr:row>
      <xdr:rowOff>147492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51005"/>
          <a:ext cx="889000" cy="6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78355</xdr:rowOff>
    </xdr:from>
    <xdr:to>
      <xdr:col>76</xdr:col>
      <xdr:colOff>114300</xdr:colOff>
      <xdr:row>57</xdr:row>
      <xdr:rowOff>105574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51005"/>
          <a:ext cx="889000" cy="2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33304</xdr:rowOff>
    </xdr:from>
    <xdr:to>
      <xdr:col>76</xdr:col>
      <xdr:colOff>165100</xdr:colOff>
      <xdr:row>57</xdr:row>
      <xdr:rowOff>134904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126031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105574</xdr:rowOff>
    </xdr:from>
    <xdr:to>
      <xdr:col>71</xdr:col>
      <xdr:colOff>177800</xdr:colOff>
      <xdr:row>57</xdr:row>
      <xdr:rowOff>170039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78224"/>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101145</xdr:rowOff>
    </xdr:from>
    <xdr:to>
      <xdr:col>72</xdr:col>
      <xdr:colOff>38100</xdr:colOff>
      <xdr:row>58</xdr:row>
      <xdr:rowOff>31295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22422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101843</xdr:rowOff>
    </xdr:from>
    <xdr:to>
      <xdr:col>67</xdr:col>
      <xdr:colOff>101600</xdr:colOff>
      <xdr:row>58</xdr:row>
      <xdr:rowOff>31993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48520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4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161557</xdr:rowOff>
    </xdr:from>
    <xdr:to>
      <xdr:col>85</xdr:col>
      <xdr:colOff>177800</xdr:colOff>
      <xdr:row>57</xdr:row>
      <xdr:rowOff>91707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12984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96692</xdr:rowOff>
    </xdr:from>
    <xdr:to>
      <xdr:col>81</xdr:col>
      <xdr:colOff>101600</xdr:colOff>
      <xdr:row>58</xdr:row>
      <xdr:rowOff>26842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17969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27555</xdr:rowOff>
    </xdr:from>
    <xdr:to>
      <xdr:col>76</xdr:col>
      <xdr:colOff>165100</xdr:colOff>
      <xdr:row>57</xdr:row>
      <xdr:rowOff>129155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145682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57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54774</xdr:rowOff>
    </xdr:from>
    <xdr:to>
      <xdr:col>72</xdr:col>
      <xdr:colOff>38100</xdr:colOff>
      <xdr:row>57</xdr:row>
      <xdr:rowOff>156374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2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1451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60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119239</xdr:rowOff>
    </xdr:from>
    <xdr:to>
      <xdr:col>67</xdr:col>
      <xdr:colOff>101600</xdr:colOff>
      <xdr:row>58</xdr:row>
      <xdr:rowOff>49389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40516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74222</xdr:rowOff>
    </xdr:from>
    <xdr:to>
      <xdr:col>85</xdr:col>
      <xdr:colOff>127000</xdr:colOff>
      <xdr:row>78</xdr:row>
      <xdr:rowOff>93118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47322"/>
          <a:ext cx="838200" cy="1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80022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74222</xdr:rowOff>
    </xdr:from>
    <xdr:to>
      <xdr:col>81</xdr:col>
      <xdr:colOff>50800</xdr:colOff>
      <xdr:row>78</xdr:row>
      <xdr:rowOff>164289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47322"/>
          <a:ext cx="889000" cy="9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9513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164289</xdr:rowOff>
    </xdr:from>
    <xdr:to>
      <xdr:col>76</xdr:col>
      <xdr:colOff>114300</xdr:colOff>
      <xdr:row>79</xdr:row>
      <xdr:rowOff>6259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37389"/>
          <a:ext cx="889000" cy="1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86210</xdr:rowOff>
    </xdr:from>
    <xdr:to>
      <xdr:col>76</xdr:col>
      <xdr:colOff>165100</xdr:colOff>
      <xdr:row>79</xdr:row>
      <xdr:rowOff>16360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5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32887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6259</xdr:rowOff>
    </xdr:from>
    <xdr:to>
      <xdr:col>71</xdr:col>
      <xdr:colOff>177800</xdr:colOff>
      <xdr:row>79</xdr:row>
      <xdr:rowOff>25926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50809"/>
          <a:ext cx="889000" cy="1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62032</xdr:rowOff>
    </xdr:from>
    <xdr:to>
      <xdr:col>72</xdr:col>
      <xdr:colOff>38100</xdr:colOff>
      <xdr:row>78</xdr:row>
      <xdr:rowOff>163632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8709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1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94600</xdr:rowOff>
    </xdr:from>
    <xdr:to>
      <xdr:col>67</xdr:col>
      <xdr:colOff>101600</xdr:colOff>
      <xdr:row>79</xdr:row>
      <xdr:rowOff>24750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6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41277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4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42318</xdr:rowOff>
    </xdr:from>
    <xdr:to>
      <xdr:col>85</xdr:col>
      <xdr:colOff>177800</xdr:colOff>
      <xdr:row>78</xdr:row>
      <xdr:rowOff>143918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1695</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0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23422</xdr:rowOff>
    </xdr:from>
    <xdr:to>
      <xdr:col>81</xdr:col>
      <xdr:colOff>101600</xdr:colOff>
      <xdr:row>78</xdr:row>
      <xdr:rowOff>125022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9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141549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7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113489</xdr:rowOff>
    </xdr:from>
    <xdr:to>
      <xdr:col>76</xdr:col>
      <xdr:colOff>165100</xdr:colOff>
      <xdr:row>79</xdr:row>
      <xdr:rowOff>43639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34766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7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126909</xdr:rowOff>
    </xdr:from>
    <xdr:to>
      <xdr:col>72</xdr:col>
      <xdr:colOff>38100</xdr:colOff>
      <xdr:row>79</xdr:row>
      <xdr:rowOff>57059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0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48186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9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146576</xdr:rowOff>
    </xdr:from>
    <xdr:to>
      <xdr:col>67</xdr:col>
      <xdr:colOff>101600</xdr:colOff>
      <xdr:row>79</xdr:row>
      <xdr:rowOff>76726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67853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1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1164</xdr:rowOff>
    </xdr:from>
    <xdr:to>
      <xdr:col>85</xdr:col>
      <xdr:colOff>127000</xdr:colOff>
      <xdr:row>97</xdr:row>
      <xdr:rowOff>18786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31814"/>
          <a:ext cx="8382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18786</xdr:rowOff>
    </xdr:from>
    <xdr:to>
      <xdr:col>81</xdr:col>
      <xdr:colOff>50800</xdr:colOff>
      <xdr:row>97</xdr:row>
      <xdr:rowOff>38579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49436"/>
          <a:ext cx="8890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38579</xdr:rowOff>
    </xdr:from>
    <xdr:to>
      <xdr:col>76</xdr:col>
      <xdr:colOff>114300</xdr:colOff>
      <xdr:row>97</xdr:row>
      <xdr:rowOff>45540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69229"/>
          <a:ext cx="889000" cy="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42875</xdr:rowOff>
    </xdr:from>
    <xdr:to>
      <xdr:col>76</xdr:col>
      <xdr:colOff>165100</xdr:colOff>
      <xdr:row>97</xdr:row>
      <xdr:rowOff>144475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135602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45540</xdr:rowOff>
    </xdr:from>
    <xdr:to>
      <xdr:col>71</xdr:col>
      <xdr:colOff>177800</xdr:colOff>
      <xdr:row>97</xdr:row>
      <xdr:rowOff>58165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76190"/>
          <a:ext cx="889000" cy="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107370</xdr:rowOff>
    </xdr:from>
    <xdr:to>
      <xdr:col>72</xdr:col>
      <xdr:colOff>38100</xdr:colOff>
      <xdr:row>98</xdr:row>
      <xdr:rowOff>37520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73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28647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83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121320</xdr:rowOff>
    </xdr:from>
    <xdr:to>
      <xdr:col>67</xdr:col>
      <xdr:colOff>101600</xdr:colOff>
      <xdr:row>98</xdr:row>
      <xdr:rowOff>51470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42597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8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121814</xdr:rowOff>
    </xdr:from>
    <xdr:to>
      <xdr:col>85</xdr:col>
      <xdr:colOff>177800</xdr:colOff>
      <xdr:row>97</xdr:row>
      <xdr:rowOff>51964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144691</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3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139436</xdr:rowOff>
    </xdr:from>
    <xdr:to>
      <xdr:col>81</xdr:col>
      <xdr:colOff>101600</xdr:colOff>
      <xdr:row>97</xdr:row>
      <xdr:rowOff>69586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86113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7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159229</xdr:rowOff>
    </xdr:from>
    <xdr:to>
      <xdr:col>76</xdr:col>
      <xdr:colOff>165100</xdr:colOff>
      <xdr:row>97</xdr:row>
      <xdr:rowOff>89379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105906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9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166190</xdr:rowOff>
    </xdr:from>
    <xdr:to>
      <xdr:col>72</xdr:col>
      <xdr:colOff>38100</xdr:colOff>
      <xdr:row>97</xdr:row>
      <xdr:rowOff>96340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112867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0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7365</xdr:rowOff>
    </xdr:from>
    <xdr:to>
      <xdr:col>67</xdr:col>
      <xdr:colOff>101600</xdr:colOff>
      <xdr:row>97</xdr:row>
      <xdr:rowOff>108965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125492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1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159439</xdr:rowOff>
    </xdr:from>
    <xdr:to>
      <xdr:col>107</xdr:col>
      <xdr:colOff>101600</xdr:colOff>
      <xdr:row>39</xdr:row>
      <xdr:rowOff>89589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106116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4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47915</xdr:rowOff>
    </xdr:from>
    <xdr:to>
      <xdr:col>102</xdr:col>
      <xdr:colOff>165100</xdr:colOff>
      <xdr:row>39</xdr:row>
      <xdr:rowOff>149515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73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166042</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5096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47915</xdr:rowOff>
    </xdr:from>
    <xdr:to>
      <xdr:col>98</xdr:col>
      <xdr:colOff>38100</xdr:colOff>
      <xdr:row>39</xdr:row>
      <xdr:rowOff>149515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73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166042</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5096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目的別歳出の住民一人当たりのコストで高いものは，①民生費，②総務費，③公債費の順となっている。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①民生費については，住民一人当たり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270,843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円となっており，類似団体と比較しても高い状況である。主な要因は，町内の保育所等整備の実施や電力・ガス・食料品等価格高騰緊急支援給付金により増加したためである。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②総務費については，住民一人当たり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137,280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円となっており，類似団体と比較して低い状況である。主な要因は，企業立地促進事業補助金や宅地分譲の測量設計を実施したためである。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③公債費については，住民一人当たり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101,361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円となっており，類似団体と比較しても高い状況である。主な要因は，地方債の償還元金が前年度よりも増加したためである。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令和４年度の実質収支比率は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％で黒字だったものの，実質単年度収支は▲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で赤字となった。これは，物価高騰により物件費等が増額となり，基金を繰入れたためである。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令和４年度の財政調整基金の残高については，上記の理由により，減少となった。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今後も，歳出全般の見直しを行い，基金に依存しない財政運営を図る必要がある。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令和４年度までの全会計における実質収支は，比率の増減はあるものの黒字となっている。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黒字を維持するため税率の改正等も検討しながら健全な財政運営に努める。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79" customWidth="1"/>
    <col min="12" max="12" width="2.26953125" style="179" customWidth="1"/>
    <col min="13" max="17" width="2.36328125" style="179" customWidth="1"/>
    <col min="18" max="119" width="2.08984375" style="179" customWidth="1"/>
    <col min="120" max="16384" width="0" style="179" hidden="1"/>
  </cols>
  <sheetData>
    <row r="1" spans="1:119" ht="33" customHeight="1">
      <c r="B1" s="416" t="s">
        <v>82</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c r="DF1" s="416"/>
      <c r="DG1" s="416"/>
      <c r="DH1" s="416"/>
      <c r="DI1" s="416"/>
      <c r="DJ1" s="180"/>
      <c r="DK1" s="180"/>
      <c r="DL1" s="180"/>
      <c r="DM1" s="180"/>
      <c r="DN1" s="180"/>
      <c r="DO1" s="180"/>
    </row>
    <row r="2" spans="1:119" ht="24" thickBot="1">
      <c r="B2" s="181" t="s">
        <v>83</v>
      </c>
      <c r="C2" s="181"/>
      <c r="D2" s="182"/>
    </row>
    <row r="3" spans="1:119" ht="18.75" customHeight="1" thickBot="1">
      <c r="A3" s="180"/>
      <c r="B3" s="417" t="s">
        <v>84</v>
      </c>
      <c r="C3" s="418"/>
      <c r="D3" s="418"/>
      <c r="E3" s="419"/>
      <c r="F3" s="419"/>
      <c r="G3" s="419"/>
      <c r="H3" s="419"/>
      <c r="I3" s="419"/>
      <c r="J3" s="419"/>
      <c r="K3" s="419"/>
      <c r="L3" s="419" t="s">
        <v>85</v>
      </c>
      <c r="M3" s="419"/>
      <c r="N3" s="419"/>
      <c r="O3" s="419"/>
      <c r="P3" s="419"/>
      <c r="Q3" s="419"/>
      <c r="R3" s="426"/>
      <c r="S3" s="426"/>
      <c r="T3" s="426"/>
      <c r="U3" s="426"/>
      <c r="V3" s="427"/>
      <c r="W3" s="401" t="s">
        <v>86</v>
      </c>
      <c r="X3" s="402"/>
      <c r="Y3" s="402"/>
      <c r="Z3" s="402"/>
      <c r="AA3" s="402"/>
      <c r="AB3" s="418"/>
      <c r="AC3" s="426" t="s">
        <v>87</v>
      </c>
      <c r="AD3" s="402"/>
      <c r="AE3" s="402"/>
      <c r="AF3" s="402"/>
      <c r="AG3" s="402"/>
      <c r="AH3" s="402"/>
      <c r="AI3" s="402"/>
      <c r="AJ3" s="402"/>
      <c r="AK3" s="402"/>
      <c r="AL3" s="403"/>
      <c r="AM3" s="401" t="s">
        <v>88</v>
      </c>
      <c r="AN3" s="402"/>
      <c r="AO3" s="402"/>
      <c r="AP3" s="402"/>
      <c r="AQ3" s="402"/>
      <c r="AR3" s="402"/>
      <c r="AS3" s="402"/>
      <c r="AT3" s="402"/>
      <c r="AU3" s="402"/>
      <c r="AV3" s="402"/>
      <c r="AW3" s="402"/>
      <c r="AX3" s="403"/>
      <c r="AY3" s="438" t="s">
        <v>1</v>
      </c>
      <c r="AZ3" s="439"/>
      <c r="BA3" s="439"/>
      <c r="BB3" s="439"/>
      <c r="BC3" s="439"/>
      <c r="BD3" s="439"/>
      <c r="BE3" s="439"/>
      <c r="BF3" s="439"/>
      <c r="BG3" s="439"/>
      <c r="BH3" s="439"/>
      <c r="BI3" s="439"/>
      <c r="BJ3" s="439"/>
      <c r="BK3" s="439"/>
      <c r="BL3" s="439"/>
      <c r="BM3" s="440"/>
      <c r="BN3" s="401" t="s">
        <v>89</v>
      </c>
      <c r="BO3" s="402"/>
      <c r="BP3" s="402"/>
      <c r="BQ3" s="402"/>
      <c r="BR3" s="402"/>
      <c r="BS3" s="402"/>
      <c r="BT3" s="402"/>
      <c r="BU3" s="403"/>
      <c r="BV3" s="401" t="s">
        <v>90</v>
      </c>
      <c r="BW3" s="402"/>
      <c r="BX3" s="402"/>
      <c r="BY3" s="402"/>
      <c r="BZ3" s="402"/>
      <c r="CA3" s="402"/>
      <c r="CB3" s="402"/>
      <c r="CC3" s="403"/>
      <c r="CD3" s="438" t="s">
        <v>1</v>
      </c>
      <c r="CE3" s="439"/>
      <c r="CF3" s="439"/>
      <c r="CG3" s="439"/>
      <c r="CH3" s="439"/>
      <c r="CI3" s="439"/>
      <c r="CJ3" s="439"/>
      <c r="CK3" s="439"/>
      <c r="CL3" s="439"/>
      <c r="CM3" s="439"/>
      <c r="CN3" s="439"/>
      <c r="CO3" s="439"/>
      <c r="CP3" s="439"/>
      <c r="CQ3" s="439"/>
      <c r="CR3" s="439"/>
      <c r="CS3" s="440"/>
      <c r="CT3" s="401" t="s">
        <v>91</v>
      </c>
      <c r="CU3" s="402"/>
      <c r="CV3" s="402"/>
      <c r="CW3" s="402"/>
      <c r="CX3" s="402"/>
      <c r="CY3" s="402"/>
      <c r="CZ3" s="402"/>
      <c r="DA3" s="403"/>
      <c r="DB3" s="401" t="s">
        <v>92</v>
      </c>
      <c r="DC3" s="402"/>
      <c r="DD3" s="402"/>
      <c r="DE3" s="402"/>
      <c r="DF3" s="402"/>
      <c r="DG3" s="402"/>
      <c r="DH3" s="402"/>
      <c r="DI3" s="403"/>
    </row>
    <row r="4" spans="1:119" ht="18.75" customHeight="1">
      <c r="A4" s="180"/>
      <c r="B4" s="420"/>
      <c r="C4" s="421"/>
      <c r="D4" s="421"/>
      <c r="E4" s="422"/>
      <c r="F4" s="422"/>
      <c r="G4" s="422"/>
      <c r="H4" s="422"/>
      <c r="I4" s="422"/>
      <c r="J4" s="422"/>
      <c r="K4" s="422"/>
      <c r="L4" s="422"/>
      <c r="M4" s="422"/>
      <c r="N4" s="422"/>
      <c r="O4" s="422"/>
      <c r="P4" s="422"/>
      <c r="Q4" s="422"/>
      <c r="R4" s="428"/>
      <c r="S4" s="428"/>
      <c r="T4" s="428"/>
      <c r="U4" s="428"/>
      <c r="V4" s="429"/>
      <c r="W4" s="432"/>
      <c r="X4" s="433"/>
      <c r="Y4" s="433"/>
      <c r="Z4" s="433"/>
      <c r="AA4" s="433"/>
      <c r="AB4" s="421"/>
      <c r="AC4" s="428"/>
      <c r="AD4" s="433"/>
      <c r="AE4" s="433"/>
      <c r="AF4" s="433"/>
      <c r="AG4" s="433"/>
      <c r="AH4" s="433"/>
      <c r="AI4" s="433"/>
      <c r="AJ4" s="433"/>
      <c r="AK4" s="433"/>
      <c r="AL4" s="436"/>
      <c r="AM4" s="434"/>
      <c r="AN4" s="435"/>
      <c r="AO4" s="435"/>
      <c r="AP4" s="435"/>
      <c r="AQ4" s="435"/>
      <c r="AR4" s="435"/>
      <c r="AS4" s="435"/>
      <c r="AT4" s="435"/>
      <c r="AU4" s="435"/>
      <c r="AV4" s="435"/>
      <c r="AW4" s="435"/>
      <c r="AX4" s="437"/>
      <c r="AY4" s="404" t="s">
        <v>93</v>
      </c>
      <c r="AZ4" s="405"/>
      <c r="BA4" s="405"/>
      <c r="BB4" s="405"/>
      <c r="BC4" s="405"/>
      <c r="BD4" s="405"/>
      <c r="BE4" s="405"/>
      <c r="BF4" s="405"/>
      <c r="BG4" s="405"/>
      <c r="BH4" s="405"/>
      <c r="BI4" s="405"/>
      <c r="BJ4" s="405"/>
      <c r="BK4" s="405"/>
      <c r="BL4" s="405"/>
      <c r="BM4" s="406"/>
      <c r="BN4" s="407">
        <v>8605031</v>
      </c>
      <c r="BO4" s="408"/>
      <c r="BP4" s="408"/>
      <c r="BQ4" s="408"/>
      <c r="BR4" s="408"/>
      <c r="BS4" s="408"/>
      <c r="BT4" s="408"/>
      <c r="BU4" s="409"/>
      <c r="BV4" s="407">
        <v>10924432</v>
      </c>
      <c r="BW4" s="408"/>
      <c r="BX4" s="408"/>
      <c r="BY4" s="408"/>
      <c r="BZ4" s="408"/>
      <c r="CA4" s="408"/>
      <c r="CB4" s="408"/>
      <c r="CC4" s="409"/>
      <c r="CD4" s="410" t="s">
        <v>94</v>
      </c>
      <c r="CE4" s="411"/>
      <c r="CF4" s="411"/>
      <c r="CG4" s="411"/>
      <c r="CH4" s="411"/>
      <c r="CI4" s="411"/>
      <c r="CJ4" s="411"/>
      <c r="CK4" s="411"/>
      <c r="CL4" s="411"/>
      <c r="CM4" s="411"/>
      <c r="CN4" s="411"/>
      <c r="CO4" s="411"/>
      <c r="CP4" s="411"/>
      <c r="CQ4" s="411"/>
      <c r="CR4" s="411"/>
      <c r="CS4" s="412"/>
      <c r="CT4" s="413">
        <v>8.3000000000000007</v>
      </c>
      <c r="CU4" s="414"/>
      <c r="CV4" s="414"/>
      <c r="CW4" s="414"/>
      <c r="CX4" s="414"/>
      <c r="CY4" s="414"/>
      <c r="CZ4" s="414"/>
      <c r="DA4" s="415"/>
      <c r="DB4" s="413">
        <v>9.6</v>
      </c>
      <c r="DC4" s="414"/>
      <c r="DD4" s="414"/>
      <c r="DE4" s="414"/>
      <c r="DF4" s="414"/>
      <c r="DG4" s="414"/>
      <c r="DH4" s="414"/>
      <c r="DI4" s="415"/>
    </row>
    <row r="5" spans="1:119" ht="18.75" customHeight="1">
      <c r="A5" s="180"/>
      <c r="B5" s="423"/>
      <c r="C5" s="424"/>
      <c r="D5" s="424"/>
      <c r="E5" s="425"/>
      <c r="F5" s="425"/>
      <c r="G5" s="425"/>
      <c r="H5" s="425"/>
      <c r="I5" s="425"/>
      <c r="J5" s="425"/>
      <c r="K5" s="425"/>
      <c r="L5" s="425"/>
      <c r="M5" s="425"/>
      <c r="N5" s="425"/>
      <c r="O5" s="425"/>
      <c r="P5" s="425"/>
      <c r="Q5" s="425"/>
      <c r="R5" s="430"/>
      <c r="S5" s="430"/>
      <c r="T5" s="430"/>
      <c r="U5" s="430"/>
      <c r="V5" s="431"/>
      <c r="W5" s="434"/>
      <c r="X5" s="435"/>
      <c r="Y5" s="435"/>
      <c r="Z5" s="435"/>
      <c r="AA5" s="435"/>
      <c r="AB5" s="424"/>
      <c r="AC5" s="430"/>
      <c r="AD5" s="435"/>
      <c r="AE5" s="435"/>
      <c r="AF5" s="435"/>
      <c r="AG5" s="435"/>
      <c r="AH5" s="435"/>
      <c r="AI5" s="435"/>
      <c r="AJ5" s="435"/>
      <c r="AK5" s="435"/>
      <c r="AL5" s="437"/>
      <c r="AM5" s="473" t="s">
        <v>95</v>
      </c>
      <c r="AN5" s="474"/>
      <c r="AO5" s="474"/>
      <c r="AP5" s="474"/>
      <c r="AQ5" s="474"/>
      <c r="AR5" s="474"/>
      <c r="AS5" s="474"/>
      <c r="AT5" s="475"/>
      <c r="AU5" s="476" t="s">
        <v>96</v>
      </c>
      <c r="AV5" s="477"/>
      <c r="AW5" s="477"/>
      <c r="AX5" s="477"/>
      <c r="AY5" s="478" t="s">
        <v>97</v>
      </c>
      <c r="AZ5" s="479"/>
      <c r="BA5" s="479"/>
      <c r="BB5" s="479"/>
      <c r="BC5" s="479"/>
      <c r="BD5" s="479"/>
      <c r="BE5" s="479"/>
      <c r="BF5" s="479"/>
      <c r="BG5" s="479"/>
      <c r="BH5" s="479"/>
      <c r="BI5" s="479"/>
      <c r="BJ5" s="479"/>
      <c r="BK5" s="479"/>
      <c r="BL5" s="479"/>
      <c r="BM5" s="480"/>
      <c r="BN5" s="444">
        <v>8148551</v>
      </c>
      <c r="BO5" s="445"/>
      <c r="BP5" s="445"/>
      <c r="BQ5" s="445"/>
      <c r="BR5" s="445"/>
      <c r="BS5" s="445"/>
      <c r="BT5" s="445"/>
      <c r="BU5" s="446"/>
      <c r="BV5" s="444">
        <v>10459843</v>
      </c>
      <c r="BW5" s="445"/>
      <c r="BX5" s="445"/>
      <c r="BY5" s="445"/>
      <c r="BZ5" s="445"/>
      <c r="CA5" s="445"/>
      <c r="CB5" s="445"/>
      <c r="CC5" s="446"/>
      <c r="CD5" s="447" t="s">
        <v>98</v>
      </c>
      <c r="CE5" s="448"/>
      <c r="CF5" s="448"/>
      <c r="CG5" s="448"/>
      <c r="CH5" s="448"/>
      <c r="CI5" s="448"/>
      <c r="CJ5" s="448"/>
      <c r="CK5" s="448"/>
      <c r="CL5" s="448"/>
      <c r="CM5" s="448"/>
      <c r="CN5" s="448"/>
      <c r="CO5" s="448"/>
      <c r="CP5" s="448"/>
      <c r="CQ5" s="448"/>
      <c r="CR5" s="448"/>
      <c r="CS5" s="449"/>
      <c r="CT5" s="441">
        <v>89.8</v>
      </c>
      <c r="CU5" s="442"/>
      <c r="CV5" s="442"/>
      <c r="CW5" s="442"/>
      <c r="CX5" s="442"/>
      <c r="CY5" s="442"/>
      <c r="CZ5" s="442"/>
      <c r="DA5" s="443"/>
      <c r="DB5" s="441">
        <v>83.5</v>
      </c>
      <c r="DC5" s="442"/>
      <c r="DD5" s="442"/>
      <c r="DE5" s="442"/>
      <c r="DF5" s="442"/>
      <c r="DG5" s="442"/>
      <c r="DH5" s="442"/>
      <c r="DI5" s="443"/>
    </row>
    <row r="6" spans="1:119" ht="18.75" customHeight="1">
      <c r="A6" s="180"/>
      <c r="B6" s="450" t="s">
        <v>99</v>
      </c>
      <c r="C6" s="451"/>
      <c r="D6" s="451"/>
      <c r="E6" s="452"/>
      <c r="F6" s="452"/>
      <c r="G6" s="452"/>
      <c r="H6" s="452"/>
      <c r="I6" s="452"/>
      <c r="J6" s="452"/>
      <c r="K6" s="452"/>
      <c r="L6" s="452" t="s">
        <v>100</v>
      </c>
      <c r="M6" s="452"/>
      <c r="N6" s="452"/>
      <c r="O6" s="452"/>
      <c r="P6" s="452"/>
      <c r="Q6" s="452"/>
      <c r="R6" s="456"/>
      <c r="S6" s="456"/>
      <c r="T6" s="456"/>
      <c r="U6" s="456"/>
      <c r="V6" s="457"/>
      <c r="W6" s="460" t="s">
        <v>101</v>
      </c>
      <c r="X6" s="461"/>
      <c r="Y6" s="461"/>
      <c r="Z6" s="461"/>
      <c r="AA6" s="461"/>
      <c r="AB6" s="451"/>
      <c r="AC6" s="464" t="s">
        <v>102</v>
      </c>
      <c r="AD6" s="465"/>
      <c r="AE6" s="465"/>
      <c r="AF6" s="465"/>
      <c r="AG6" s="465"/>
      <c r="AH6" s="465"/>
      <c r="AI6" s="465"/>
      <c r="AJ6" s="465"/>
      <c r="AK6" s="465"/>
      <c r="AL6" s="466"/>
      <c r="AM6" s="473" t="s">
        <v>103</v>
      </c>
      <c r="AN6" s="474"/>
      <c r="AO6" s="474"/>
      <c r="AP6" s="474"/>
      <c r="AQ6" s="474"/>
      <c r="AR6" s="474"/>
      <c r="AS6" s="474"/>
      <c r="AT6" s="475"/>
      <c r="AU6" s="476" t="s">
        <v>96</v>
      </c>
      <c r="AV6" s="477"/>
      <c r="AW6" s="477"/>
      <c r="AX6" s="477"/>
      <c r="AY6" s="478" t="s">
        <v>104</v>
      </c>
      <c r="AZ6" s="479"/>
      <c r="BA6" s="479"/>
      <c r="BB6" s="479"/>
      <c r="BC6" s="479"/>
      <c r="BD6" s="479"/>
      <c r="BE6" s="479"/>
      <c r="BF6" s="479"/>
      <c r="BG6" s="479"/>
      <c r="BH6" s="479"/>
      <c r="BI6" s="479"/>
      <c r="BJ6" s="479"/>
      <c r="BK6" s="479"/>
      <c r="BL6" s="479"/>
      <c r="BM6" s="480"/>
      <c r="BN6" s="444">
        <v>456480</v>
      </c>
      <c r="BO6" s="445"/>
      <c r="BP6" s="445"/>
      <c r="BQ6" s="445"/>
      <c r="BR6" s="445"/>
      <c r="BS6" s="445"/>
      <c r="BT6" s="445"/>
      <c r="BU6" s="446"/>
      <c r="BV6" s="444">
        <v>464589</v>
      </c>
      <c r="BW6" s="445"/>
      <c r="BX6" s="445"/>
      <c r="BY6" s="445"/>
      <c r="BZ6" s="445"/>
      <c r="CA6" s="445"/>
      <c r="CB6" s="445"/>
      <c r="CC6" s="446"/>
      <c r="CD6" s="447" t="s">
        <v>105</v>
      </c>
      <c r="CE6" s="448"/>
      <c r="CF6" s="448"/>
      <c r="CG6" s="448"/>
      <c r="CH6" s="448"/>
      <c r="CI6" s="448"/>
      <c r="CJ6" s="448"/>
      <c r="CK6" s="448"/>
      <c r="CL6" s="448"/>
      <c r="CM6" s="448"/>
      <c r="CN6" s="448"/>
      <c r="CO6" s="448"/>
      <c r="CP6" s="448"/>
      <c r="CQ6" s="448"/>
      <c r="CR6" s="448"/>
      <c r="CS6" s="449"/>
      <c r="CT6" s="481">
        <v>90.7</v>
      </c>
      <c r="CU6" s="482"/>
      <c r="CV6" s="482"/>
      <c r="CW6" s="482"/>
      <c r="CX6" s="482"/>
      <c r="CY6" s="482"/>
      <c r="CZ6" s="482"/>
      <c r="DA6" s="483"/>
      <c r="DB6" s="481">
        <v>86.7</v>
      </c>
      <c r="DC6" s="482"/>
      <c r="DD6" s="482"/>
      <c r="DE6" s="482"/>
      <c r="DF6" s="482"/>
      <c r="DG6" s="482"/>
      <c r="DH6" s="482"/>
      <c r="DI6" s="483"/>
    </row>
    <row r="7" spans="1:119" ht="18.75" customHeight="1">
      <c r="A7" s="180"/>
      <c r="B7" s="420"/>
      <c r="C7" s="421"/>
      <c r="D7" s="421"/>
      <c r="E7" s="422"/>
      <c r="F7" s="422"/>
      <c r="G7" s="422"/>
      <c r="H7" s="422"/>
      <c r="I7" s="422"/>
      <c r="J7" s="422"/>
      <c r="K7" s="422"/>
      <c r="L7" s="422"/>
      <c r="M7" s="422"/>
      <c r="N7" s="422"/>
      <c r="O7" s="422"/>
      <c r="P7" s="422"/>
      <c r="Q7" s="422"/>
      <c r="R7" s="428"/>
      <c r="S7" s="428"/>
      <c r="T7" s="428"/>
      <c r="U7" s="428"/>
      <c r="V7" s="429"/>
      <c r="W7" s="432"/>
      <c r="X7" s="433"/>
      <c r="Y7" s="433"/>
      <c r="Z7" s="433"/>
      <c r="AA7" s="433"/>
      <c r="AB7" s="421"/>
      <c r="AC7" s="467"/>
      <c r="AD7" s="468"/>
      <c r="AE7" s="468"/>
      <c r="AF7" s="468"/>
      <c r="AG7" s="468"/>
      <c r="AH7" s="468"/>
      <c r="AI7" s="468"/>
      <c r="AJ7" s="468"/>
      <c r="AK7" s="468"/>
      <c r="AL7" s="469"/>
      <c r="AM7" s="473" t="s">
        <v>106</v>
      </c>
      <c r="AN7" s="474"/>
      <c r="AO7" s="474"/>
      <c r="AP7" s="474"/>
      <c r="AQ7" s="474"/>
      <c r="AR7" s="474"/>
      <c r="AS7" s="474"/>
      <c r="AT7" s="475"/>
      <c r="AU7" s="476" t="s">
        <v>96</v>
      </c>
      <c r="AV7" s="477"/>
      <c r="AW7" s="477"/>
      <c r="AX7" s="477"/>
      <c r="AY7" s="478" t="s">
        <v>107</v>
      </c>
      <c r="AZ7" s="479"/>
      <c r="BA7" s="479"/>
      <c r="BB7" s="479"/>
      <c r="BC7" s="479"/>
      <c r="BD7" s="479"/>
      <c r="BE7" s="479"/>
      <c r="BF7" s="479"/>
      <c r="BG7" s="479"/>
      <c r="BH7" s="479"/>
      <c r="BI7" s="479"/>
      <c r="BJ7" s="479"/>
      <c r="BK7" s="479"/>
      <c r="BL7" s="479"/>
      <c r="BM7" s="480"/>
      <c r="BN7" s="444">
        <v>94854</v>
      </c>
      <c r="BO7" s="445"/>
      <c r="BP7" s="445"/>
      <c r="BQ7" s="445"/>
      <c r="BR7" s="445"/>
      <c r="BS7" s="445"/>
      <c r="BT7" s="445"/>
      <c r="BU7" s="446"/>
      <c r="BV7" s="444">
        <v>36031</v>
      </c>
      <c r="BW7" s="445"/>
      <c r="BX7" s="445"/>
      <c r="BY7" s="445"/>
      <c r="BZ7" s="445"/>
      <c r="CA7" s="445"/>
      <c r="CB7" s="445"/>
      <c r="CC7" s="446"/>
      <c r="CD7" s="447" t="s">
        <v>108</v>
      </c>
      <c r="CE7" s="448"/>
      <c r="CF7" s="448"/>
      <c r="CG7" s="448"/>
      <c r="CH7" s="448"/>
      <c r="CI7" s="448"/>
      <c r="CJ7" s="448"/>
      <c r="CK7" s="448"/>
      <c r="CL7" s="448"/>
      <c r="CM7" s="448"/>
      <c r="CN7" s="448"/>
      <c r="CO7" s="448"/>
      <c r="CP7" s="448"/>
      <c r="CQ7" s="448"/>
      <c r="CR7" s="448"/>
      <c r="CS7" s="449"/>
      <c r="CT7" s="444">
        <v>4366400</v>
      </c>
      <c r="CU7" s="445"/>
      <c r="CV7" s="445"/>
      <c r="CW7" s="445"/>
      <c r="CX7" s="445"/>
      <c r="CY7" s="445"/>
      <c r="CZ7" s="445"/>
      <c r="DA7" s="446"/>
      <c r="DB7" s="444">
        <v>4455398</v>
      </c>
      <c r="DC7" s="445"/>
      <c r="DD7" s="445"/>
      <c r="DE7" s="445"/>
      <c r="DF7" s="445"/>
      <c r="DG7" s="445"/>
      <c r="DH7" s="445"/>
      <c r="DI7" s="446"/>
    </row>
    <row r="8" spans="1:119" ht="18.75" customHeight="1" thickBot="1">
      <c r="A8" s="180"/>
      <c r="B8" s="453"/>
      <c r="C8" s="454"/>
      <c r="D8" s="454"/>
      <c r="E8" s="455"/>
      <c r="F8" s="455"/>
      <c r="G8" s="455"/>
      <c r="H8" s="455"/>
      <c r="I8" s="455"/>
      <c r="J8" s="455"/>
      <c r="K8" s="455"/>
      <c r="L8" s="455"/>
      <c r="M8" s="455"/>
      <c r="N8" s="455"/>
      <c r="O8" s="455"/>
      <c r="P8" s="455"/>
      <c r="Q8" s="455"/>
      <c r="R8" s="458"/>
      <c r="S8" s="458"/>
      <c r="T8" s="458"/>
      <c r="U8" s="458"/>
      <c r="V8" s="459"/>
      <c r="W8" s="462"/>
      <c r="X8" s="463"/>
      <c r="Y8" s="463"/>
      <c r="Z8" s="463"/>
      <c r="AA8" s="463"/>
      <c r="AB8" s="454"/>
      <c r="AC8" s="470"/>
      <c r="AD8" s="471"/>
      <c r="AE8" s="471"/>
      <c r="AF8" s="471"/>
      <c r="AG8" s="471"/>
      <c r="AH8" s="471"/>
      <c r="AI8" s="471"/>
      <c r="AJ8" s="471"/>
      <c r="AK8" s="471"/>
      <c r="AL8" s="472"/>
      <c r="AM8" s="473" t="s">
        <v>109</v>
      </c>
      <c r="AN8" s="474"/>
      <c r="AO8" s="474"/>
      <c r="AP8" s="474"/>
      <c r="AQ8" s="474"/>
      <c r="AR8" s="474"/>
      <c r="AS8" s="474"/>
      <c r="AT8" s="475"/>
      <c r="AU8" s="476" t="s">
        <v>110</v>
      </c>
      <c r="AV8" s="477"/>
      <c r="AW8" s="477"/>
      <c r="AX8" s="477"/>
      <c r="AY8" s="478" t="s">
        <v>111</v>
      </c>
      <c r="AZ8" s="479"/>
      <c r="BA8" s="479"/>
      <c r="BB8" s="479"/>
      <c r="BC8" s="479"/>
      <c r="BD8" s="479"/>
      <c r="BE8" s="479"/>
      <c r="BF8" s="479"/>
      <c r="BG8" s="479"/>
      <c r="BH8" s="479"/>
      <c r="BI8" s="479"/>
      <c r="BJ8" s="479"/>
      <c r="BK8" s="479"/>
      <c r="BL8" s="479"/>
      <c r="BM8" s="480"/>
      <c r="BN8" s="444">
        <v>361626</v>
      </c>
      <c r="BO8" s="445"/>
      <c r="BP8" s="445"/>
      <c r="BQ8" s="445"/>
      <c r="BR8" s="445"/>
      <c r="BS8" s="445"/>
      <c r="BT8" s="445"/>
      <c r="BU8" s="446"/>
      <c r="BV8" s="444">
        <v>428558</v>
      </c>
      <c r="BW8" s="445"/>
      <c r="BX8" s="445"/>
      <c r="BY8" s="445"/>
      <c r="BZ8" s="445"/>
      <c r="CA8" s="445"/>
      <c r="CB8" s="445"/>
      <c r="CC8" s="446"/>
      <c r="CD8" s="447" t="s">
        <v>112</v>
      </c>
      <c r="CE8" s="448"/>
      <c r="CF8" s="448"/>
      <c r="CG8" s="448"/>
      <c r="CH8" s="448"/>
      <c r="CI8" s="448"/>
      <c r="CJ8" s="448"/>
      <c r="CK8" s="448"/>
      <c r="CL8" s="448"/>
      <c r="CM8" s="448"/>
      <c r="CN8" s="448"/>
      <c r="CO8" s="448"/>
      <c r="CP8" s="448"/>
      <c r="CQ8" s="448"/>
      <c r="CR8" s="448"/>
      <c r="CS8" s="449"/>
      <c r="CT8" s="484">
        <v>0.31</v>
      </c>
      <c r="CU8" s="485"/>
      <c r="CV8" s="485"/>
      <c r="CW8" s="485"/>
      <c r="CX8" s="485"/>
      <c r="CY8" s="485"/>
      <c r="CZ8" s="485"/>
      <c r="DA8" s="486"/>
      <c r="DB8" s="484">
        <v>0.32</v>
      </c>
      <c r="DC8" s="485"/>
      <c r="DD8" s="485"/>
      <c r="DE8" s="485"/>
      <c r="DF8" s="485"/>
      <c r="DG8" s="485"/>
      <c r="DH8" s="485"/>
      <c r="DI8" s="486"/>
    </row>
    <row r="9" spans="1:119" ht="18.75" customHeight="1" thickBot="1">
      <c r="A9" s="180"/>
      <c r="B9" s="438" t="s">
        <v>113</v>
      </c>
      <c r="C9" s="439"/>
      <c r="D9" s="439"/>
      <c r="E9" s="439"/>
      <c r="F9" s="439"/>
      <c r="G9" s="439"/>
      <c r="H9" s="439"/>
      <c r="I9" s="439"/>
      <c r="J9" s="439"/>
      <c r="K9" s="487"/>
      <c r="L9" s="488" t="s">
        <v>114</v>
      </c>
      <c r="M9" s="489"/>
      <c r="N9" s="489"/>
      <c r="O9" s="489"/>
      <c r="P9" s="489"/>
      <c r="Q9" s="490"/>
      <c r="R9" s="491">
        <v>9119</v>
      </c>
      <c r="S9" s="492"/>
      <c r="T9" s="492"/>
      <c r="U9" s="492"/>
      <c r="V9" s="493"/>
      <c r="W9" s="401" t="s">
        <v>115</v>
      </c>
      <c r="X9" s="402"/>
      <c r="Y9" s="402"/>
      <c r="Z9" s="402"/>
      <c r="AA9" s="402"/>
      <c r="AB9" s="402"/>
      <c r="AC9" s="402"/>
      <c r="AD9" s="402"/>
      <c r="AE9" s="402"/>
      <c r="AF9" s="402"/>
      <c r="AG9" s="402"/>
      <c r="AH9" s="402"/>
      <c r="AI9" s="402"/>
      <c r="AJ9" s="402"/>
      <c r="AK9" s="402"/>
      <c r="AL9" s="403"/>
      <c r="AM9" s="473" t="s">
        <v>116</v>
      </c>
      <c r="AN9" s="474"/>
      <c r="AO9" s="474"/>
      <c r="AP9" s="474"/>
      <c r="AQ9" s="474"/>
      <c r="AR9" s="474"/>
      <c r="AS9" s="474"/>
      <c r="AT9" s="475"/>
      <c r="AU9" s="476" t="s">
        <v>117</v>
      </c>
      <c r="AV9" s="477"/>
      <c r="AW9" s="477"/>
      <c r="AX9" s="477"/>
      <c r="AY9" s="478" t="s">
        <v>118</v>
      </c>
      <c r="AZ9" s="479"/>
      <c r="BA9" s="479"/>
      <c r="BB9" s="479"/>
      <c r="BC9" s="479"/>
      <c r="BD9" s="479"/>
      <c r="BE9" s="479"/>
      <c r="BF9" s="479"/>
      <c r="BG9" s="479"/>
      <c r="BH9" s="479"/>
      <c r="BI9" s="479"/>
      <c r="BJ9" s="479"/>
      <c r="BK9" s="479"/>
      <c r="BL9" s="479"/>
      <c r="BM9" s="480"/>
      <c r="BN9" s="444">
        <v>-66932</v>
      </c>
      <c r="BO9" s="445"/>
      <c r="BP9" s="445"/>
      <c r="BQ9" s="445"/>
      <c r="BR9" s="445"/>
      <c r="BS9" s="445"/>
      <c r="BT9" s="445"/>
      <c r="BU9" s="446"/>
      <c r="BV9" s="444">
        <v>66972</v>
      </c>
      <c r="BW9" s="445"/>
      <c r="BX9" s="445"/>
      <c r="BY9" s="445"/>
      <c r="BZ9" s="445"/>
      <c r="CA9" s="445"/>
      <c r="CB9" s="445"/>
      <c r="CC9" s="446"/>
      <c r="CD9" s="447" t="s">
        <v>119</v>
      </c>
      <c r="CE9" s="448"/>
      <c r="CF9" s="448"/>
      <c r="CG9" s="448"/>
      <c r="CH9" s="448"/>
      <c r="CI9" s="448"/>
      <c r="CJ9" s="448"/>
      <c r="CK9" s="448"/>
      <c r="CL9" s="448"/>
      <c r="CM9" s="448"/>
      <c r="CN9" s="448"/>
      <c r="CO9" s="448"/>
      <c r="CP9" s="448"/>
      <c r="CQ9" s="448"/>
      <c r="CR9" s="448"/>
      <c r="CS9" s="449"/>
      <c r="CT9" s="441">
        <v>15.2</v>
      </c>
      <c r="CU9" s="442"/>
      <c r="CV9" s="442"/>
      <c r="CW9" s="442"/>
      <c r="CX9" s="442"/>
      <c r="CY9" s="442"/>
      <c r="CZ9" s="442"/>
      <c r="DA9" s="443"/>
      <c r="DB9" s="441">
        <v>15.2</v>
      </c>
      <c r="DC9" s="442"/>
      <c r="DD9" s="442"/>
      <c r="DE9" s="442"/>
      <c r="DF9" s="442"/>
      <c r="DG9" s="442"/>
      <c r="DH9" s="442"/>
      <c r="DI9" s="443"/>
    </row>
    <row r="10" spans="1:119" ht="18.75" customHeight="1" thickBot="1">
      <c r="A10" s="180"/>
      <c r="B10" s="438"/>
      <c r="C10" s="439"/>
      <c r="D10" s="439"/>
      <c r="E10" s="439"/>
      <c r="F10" s="439"/>
      <c r="G10" s="439"/>
      <c r="H10" s="439"/>
      <c r="I10" s="439"/>
      <c r="J10" s="439"/>
      <c r="K10" s="487"/>
      <c r="L10" s="494" t="s">
        <v>120</v>
      </c>
      <c r="M10" s="474"/>
      <c r="N10" s="474"/>
      <c r="O10" s="474"/>
      <c r="P10" s="474"/>
      <c r="Q10" s="475"/>
      <c r="R10" s="495">
        <v>10327</v>
      </c>
      <c r="S10" s="496"/>
      <c r="T10" s="496"/>
      <c r="U10" s="496"/>
      <c r="V10" s="497"/>
      <c r="W10" s="432"/>
      <c r="X10" s="433"/>
      <c r="Y10" s="433"/>
      <c r="Z10" s="433"/>
      <c r="AA10" s="433"/>
      <c r="AB10" s="433"/>
      <c r="AC10" s="433"/>
      <c r="AD10" s="433"/>
      <c r="AE10" s="433"/>
      <c r="AF10" s="433"/>
      <c r="AG10" s="433"/>
      <c r="AH10" s="433"/>
      <c r="AI10" s="433"/>
      <c r="AJ10" s="433"/>
      <c r="AK10" s="433"/>
      <c r="AL10" s="436"/>
      <c r="AM10" s="473" t="s">
        <v>121</v>
      </c>
      <c r="AN10" s="474"/>
      <c r="AO10" s="474"/>
      <c r="AP10" s="474"/>
      <c r="AQ10" s="474"/>
      <c r="AR10" s="474"/>
      <c r="AS10" s="474"/>
      <c r="AT10" s="475"/>
      <c r="AU10" s="476" t="s">
        <v>122</v>
      </c>
      <c r="AV10" s="477"/>
      <c r="AW10" s="477"/>
      <c r="AX10" s="477"/>
      <c r="AY10" s="478" t="s">
        <v>123</v>
      </c>
      <c r="AZ10" s="479"/>
      <c r="BA10" s="479"/>
      <c r="BB10" s="479"/>
      <c r="BC10" s="479"/>
      <c r="BD10" s="479"/>
      <c r="BE10" s="479"/>
      <c r="BF10" s="479"/>
      <c r="BG10" s="479"/>
      <c r="BH10" s="479"/>
      <c r="BI10" s="479"/>
      <c r="BJ10" s="479"/>
      <c r="BK10" s="479"/>
      <c r="BL10" s="479"/>
      <c r="BM10" s="480"/>
      <c r="BN10" s="444">
        <v>130346</v>
      </c>
      <c r="BO10" s="445"/>
      <c r="BP10" s="445"/>
      <c r="BQ10" s="445"/>
      <c r="BR10" s="445"/>
      <c r="BS10" s="445"/>
      <c r="BT10" s="445"/>
      <c r="BU10" s="446"/>
      <c r="BV10" s="444">
        <v>122710</v>
      </c>
      <c r="BW10" s="445"/>
      <c r="BX10" s="445"/>
      <c r="BY10" s="445"/>
      <c r="BZ10" s="445"/>
      <c r="CA10" s="445"/>
      <c r="CB10" s="445"/>
      <c r="CC10" s="446"/>
      <c r="CD10" s="183" t="s">
        <v>124</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row>
    <row r="11" spans="1:119" ht="18.75" customHeight="1" thickBot="1">
      <c r="A11" s="180"/>
      <c r="B11" s="438"/>
      <c r="C11" s="439"/>
      <c r="D11" s="439"/>
      <c r="E11" s="439"/>
      <c r="F11" s="439"/>
      <c r="G11" s="439"/>
      <c r="H11" s="439"/>
      <c r="I11" s="439"/>
      <c r="J11" s="439"/>
      <c r="K11" s="487"/>
      <c r="L11" s="498" t="s">
        <v>125</v>
      </c>
      <c r="M11" s="499"/>
      <c r="N11" s="499"/>
      <c r="O11" s="499"/>
      <c r="P11" s="499"/>
      <c r="Q11" s="500"/>
      <c r="R11" s="501" t="s">
        <v>126</v>
      </c>
      <c r="S11" s="502"/>
      <c r="T11" s="502"/>
      <c r="U11" s="502"/>
      <c r="V11" s="503"/>
      <c r="W11" s="432"/>
      <c r="X11" s="433"/>
      <c r="Y11" s="433"/>
      <c r="Z11" s="433"/>
      <c r="AA11" s="433"/>
      <c r="AB11" s="433"/>
      <c r="AC11" s="433"/>
      <c r="AD11" s="433"/>
      <c r="AE11" s="433"/>
      <c r="AF11" s="433"/>
      <c r="AG11" s="433"/>
      <c r="AH11" s="433"/>
      <c r="AI11" s="433"/>
      <c r="AJ11" s="433"/>
      <c r="AK11" s="433"/>
      <c r="AL11" s="436"/>
      <c r="AM11" s="473" t="s">
        <v>127</v>
      </c>
      <c r="AN11" s="474"/>
      <c r="AO11" s="474"/>
      <c r="AP11" s="474"/>
      <c r="AQ11" s="474"/>
      <c r="AR11" s="474"/>
      <c r="AS11" s="474"/>
      <c r="AT11" s="475"/>
      <c r="AU11" s="476" t="s">
        <v>96</v>
      </c>
      <c r="AV11" s="477"/>
      <c r="AW11" s="477"/>
      <c r="AX11" s="477"/>
      <c r="AY11" s="478" t="s">
        <v>128</v>
      </c>
      <c r="AZ11" s="479"/>
      <c r="BA11" s="479"/>
      <c r="BB11" s="479"/>
      <c r="BC11" s="479"/>
      <c r="BD11" s="479"/>
      <c r="BE11" s="479"/>
      <c r="BF11" s="479"/>
      <c r="BG11" s="479"/>
      <c r="BH11" s="479"/>
      <c r="BI11" s="479"/>
      <c r="BJ11" s="479"/>
      <c r="BK11" s="479"/>
      <c r="BL11" s="479"/>
      <c r="BM11" s="480"/>
      <c r="BN11" s="444">
        <v>0</v>
      </c>
      <c r="BO11" s="445"/>
      <c r="BP11" s="445"/>
      <c r="BQ11" s="445"/>
      <c r="BR11" s="445"/>
      <c r="BS11" s="445"/>
      <c r="BT11" s="445"/>
      <c r="BU11" s="446"/>
      <c r="BV11" s="444">
        <v>0</v>
      </c>
      <c r="BW11" s="445"/>
      <c r="BX11" s="445"/>
      <c r="BY11" s="445"/>
      <c r="BZ11" s="445"/>
      <c r="CA11" s="445"/>
      <c r="CB11" s="445"/>
      <c r="CC11" s="446"/>
      <c r="CD11" s="447" t="s">
        <v>129</v>
      </c>
      <c r="CE11" s="448"/>
      <c r="CF11" s="448"/>
      <c r="CG11" s="448"/>
      <c r="CH11" s="448"/>
      <c r="CI11" s="448"/>
      <c r="CJ11" s="448"/>
      <c r="CK11" s="448"/>
      <c r="CL11" s="448"/>
      <c r="CM11" s="448"/>
      <c r="CN11" s="448"/>
      <c r="CO11" s="448"/>
      <c r="CP11" s="448"/>
      <c r="CQ11" s="448"/>
      <c r="CR11" s="448"/>
      <c r="CS11" s="449"/>
      <c r="CT11" s="484" t="s">
        <v>130</v>
      </c>
      <c r="CU11" s="485"/>
      <c r="CV11" s="485"/>
      <c r="CW11" s="485"/>
      <c r="CX11" s="485"/>
      <c r="CY11" s="485"/>
      <c r="CZ11" s="485"/>
      <c r="DA11" s="486"/>
      <c r="DB11" s="484" t="s">
        <v>131</v>
      </c>
      <c r="DC11" s="485"/>
      <c r="DD11" s="485"/>
      <c r="DE11" s="485"/>
      <c r="DF11" s="485"/>
      <c r="DG11" s="485"/>
      <c r="DH11" s="485"/>
      <c r="DI11" s="486"/>
    </row>
    <row r="12" spans="1:119" ht="18.75" customHeight="1">
      <c r="A12" s="180"/>
      <c r="B12" s="504" t="s">
        <v>132</v>
      </c>
      <c r="C12" s="505"/>
      <c r="D12" s="505"/>
      <c r="E12" s="505"/>
      <c r="F12" s="505"/>
      <c r="G12" s="505"/>
      <c r="H12" s="505"/>
      <c r="I12" s="505"/>
      <c r="J12" s="505"/>
      <c r="K12" s="506"/>
      <c r="L12" s="513" t="s">
        <v>133</v>
      </c>
      <c r="M12" s="514"/>
      <c r="N12" s="514"/>
      <c r="O12" s="514"/>
      <c r="P12" s="514"/>
      <c r="Q12" s="515"/>
      <c r="R12" s="516">
        <v>8700</v>
      </c>
      <c r="S12" s="517"/>
      <c r="T12" s="517"/>
      <c r="U12" s="517"/>
      <c r="V12" s="518"/>
      <c r="W12" s="519" t="s">
        <v>1</v>
      </c>
      <c r="X12" s="477"/>
      <c r="Y12" s="477"/>
      <c r="Z12" s="477"/>
      <c r="AA12" s="477"/>
      <c r="AB12" s="520"/>
      <c r="AC12" s="521" t="s">
        <v>134</v>
      </c>
      <c r="AD12" s="522"/>
      <c r="AE12" s="522"/>
      <c r="AF12" s="522"/>
      <c r="AG12" s="523"/>
      <c r="AH12" s="521" t="s">
        <v>135</v>
      </c>
      <c r="AI12" s="522"/>
      <c r="AJ12" s="522"/>
      <c r="AK12" s="522"/>
      <c r="AL12" s="524"/>
      <c r="AM12" s="473" t="s">
        <v>136</v>
      </c>
      <c r="AN12" s="474"/>
      <c r="AO12" s="474"/>
      <c r="AP12" s="474"/>
      <c r="AQ12" s="474"/>
      <c r="AR12" s="474"/>
      <c r="AS12" s="474"/>
      <c r="AT12" s="475"/>
      <c r="AU12" s="476" t="s">
        <v>96</v>
      </c>
      <c r="AV12" s="477"/>
      <c r="AW12" s="477"/>
      <c r="AX12" s="477"/>
      <c r="AY12" s="478" t="s">
        <v>137</v>
      </c>
      <c r="AZ12" s="479"/>
      <c r="BA12" s="479"/>
      <c r="BB12" s="479"/>
      <c r="BC12" s="479"/>
      <c r="BD12" s="479"/>
      <c r="BE12" s="479"/>
      <c r="BF12" s="479"/>
      <c r="BG12" s="479"/>
      <c r="BH12" s="479"/>
      <c r="BI12" s="479"/>
      <c r="BJ12" s="479"/>
      <c r="BK12" s="479"/>
      <c r="BL12" s="479"/>
      <c r="BM12" s="480"/>
      <c r="BN12" s="444">
        <v>170000</v>
      </c>
      <c r="BO12" s="445"/>
      <c r="BP12" s="445"/>
      <c r="BQ12" s="445"/>
      <c r="BR12" s="445"/>
      <c r="BS12" s="445"/>
      <c r="BT12" s="445"/>
      <c r="BU12" s="446"/>
      <c r="BV12" s="444">
        <v>0</v>
      </c>
      <c r="BW12" s="445"/>
      <c r="BX12" s="445"/>
      <c r="BY12" s="445"/>
      <c r="BZ12" s="445"/>
      <c r="CA12" s="445"/>
      <c r="CB12" s="445"/>
      <c r="CC12" s="446"/>
      <c r="CD12" s="447" t="s">
        <v>138</v>
      </c>
      <c r="CE12" s="448"/>
      <c r="CF12" s="448"/>
      <c r="CG12" s="448"/>
      <c r="CH12" s="448"/>
      <c r="CI12" s="448"/>
      <c r="CJ12" s="448"/>
      <c r="CK12" s="448"/>
      <c r="CL12" s="448"/>
      <c r="CM12" s="448"/>
      <c r="CN12" s="448"/>
      <c r="CO12" s="448"/>
      <c r="CP12" s="448"/>
      <c r="CQ12" s="448"/>
      <c r="CR12" s="448"/>
      <c r="CS12" s="449"/>
      <c r="CT12" s="484" t="s">
        <v>131</v>
      </c>
      <c r="CU12" s="485"/>
      <c r="CV12" s="485"/>
      <c r="CW12" s="485"/>
      <c r="CX12" s="485"/>
      <c r="CY12" s="485"/>
      <c r="CZ12" s="485"/>
      <c r="DA12" s="486"/>
      <c r="DB12" s="484" t="s">
        <v>130</v>
      </c>
      <c r="DC12" s="485"/>
      <c r="DD12" s="485"/>
      <c r="DE12" s="485"/>
      <c r="DF12" s="485"/>
      <c r="DG12" s="485"/>
      <c r="DH12" s="485"/>
      <c r="DI12" s="486"/>
    </row>
    <row r="13" spans="1:119" ht="18.75" customHeight="1">
      <c r="A13" s="180"/>
      <c r="B13" s="507"/>
      <c r="C13" s="508"/>
      <c r="D13" s="508"/>
      <c r="E13" s="508"/>
      <c r="F13" s="508"/>
      <c r="G13" s="508"/>
      <c r="H13" s="508"/>
      <c r="I13" s="508"/>
      <c r="J13" s="508"/>
      <c r="K13" s="509"/>
      <c r="L13" s="189"/>
      <c r="M13" s="535" t="s">
        <v>139</v>
      </c>
      <c r="N13" s="536"/>
      <c r="O13" s="536"/>
      <c r="P13" s="536"/>
      <c r="Q13" s="537"/>
      <c r="R13" s="528">
        <v>8607</v>
      </c>
      <c r="S13" s="529"/>
      <c r="T13" s="529"/>
      <c r="U13" s="529"/>
      <c r="V13" s="530"/>
      <c r="W13" s="460" t="s">
        <v>140</v>
      </c>
      <c r="X13" s="461"/>
      <c r="Y13" s="461"/>
      <c r="Z13" s="461"/>
      <c r="AA13" s="461"/>
      <c r="AB13" s="451"/>
      <c r="AC13" s="495">
        <v>583</v>
      </c>
      <c r="AD13" s="496"/>
      <c r="AE13" s="496"/>
      <c r="AF13" s="496"/>
      <c r="AG13" s="538"/>
      <c r="AH13" s="495">
        <v>779</v>
      </c>
      <c r="AI13" s="496"/>
      <c r="AJ13" s="496"/>
      <c r="AK13" s="496"/>
      <c r="AL13" s="497"/>
      <c r="AM13" s="473" t="s">
        <v>141</v>
      </c>
      <c r="AN13" s="474"/>
      <c r="AO13" s="474"/>
      <c r="AP13" s="474"/>
      <c r="AQ13" s="474"/>
      <c r="AR13" s="474"/>
      <c r="AS13" s="474"/>
      <c r="AT13" s="475"/>
      <c r="AU13" s="476" t="s">
        <v>122</v>
      </c>
      <c r="AV13" s="477"/>
      <c r="AW13" s="477"/>
      <c r="AX13" s="477"/>
      <c r="AY13" s="478" t="s">
        <v>142</v>
      </c>
      <c r="AZ13" s="479"/>
      <c r="BA13" s="479"/>
      <c r="BB13" s="479"/>
      <c r="BC13" s="479"/>
      <c r="BD13" s="479"/>
      <c r="BE13" s="479"/>
      <c r="BF13" s="479"/>
      <c r="BG13" s="479"/>
      <c r="BH13" s="479"/>
      <c r="BI13" s="479"/>
      <c r="BJ13" s="479"/>
      <c r="BK13" s="479"/>
      <c r="BL13" s="479"/>
      <c r="BM13" s="480"/>
      <c r="BN13" s="444">
        <v>-106586</v>
      </c>
      <c r="BO13" s="445"/>
      <c r="BP13" s="445"/>
      <c r="BQ13" s="445"/>
      <c r="BR13" s="445"/>
      <c r="BS13" s="445"/>
      <c r="BT13" s="445"/>
      <c r="BU13" s="446"/>
      <c r="BV13" s="444">
        <v>189682</v>
      </c>
      <c r="BW13" s="445"/>
      <c r="BX13" s="445"/>
      <c r="BY13" s="445"/>
      <c r="BZ13" s="445"/>
      <c r="CA13" s="445"/>
      <c r="CB13" s="445"/>
      <c r="CC13" s="446"/>
      <c r="CD13" s="447" t="s">
        <v>143</v>
      </c>
      <c r="CE13" s="448"/>
      <c r="CF13" s="448"/>
      <c r="CG13" s="448"/>
      <c r="CH13" s="448"/>
      <c r="CI13" s="448"/>
      <c r="CJ13" s="448"/>
      <c r="CK13" s="448"/>
      <c r="CL13" s="448"/>
      <c r="CM13" s="448"/>
      <c r="CN13" s="448"/>
      <c r="CO13" s="448"/>
      <c r="CP13" s="448"/>
      <c r="CQ13" s="448"/>
      <c r="CR13" s="448"/>
      <c r="CS13" s="449"/>
      <c r="CT13" s="441">
        <v>8.6</v>
      </c>
      <c r="CU13" s="442"/>
      <c r="CV13" s="442"/>
      <c r="CW13" s="442"/>
      <c r="CX13" s="442"/>
      <c r="CY13" s="442"/>
      <c r="CZ13" s="442"/>
      <c r="DA13" s="443"/>
      <c r="DB13" s="441">
        <v>8.5</v>
      </c>
      <c r="DC13" s="442"/>
      <c r="DD13" s="442"/>
      <c r="DE13" s="442"/>
      <c r="DF13" s="442"/>
      <c r="DG13" s="442"/>
      <c r="DH13" s="442"/>
      <c r="DI13" s="443"/>
    </row>
    <row r="14" spans="1:119" ht="18.75" customHeight="1" thickBot="1">
      <c r="A14" s="180"/>
      <c r="B14" s="507"/>
      <c r="C14" s="508"/>
      <c r="D14" s="508"/>
      <c r="E14" s="508"/>
      <c r="F14" s="508"/>
      <c r="G14" s="508"/>
      <c r="H14" s="508"/>
      <c r="I14" s="508"/>
      <c r="J14" s="508"/>
      <c r="K14" s="509"/>
      <c r="L14" s="525" t="s">
        <v>144</v>
      </c>
      <c r="M14" s="526"/>
      <c r="N14" s="526"/>
      <c r="O14" s="526"/>
      <c r="P14" s="526"/>
      <c r="Q14" s="527"/>
      <c r="R14" s="528">
        <v>8869</v>
      </c>
      <c r="S14" s="529"/>
      <c r="T14" s="529"/>
      <c r="U14" s="529"/>
      <c r="V14" s="530"/>
      <c r="W14" s="434"/>
      <c r="X14" s="435"/>
      <c r="Y14" s="435"/>
      <c r="Z14" s="435"/>
      <c r="AA14" s="435"/>
      <c r="AB14" s="424"/>
      <c r="AC14" s="531">
        <v>14.7</v>
      </c>
      <c r="AD14" s="532"/>
      <c r="AE14" s="532"/>
      <c r="AF14" s="532"/>
      <c r="AG14" s="533"/>
      <c r="AH14" s="531">
        <v>17.7</v>
      </c>
      <c r="AI14" s="532"/>
      <c r="AJ14" s="532"/>
      <c r="AK14" s="532"/>
      <c r="AL14" s="534"/>
      <c r="AM14" s="473"/>
      <c r="AN14" s="474"/>
      <c r="AO14" s="474"/>
      <c r="AP14" s="474"/>
      <c r="AQ14" s="474"/>
      <c r="AR14" s="474"/>
      <c r="AS14" s="474"/>
      <c r="AT14" s="475"/>
      <c r="AU14" s="476"/>
      <c r="AV14" s="477"/>
      <c r="AW14" s="477"/>
      <c r="AX14" s="477"/>
      <c r="AY14" s="478"/>
      <c r="AZ14" s="479"/>
      <c r="BA14" s="479"/>
      <c r="BB14" s="479"/>
      <c r="BC14" s="479"/>
      <c r="BD14" s="479"/>
      <c r="BE14" s="479"/>
      <c r="BF14" s="479"/>
      <c r="BG14" s="479"/>
      <c r="BH14" s="479"/>
      <c r="BI14" s="479"/>
      <c r="BJ14" s="479"/>
      <c r="BK14" s="479"/>
      <c r="BL14" s="479"/>
      <c r="BM14" s="480"/>
      <c r="BN14" s="444"/>
      <c r="BO14" s="445"/>
      <c r="BP14" s="445"/>
      <c r="BQ14" s="445"/>
      <c r="BR14" s="445"/>
      <c r="BS14" s="445"/>
      <c r="BT14" s="445"/>
      <c r="BU14" s="446"/>
      <c r="BV14" s="444"/>
      <c r="BW14" s="445"/>
      <c r="BX14" s="445"/>
      <c r="BY14" s="445"/>
      <c r="BZ14" s="445"/>
      <c r="CA14" s="445"/>
      <c r="CB14" s="445"/>
      <c r="CC14" s="446"/>
      <c r="CD14" s="539" t="s">
        <v>145</v>
      </c>
      <c r="CE14" s="540"/>
      <c r="CF14" s="540"/>
      <c r="CG14" s="540"/>
      <c r="CH14" s="540"/>
      <c r="CI14" s="540"/>
      <c r="CJ14" s="540"/>
      <c r="CK14" s="540"/>
      <c r="CL14" s="540"/>
      <c r="CM14" s="540"/>
      <c r="CN14" s="540"/>
      <c r="CO14" s="540"/>
      <c r="CP14" s="540"/>
      <c r="CQ14" s="540"/>
      <c r="CR14" s="540"/>
      <c r="CS14" s="541"/>
      <c r="CT14" s="542" t="s">
        <v>130</v>
      </c>
      <c r="CU14" s="543"/>
      <c r="CV14" s="543"/>
      <c r="CW14" s="543"/>
      <c r="CX14" s="543"/>
      <c r="CY14" s="543"/>
      <c r="CZ14" s="543"/>
      <c r="DA14" s="544"/>
      <c r="DB14" s="542" t="s">
        <v>131</v>
      </c>
      <c r="DC14" s="543"/>
      <c r="DD14" s="543"/>
      <c r="DE14" s="543"/>
      <c r="DF14" s="543"/>
      <c r="DG14" s="543"/>
      <c r="DH14" s="543"/>
      <c r="DI14" s="544"/>
    </row>
    <row r="15" spans="1:119" ht="18.75" customHeight="1">
      <c r="A15" s="180"/>
      <c r="B15" s="507"/>
      <c r="C15" s="508"/>
      <c r="D15" s="508"/>
      <c r="E15" s="508"/>
      <c r="F15" s="508"/>
      <c r="G15" s="508"/>
      <c r="H15" s="508"/>
      <c r="I15" s="508"/>
      <c r="J15" s="508"/>
      <c r="K15" s="509"/>
      <c r="L15" s="189"/>
      <c r="M15" s="535" t="s">
        <v>146</v>
      </c>
      <c r="N15" s="536"/>
      <c r="O15" s="536"/>
      <c r="P15" s="536"/>
      <c r="Q15" s="537"/>
      <c r="R15" s="528">
        <v>8783</v>
      </c>
      <c r="S15" s="529"/>
      <c r="T15" s="529"/>
      <c r="U15" s="529"/>
      <c r="V15" s="530"/>
      <c r="W15" s="460" t="s">
        <v>147</v>
      </c>
      <c r="X15" s="461"/>
      <c r="Y15" s="461"/>
      <c r="Z15" s="461"/>
      <c r="AA15" s="461"/>
      <c r="AB15" s="451"/>
      <c r="AC15" s="495">
        <v>977</v>
      </c>
      <c r="AD15" s="496"/>
      <c r="AE15" s="496"/>
      <c r="AF15" s="496"/>
      <c r="AG15" s="538"/>
      <c r="AH15" s="495">
        <v>1027</v>
      </c>
      <c r="AI15" s="496"/>
      <c r="AJ15" s="496"/>
      <c r="AK15" s="496"/>
      <c r="AL15" s="497"/>
      <c r="AM15" s="473"/>
      <c r="AN15" s="474"/>
      <c r="AO15" s="474"/>
      <c r="AP15" s="474"/>
      <c r="AQ15" s="474"/>
      <c r="AR15" s="474"/>
      <c r="AS15" s="474"/>
      <c r="AT15" s="475"/>
      <c r="AU15" s="476"/>
      <c r="AV15" s="477"/>
      <c r="AW15" s="477"/>
      <c r="AX15" s="477"/>
      <c r="AY15" s="404" t="s">
        <v>148</v>
      </c>
      <c r="AZ15" s="405"/>
      <c r="BA15" s="405"/>
      <c r="BB15" s="405"/>
      <c r="BC15" s="405"/>
      <c r="BD15" s="405"/>
      <c r="BE15" s="405"/>
      <c r="BF15" s="405"/>
      <c r="BG15" s="405"/>
      <c r="BH15" s="405"/>
      <c r="BI15" s="405"/>
      <c r="BJ15" s="405"/>
      <c r="BK15" s="405"/>
      <c r="BL15" s="405"/>
      <c r="BM15" s="406"/>
      <c r="BN15" s="407">
        <v>1244308</v>
      </c>
      <c r="BO15" s="408"/>
      <c r="BP15" s="408"/>
      <c r="BQ15" s="408"/>
      <c r="BR15" s="408"/>
      <c r="BS15" s="408"/>
      <c r="BT15" s="408"/>
      <c r="BU15" s="409"/>
      <c r="BV15" s="407">
        <v>1153395</v>
      </c>
      <c r="BW15" s="408"/>
      <c r="BX15" s="408"/>
      <c r="BY15" s="408"/>
      <c r="BZ15" s="408"/>
      <c r="CA15" s="408"/>
      <c r="CB15" s="408"/>
      <c r="CC15" s="409"/>
      <c r="CD15" s="545" t="s">
        <v>149</v>
      </c>
      <c r="CE15" s="546"/>
      <c r="CF15" s="546"/>
      <c r="CG15" s="546"/>
      <c r="CH15" s="546"/>
      <c r="CI15" s="546"/>
      <c r="CJ15" s="546"/>
      <c r="CK15" s="546"/>
      <c r="CL15" s="546"/>
      <c r="CM15" s="546"/>
      <c r="CN15" s="546"/>
      <c r="CO15" s="546"/>
      <c r="CP15" s="546"/>
      <c r="CQ15" s="546"/>
      <c r="CR15" s="546"/>
      <c r="CS15" s="547"/>
      <c r="CT15" s="190"/>
      <c r="CU15" s="191"/>
      <c r="CV15" s="191"/>
      <c r="CW15" s="191"/>
      <c r="CX15" s="191"/>
      <c r="CY15" s="191"/>
      <c r="CZ15" s="191"/>
      <c r="DA15" s="192"/>
      <c r="DB15" s="190"/>
      <c r="DC15" s="191"/>
      <c r="DD15" s="191"/>
      <c r="DE15" s="191"/>
      <c r="DF15" s="191"/>
      <c r="DG15" s="191"/>
      <c r="DH15" s="191"/>
      <c r="DI15" s="192"/>
    </row>
    <row r="16" spans="1:119" ht="18.75" customHeight="1">
      <c r="A16" s="180"/>
      <c r="B16" s="507"/>
      <c r="C16" s="508"/>
      <c r="D16" s="508"/>
      <c r="E16" s="508"/>
      <c r="F16" s="508"/>
      <c r="G16" s="508"/>
      <c r="H16" s="508"/>
      <c r="I16" s="508"/>
      <c r="J16" s="508"/>
      <c r="K16" s="509"/>
      <c r="L16" s="525" t="s">
        <v>150</v>
      </c>
      <c r="M16" s="548"/>
      <c r="N16" s="548"/>
      <c r="O16" s="548"/>
      <c r="P16" s="548"/>
      <c r="Q16" s="549"/>
      <c r="R16" s="550" t="s">
        <v>151</v>
      </c>
      <c r="S16" s="551"/>
      <c r="T16" s="551"/>
      <c r="U16" s="551"/>
      <c r="V16" s="552"/>
      <c r="W16" s="434"/>
      <c r="X16" s="435"/>
      <c r="Y16" s="435"/>
      <c r="Z16" s="435"/>
      <c r="AA16" s="435"/>
      <c r="AB16" s="424"/>
      <c r="AC16" s="531">
        <v>24.6</v>
      </c>
      <c r="AD16" s="532"/>
      <c r="AE16" s="532"/>
      <c r="AF16" s="532"/>
      <c r="AG16" s="533"/>
      <c r="AH16" s="531">
        <v>23.3</v>
      </c>
      <c r="AI16" s="532"/>
      <c r="AJ16" s="532"/>
      <c r="AK16" s="532"/>
      <c r="AL16" s="534"/>
      <c r="AM16" s="473"/>
      <c r="AN16" s="474"/>
      <c r="AO16" s="474"/>
      <c r="AP16" s="474"/>
      <c r="AQ16" s="474"/>
      <c r="AR16" s="474"/>
      <c r="AS16" s="474"/>
      <c r="AT16" s="475"/>
      <c r="AU16" s="476"/>
      <c r="AV16" s="477"/>
      <c r="AW16" s="477"/>
      <c r="AX16" s="477"/>
      <c r="AY16" s="478" t="s">
        <v>152</v>
      </c>
      <c r="AZ16" s="479"/>
      <c r="BA16" s="479"/>
      <c r="BB16" s="479"/>
      <c r="BC16" s="479"/>
      <c r="BD16" s="479"/>
      <c r="BE16" s="479"/>
      <c r="BF16" s="479"/>
      <c r="BG16" s="479"/>
      <c r="BH16" s="479"/>
      <c r="BI16" s="479"/>
      <c r="BJ16" s="479"/>
      <c r="BK16" s="479"/>
      <c r="BL16" s="479"/>
      <c r="BM16" s="480"/>
      <c r="BN16" s="444">
        <v>3993822</v>
      </c>
      <c r="BO16" s="445"/>
      <c r="BP16" s="445"/>
      <c r="BQ16" s="445"/>
      <c r="BR16" s="445"/>
      <c r="BS16" s="445"/>
      <c r="BT16" s="445"/>
      <c r="BU16" s="446"/>
      <c r="BV16" s="444">
        <v>3994456</v>
      </c>
      <c r="BW16" s="445"/>
      <c r="BX16" s="445"/>
      <c r="BY16" s="445"/>
      <c r="BZ16" s="445"/>
      <c r="CA16" s="445"/>
      <c r="CB16" s="445"/>
      <c r="CC16" s="446"/>
      <c r="CD16" s="193"/>
      <c r="CE16" s="558"/>
      <c r="CF16" s="558"/>
      <c r="CG16" s="558"/>
      <c r="CH16" s="558"/>
      <c r="CI16" s="558"/>
      <c r="CJ16" s="558"/>
      <c r="CK16" s="558"/>
      <c r="CL16" s="558"/>
      <c r="CM16" s="558"/>
      <c r="CN16" s="558"/>
      <c r="CO16" s="558"/>
      <c r="CP16" s="558"/>
      <c r="CQ16" s="558"/>
      <c r="CR16" s="558"/>
      <c r="CS16" s="559"/>
      <c r="CT16" s="441"/>
      <c r="CU16" s="442"/>
      <c r="CV16" s="442"/>
      <c r="CW16" s="442"/>
      <c r="CX16" s="442"/>
      <c r="CY16" s="442"/>
      <c r="CZ16" s="442"/>
      <c r="DA16" s="443"/>
      <c r="DB16" s="441"/>
      <c r="DC16" s="442"/>
      <c r="DD16" s="442"/>
      <c r="DE16" s="442"/>
      <c r="DF16" s="442"/>
      <c r="DG16" s="442"/>
      <c r="DH16" s="442"/>
      <c r="DI16" s="443"/>
    </row>
    <row r="17" spans="1:113" ht="18.75" customHeight="1" thickBot="1">
      <c r="A17" s="180"/>
      <c r="B17" s="510"/>
      <c r="C17" s="511"/>
      <c r="D17" s="511"/>
      <c r="E17" s="511"/>
      <c r="F17" s="511"/>
      <c r="G17" s="511"/>
      <c r="H17" s="511"/>
      <c r="I17" s="511"/>
      <c r="J17" s="511"/>
      <c r="K17" s="512"/>
      <c r="L17" s="194"/>
      <c r="M17" s="555" t="s">
        <v>153</v>
      </c>
      <c r="N17" s="556"/>
      <c r="O17" s="556"/>
      <c r="P17" s="556"/>
      <c r="Q17" s="557"/>
      <c r="R17" s="550" t="s">
        <v>154</v>
      </c>
      <c r="S17" s="551"/>
      <c r="T17" s="551"/>
      <c r="U17" s="551"/>
      <c r="V17" s="552"/>
      <c r="W17" s="460" t="s">
        <v>155</v>
      </c>
      <c r="X17" s="461"/>
      <c r="Y17" s="461"/>
      <c r="Z17" s="461"/>
      <c r="AA17" s="461"/>
      <c r="AB17" s="451"/>
      <c r="AC17" s="495">
        <v>2413</v>
      </c>
      <c r="AD17" s="496"/>
      <c r="AE17" s="496"/>
      <c r="AF17" s="496"/>
      <c r="AG17" s="538"/>
      <c r="AH17" s="495">
        <v>2605</v>
      </c>
      <c r="AI17" s="496"/>
      <c r="AJ17" s="496"/>
      <c r="AK17" s="496"/>
      <c r="AL17" s="497"/>
      <c r="AM17" s="473"/>
      <c r="AN17" s="474"/>
      <c r="AO17" s="474"/>
      <c r="AP17" s="474"/>
      <c r="AQ17" s="474"/>
      <c r="AR17" s="474"/>
      <c r="AS17" s="474"/>
      <c r="AT17" s="475"/>
      <c r="AU17" s="476"/>
      <c r="AV17" s="477"/>
      <c r="AW17" s="477"/>
      <c r="AX17" s="477"/>
      <c r="AY17" s="478" t="s">
        <v>156</v>
      </c>
      <c r="AZ17" s="479"/>
      <c r="BA17" s="479"/>
      <c r="BB17" s="479"/>
      <c r="BC17" s="479"/>
      <c r="BD17" s="479"/>
      <c r="BE17" s="479"/>
      <c r="BF17" s="479"/>
      <c r="BG17" s="479"/>
      <c r="BH17" s="479"/>
      <c r="BI17" s="479"/>
      <c r="BJ17" s="479"/>
      <c r="BK17" s="479"/>
      <c r="BL17" s="479"/>
      <c r="BM17" s="480"/>
      <c r="BN17" s="444">
        <v>1578255</v>
      </c>
      <c r="BO17" s="445"/>
      <c r="BP17" s="445"/>
      <c r="BQ17" s="445"/>
      <c r="BR17" s="445"/>
      <c r="BS17" s="445"/>
      <c r="BT17" s="445"/>
      <c r="BU17" s="446"/>
      <c r="BV17" s="444">
        <v>1443140</v>
      </c>
      <c r="BW17" s="445"/>
      <c r="BX17" s="445"/>
      <c r="BY17" s="445"/>
      <c r="BZ17" s="445"/>
      <c r="CA17" s="445"/>
      <c r="CB17" s="445"/>
      <c r="CC17" s="446"/>
      <c r="CD17" s="193"/>
      <c r="CE17" s="558"/>
      <c r="CF17" s="558"/>
      <c r="CG17" s="558"/>
      <c r="CH17" s="558"/>
      <c r="CI17" s="558"/>
      <c r="CJ17" s="558"/>
      <c r="CK17" s="558"/>
      <c r="CL17" s="558"/>
      <c r="CM17" s="558"/>
      <c r="CN17" s="558"/>
      <c r="CO17" s="558"/>
      <c r="CP17" s="558"/>
      <c r="CQ17" s="558"/>
      <c r="CR17" s="558"/>
      <c r="CS17" s="559"/>
      <c r="CT17" s="441"/>
      <c r="CU17" s="442"/>
      <c r="CV17" s="442"/>
      <c r="CW17" s="442"/>
      <c r="CX17" s="442"/>
      <c r="CY17" s="442"/>
      <c r="CZ17" s="442"/>
      <c r="DA17" s="443"/>
      <c r="DB17" s="441"/>
      <c r="DC17" s="442"/>
      <c r="DD17" s="442"/>
      <c r="DE17" s="442"/>
      <c r="DF17" s="442"/>
      <c r="DG17" s="442"/>
      <c r="DH17" s="442"/>
      <c r="DI17" s="443"/>
    </row>
    <row r="18" spans="1:113" ht="18.75" customHeight="1" thickBot="1">
      <c r="A18" s="180"/>
      <c r="B18" s="566" t="s">
        <v>157</v>
      </c>
      <c r="C18" s="487"/>
      <c r="D18" s="487"/>
      <c r="E18" s="567"/>
      <c r="F18" s="567"/>
      <c r="G18" s="567"/>
      <c r="H18" s="567"/>
      <c r="I18" s="567"/>
      <c r="J18" s="567"/>
      <c r="K18" s="567"/>
      <c r="L18" s="568">
        <v>144.29</v>
      </c>
      <c r="M18" s="568"/>
      <c r="N18" s="568"/>
      <c r="O18" s="568"/>
      <c r="P18" s="568"/>
      <c r="Q18" s="568"/>
      <c r="R18" s="569"/>
      <c r="S18" s="569"/>
      <c r="T18" s="569"/>
      <c r="U18" s="569"/>
      <c r="V18" s="570"/>
      <c r="W18" s="462"/>
      <c r="X18" s="463"/>
      <c r="Y18" s="463"/>
      <c r="Z18" s="463"/>
      <c r="AA18" s="463"/>
      <c r="AB18" s="454"/>
      <c r="AC18" s="571">
        <v>60.7</v>
      </c>
      <c r="AD18" s="572"/>
      <c r="AE18" s="572"/>
      <c r="AF18" s="572"/>
      <c r="AG18" s="573"/>
      <c r="AH18" s="571">
        <v>59.1</v>
      </c>
      <c r="AI18" s="572"/>
      <c r="AJ18" s="572"/>
      <c r="AK18" s="572"/>
      <c r="AL18" s="574"/>
      <c r="AM18" s="473"/>
      <c r="AN18" s="474"/>
      <c r="AO18" s="474"/>
      <c r="AP18" s="474"/>
      <c r="AQ18" s="474"/>
      <c r="AR18" s="474"/>
      <c r="AS18" s="474"/>
      <c r="AT18" s="475"/>
      <c r="AU18" s="476"/>
      <c r="AV18" s="477"/>
      <c r="AW18" s="477"/>
      <c r="AX18" s="477"/>
      <c r="AY18" s="478" t="s">
        <v>158</v>
      </c>
      <c r="AZ18" s="479"/>
      <c r="BA18" s="479"/>
      <c r="BB18" s="479"/>
      <c r="BC18" s="479"/>
      <c r="BD18" s="479"/>
      <c r="BE18" s="479"/>
      <c r="BF18" s="479"/>
      <c r="BG18" s="479"/>
      <c r="BH18" s="479"/>
      <c r="BI18" s="479"/>
      <c r="BJ18" s="479"/>
      <c r="BK18" s="479"/>
      <c r="BL18" s="479"/>
      <c r="BM18" s="480"/>
      <c r="BN18" s="444">
        <v>3937095</v>
      </c>
      <c r="BO18" s="445"/>
      <c r="BP18" s="445"/>
      <c r="BQ18" s="445"/>
      <c r="BR18" s="445"/>
      <c r="BS18" s="445"/>
      <c r="BT18" s="445"/>
      <c r="BU18" s="446"/>
      <c r="BV18" s="444">
        <v>3857722</v>
      </c>
      <c r="BW18" s="445"/>
      <c r="BX18" s="445"/>
      <c r="BY18" s="445"/>
      <c r="BZ18" s="445"/>
      <c r="CA18" s="445"/>
      <c r="CB18" s="445"/>
      <c r="CC18" s="446"/>
      <c r="CD18" s="193"/>
      <c r="CE18" s="558"/>
      <c r="CF18" s="558"/>
      <c r="CG18" s="558"/>
      <c r="CH18" s="558"/>
      <c r="CI18" s="558"/>
      <c r="CJ18" s="558"/>
      <c r="CK18" s="558"/>
      <c r="CL18" s="558"/>
      <c r="CM18" s="558"/>
      <c r="CN18" s="558"/>
      <c r="CO18" s="558"/>
      <c r="CP18" s="558"/>
      <c r="CQ18" s="558"/>
      <c r="CR18" s="558"/>
      <c r="CS18" s="559"/>
      <c r="CT18" s="441"/>
      <c r="CU18" s="442"/>
      <c r="CV18" s="442"/>
      <c r="CW18" s="442"/>
      <c r="CX18" s="442"/>
      <c r="CY18" s="442"/>
      <c r="CZ18" s="442"/>
      <c r="DA18" s="443"/>
      <c r="DB18" s="441"/>
      <c r="DC18" s="442"/>
      <c r="DD18" s="442"/>
      <c r="DE18" s="442"/>
      <c r="DF18" s="442"/>
      <c r="DG18" s="442"/>
      <c r="DH18" s="442"/>
      <c r="DI18" s="443"/>
    </row>
    <row r="19" spans="1:113" ht="18.75" customHeight="1" thickBot="1">
      <c r="A19" s="180"/>
      <c r="B19" s="566" t="s">
        <v>159</v>
      </c>
      <c r="C19" s="487"/>
      <c r="D19" s="487"/>
      <c r="E19" s="567"/>
      <c r="F19" s="567"/>
      <c r="G19" s="567"/>
      <c r="H19" s="567"/>
      <c r="I19" s="567"/>
      <c r="J19" s="567"/>
      <c r="K19" s="567"/>
      <c r="L19" s="575">
        <v>63</v>
      </c>
      <c r="M19" s="575"/>
      <c r="N19" s="575"/>
      <c r="O19" s="575"/>
      <c r="P19" s="575"/>
      <c r="Q19" s="575"/>
      <c r="R19" s="576"/>
      <c r="S19" s="576"/>
      <c r="T19" s="576"/>
      <c r="U19" s="576"/>
      <c r="V19" s="577"/>
      <c r="W19" s="401"/>
      <c r="X19" s="402"/>
      <c r="Y19" s="402"/>
      <c r="Z19" s="402"/>
      <c r="AA19" s="402"/>
      <c r="AB19" s="402"/>
      <c r="AC19" s="553"/>
      <c r="AD19" s="553"/>
      <c r="AE19" s="553"/>
      <c r="AF19" s="553"/>
      <c r="AG19" s="553"/>
      <c r="AH19" s="553"/>
      <c r="AI19" s="553"/>
      <c r="AJ19" s="553"/>
      <c r="AK19" s="553"/>
      <c r="AL19" s="554"/>
      <c r="AM19" s="473"/>
      <c r="AN19" s="474"/>
      <c r="AO19" s="474"/>
      <c r="AP19" s="474"/>
      <c r="AQ19" s="474"/>
      <c r="AR19" s="474"/>
      <c r="AS19" s="474"/>
      <c r="AT19" s="475"/>
      <c r="AU19" s="476"/>
      <c r="AV19" s="477"/>
      <c r="AW19" s="477"/>
      <c r="AX19" s="477"/>
      <c r="AY19" s="478" t="s">
        <v>160</v>
      </c>
      <c r="AZ19" s="479"/>
      <c r="BA19" s="479"/>
      <c r="BB19" s="479"/>
      <c r="BC19" s="479"/>
      <c r="BD19" s="479"/>
      <c r="BE19" s="479"/>
      <c r="BF19" s="479"/>
      <c r="BG19" s="479"/>
      <c r="BH19" s="479"/>
      <c r="BI19" s="479"/>
      <c r="BJ19" s="479"/>
      <c r="BK19" s="479"/>
      <c r="BL19" s="479"/>
      <c r="BM19" s="480"/>
      <c r="BN19" s="444">
        <v>5763960</v>
      </c>
      <c r="BO19" s="445"/>
      <c r="BP19" s="445"/>
      <c r="BQ19" s="445"/>
      <c r="BR19" s="445"/>
      <c r="BS19" s="445"/>
      <c r="BT19" s="445"/>
      <c r="BU19" s="446"/>
      <c r="BV19" s="444">
        <v>5598607</v>
      </c>
      <c r="BW19" s="445"/>
      <c r="BX19" s="445"/>
      <c r="BY19" s="445"/>
      <c r="BZ19" s="445"/>
      <c r="CA19" s="445"/>
      <c r="CB19" s="445"/>
      <c r="CC19" s="446"/>
      <c r="CD19" s="193"/>
      <c r="CE19" s="558"/>
      <c r="CF19" s="558"/>
      <c r="CG19" s="558"/>
      <c r="CH19" s="558"/>
      <c r="CI19" s="558"/>
      <c r="CJ19" s="558"/>
      <c r="CK19" s="558"/>
      <c r="CL19" s="558"/>
      <c r="CM19" s="558"/>
      <c r="CN19" s="558"/>
      <c r="CO19" s="558"/>
      <c r="CP19" s="558"/>
      <c r="CQ19" s="558"/>
      <c r="CR19" s="558"/>
      <c r="CS19" s="559"/>
      <c r="CT19" s="441"/>
      <c r="CU19" s="442"/>
      <c r="CV19" s="442"/>
      <c r="CW19" s="442"/>
      <c r="CX19" s="442"/>
      <c r="CY19" s="442"/>
      <c r="CZ19" s="442"/>
      <c r="DA19" s="443"/>
      <c r="DB19" s="441"/>
      <c r="DC19" s="442"/>
      <c r="DD19" s="442"/>
      <c r="DE19" s="442"/>
      <c r="DF19" s="442"/>
      <c r="DG19" s="442"/>
      <c r="DH19" s="442"/>
      <c r="DI19" s="443"/>
    </row>
    <row r="20" spans="1:113" ht="18.75" customHeight="1" thickBot="1">
      <c r="A20" s="180"/>
      <c r="B20" s="566" t="s">
        <v>161</v>
      </c>
      <c r="C20" s="487"/>
      <c r="D20" s="487"/>
      <c r="E20" s="567"/>
      <c r="F20" s="567"/>
      <c r="G20" s="567"/>
      <c r="H20" s="567"/>
      <c r="I20" s="567"/>
      <c r="J20" s="567"/>
      <c r="K20" s="567"/>
      <c r="L20" s="575">
        <v>4102</v>
      </c>
      <c r="M20" s="575"/>
      <c r="N20" s="575"/>
      <c r="O20" s="575"/>
      <c r="P20" s="575"/>
      <c r="Q20" s="575"/>
      <c r="R20" s="576"/>
      <c r="S20" s="576"/>
      <c r="T20" s="576"/>
      <c r="U20" s="576"/>
      <c r="V20" s="577"/>
      <c r="W20" s="462"/>
      <c r="X20" s="463"/>
      <c r="Y20" s="463"/>
      <c r="Z20" s="463"/>
      <c r="AA20" s="463"/>
      <c r="AB20" s="463"/>
      <c r="AC20" s="578"/>
      <c r="AD20" s="578"/>
      <c r="AE20" s="578"/>
      <c r="AF20" s="578"/>
      <c r="AG20" s="578"/>
      <c r="AH20" s="578"/>
      <c r="AI20" s="578"/>
      <c r="AJ20" s="578"/>
      <c r="AK20" s="578"/>
      <c r="AL20" s="579"/>
      <c r="AM20" s="580"/>
      <c r="AN20" s="499"/>
      <c r="AO20" s="499"/>
      <c r="AP20" s="499"/>
      <c r="AQ20" s="499"/>
      <c r="AR20" s="499"/>
      <c r="AS20" s="499"/>
      <c r="AT20" s="500"/>
      <c r="AU20" s="581"/>
      <c r="AV20" s="582"/>
      <c r="AW20" s="582"/>
      <c r="AX20" s="583"/>
      <c r="AY20" s="478"/>
      <c r="AZ20" s="479"/>
      <c r="BA20" s="479"/>
      <c r="BB20" s="479"/>
      <c r="BC20" s="479"/>
      <c r="BD20" s="479"/>
      <c r="BE20" s="479"/>
      <c r="BF20" s="479"/>
      <c r="BG20" s="479"/>
      <c r="BH20" s="479"/>
      <c r="BI20" s="479"/>
      <c r="BJ20" s="479"/>
      <c r="BK20" s="479"/>
      <c r="BL20" s="479"/>
      <c r="BM20" s="480"/>
      <c r="BN20" s="444"/>
      <c r="BO20" s="445"/>
      <c r="BP20" s="445"/>
      <c r="BQ20" s="445"/>
      <c r="BR20" s="445"/>
      <c r="BS20" s="445"/>
      <c r="BT20" s="445"/>
      <c r="BU20" s="446"/>
      <c r="BV20" s="444"/>
      <c r="BW20" s="445"/>
      <c r="BX20" s="445"/>
      <c r="BY20" s="445"/>
      <c r="BZ20" s="445"/>
      <c r="CA20" s="445"/>
      <c r="CB20" s="445"/>
      <c r="CC20" s="446"/>
      <c r="CD20" s="193"/>
      <c r="CE20" s="558"/>
      <c r="CF20" s="558"/>
      <c r="CG20" s="558"/>
      <c r="CH20" s="558"/>
      <c r="CI20" s="558"/>
      <c r="CJ20" s="558"/>
      <c r="CK20" s="558"/>
      <c r="CL20" s="558"/>
      <c r="CM20" s="558"/>
      <c r="CN20" s="558"/>
      <c r="CO20" s="558"/>
      <c r="CP20" s="558"/>
      <c r="CQ20" s="558"/>
      <c r="CR20" s="558"/>
      <c r="CS20" s="559"/>
      <c r="CT20" s="441"/>
      <c r="CU20" s="442"/>
      <c r="CV20" s="442"/>
      <c r="CW20" s="442"/>
      <c r="CX20" s="442"/>
      <c r="CY20" s="442"/>
      <c r="CZ20" s="442"/>
      <c r="DA20" s="443"/>
      <c r="DB20" s="441"/>
      <c r="DC20" s="442"/>
      <c r="DD20" s="442"/>
      <c r="DE20" s="442"/>
      <c r="DF20" s="442"/>
      <c r="DG20" s="442"/>
      <c r="DH20" s="442"/>
      <c r="DI20" s="443"/>
    </row>
    <row r="21" spans="1:113" ht="18.75" customHeight="1" thickBot="1">
      <c r="A21" s="180"/>
      <c r="B21" s="584" t="s">
        <v>162</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560"/>
      <c r="AZ21" s="561"/>
      <c r="BA21" s="561"/>
      <c r="BB21" s="561"/>
      <c r="BC21" s="561"/>
      <c r="BD21" s="561"/>
      <c r="BE21" s="561"/>
      <c r="BF21" s="561"/>
      <c r="BG21" s="561"/>
      <c r="BH21" s="561"/>
      <c r="BI21" s="561"/>
      <c r="BJ21" s="561"/>
      <c r="BK21" s="561"/>
      <c r="BL21" s="561"/>
      <c r="BM21" s="562"/>
      <c r="BN21" s="563"/>
      <c r="BO21" s="564"/>
      <c r="BP21" s="564"/>
      <c r="BQ21" s="564"/>
      <c r="BR21" s="564"/>
      <c r="BS21" s="564"/>
      <c r="BT21" s="564"/>
      <c r="BU21" s="565"/>
      <c r="BV21" s="563"/>
      <c r="BW21" s="564"/>
      <c r="BX21" s="564"/>
      <c r="BY21" s="564"/>
      <c r="BZ21" s="564"/>
      <c r="CA21" s="564"/>
      <c r="CB21" s="564"/>
      <c r="CC21" s="565"/>
      <c r="CD21" s="193"/>
      <c r="CE21" s="558"/>
      <c r="CF21" s="558"/>
      <c r="CG21" s="558"/>
      <c r="CH21" s="558"/>
      <c r="CI21" s="558"/>
      <c r="CJ21" s="558"/>
      <c r="CK21" s="558"/>
      <c r="CL21" s="558"/>
      <c r="CM21" s="558"/>
      <c r="CN21" s="558"/>
      <c r="CO21" s="558"/>
      <c r="CP21" s="558"/>
      <c r="CQ21" s="558"/>
      <c r="CR21" s="558"/>
      <c r="CS21" s="559"/>
      <c r="CT21" s="441"/>
      <c r="CU21" s="442"/>
      <c r="CV21" s="442"/>
      <c r="CW21" s="442"/>
      <c r="CX21" s="442"/>
      <c r="CY21" s="442"/>
      <c r="CZ21" s="442"/>
      <c r="DA21" s="443"/>
      <c r="DB21" s="441"/>
      <c r="DC21" s="442"/>
      <c r="DD21" s="442"/>
      <c r="DE21" s="442"/>
      <c r="DF21" s="442"/>
      <c r="DG21" s="442"/>
      <c r="DH21" s="442"/>
      <c r="DI21" s="443"/>
    </row>
    <row r="22" spans="1:113" ht="18.75" customHeight="1">
      <c r="A22" s="180"/>
      <c r="B22" s="614" t="s">
        <v>163</v>
      </c>
      <c r="C22" s="588"/>
      <c r="D22" s="589"/>
      <c r="E22" s="456" t="s">
        <v>1</v>
      </c>
      <c r="F22" s="461"/>
      <c r="G22" s="461"/>
      <c r="H22" s="461"/>
      <c r="I22" s="461"/>
      <c r="J22" s="461"/>
      <c r="K22" s="451"/>
      <c r="L22" s="456" t="s">
        <v>164</v>
      </c>
      <c r="M22" s="461"/>
      <c r="N22" s="461"/>
      <c r="O22" s="461"/>
      <c r="P22" s="451"/>
      <c r="Q22" s="619" t="s">
        <v>165</v>
      </c>
      <c r="R22" s="620"/>
      <c r="S22" s="620"/>
      <c r="T22" s="620"/>
      <c r="U22" s="620"/>
      <c r="V22" s="621"/>
      <c r="W22" s="587" t="s">
        <v>166</v>
      </c>
      <c r="X22" s="588"/>
      <c r="Y22" s="589"/>
      <c r="Z22" s="456" t="s">
        <v>1</v>
      </c>
      <c r="AA22" s="461"/>
      <c r="AB22" s="461"/>
      <c r="AC22" s="461"/>
      <c r="AD22" s="461"/>
      <c r="AE22" s="461"/>
      <c r="AF22" s="461"/>
      <c r="AG22" s="451"/>
      <c r="AH22" s="625" t="s">
        <v>167</v>
      </c>
      <c r="AI22" s="461"/>
      <c r="AJ22" s="461"/>
      <c r="AK22" s="461"/>
      <c r="AL22" s="451"/>
      <c r="AM22" s="625" t="s">
        <v>168</v>
      </c>
      <c r="AN22" s="626"/>
      <c r="AO22" s="626"/>
      <c r="AP22" s="626"/>
      <c r="AQ22" s="626"/>
      <c r="AR22" s="627"/>
      <c r="AS22" s="619" t="s">
        <v>165</v>
      </c>
      <c r="AT22" s="620"/>
      <c r="AU22" s="620"/>
      <c r="AV22" s="620"/>
      <c r="AW22" s="620"/>
      <c r="AX22" s="631"/>
      <c r="AY22" s="404" t="s">
        <v>169</v>
      </c>
      <c r="AZ22" s="405"/>
      <c r="BA22" s="405"/>
      <c r="BB22" s="405"/>
      <c r="BC22" s="405"/>
      <c r="BD22" s="405"/>
      <c r="BE22" s="405"/>
      <c r="BF22" s="405"/>
      <c r="BG22" s="405"/>
      <c r="BH22" s="405"/>
      <c r="BI22" s="405"/>
      <c r="BJ22" s="405"/>
      <c r="BK22" s="405"/>
      <c r="BL22" s="405"/>
      <c r="BM22" s="406"/>
      <c r="BN22" s="407">
        <v>7721629</v>
      </c>
      <c r="BO22" s="408"/>
      <c r="BP22" s="408"/>
      <c r="BQ22" s="408"/>
      <c r="BR22" s="408"/>
      <c r="BS22" s="408"/>
      <c r="BT22" s="408"/>
      <c r="BU22" s="409"/>
      <c r="BV22" s="407">
        <v>8052170</v>
      </c>
      <c r="BW22" s="408"/>
      <c r="BX22" s="408"/>
      <c r="BY22" s="408"/>
      <c r="BZ22" s="408"/>
      <c r="CA22" s="408"/>
      <c r="CB22" s="408"/>
      <c r="CC22" s="409"/>
      <c r="CD22" s="193"/>
      <c r="CE22" s="558"/>
      <c r="CF22" s="558"/>
      <c r="CG22" s="558"/>
      <c r="CH22" s="558"/>
      <c r="CI22" s="558"/>
      <c r="CJ22" s="558"/>
      <c r="CK22" s="558"/>
      <c r="CL22" s="558"/>
      <c r="CM22" s="558"/>
      <c r="CN22" s="558"/>
      <c r="CO22" s="558"/>
      <c r="CP22" s="558"/>
      <c r="CQ22" s="558"/>
      <c r="CR22" s="558"/>
      <c r="CS22" s="559"/>
      <c r="CT22" s="441"/>
      <c r="CU22" s="442"/>
      <c r="CV22" s="442"/>
      <c r="CW22" s="442"/>
      <c r="CX22" s="442"/>
      <c r="CY22" s="442"/>
      <c r="CZ22" s="442"/>
      <c r="DA22" s="443"/>
      <c r="DB22" s="441"/>
      <c r="DC22" s="442"/>
      <c r="DD22" s="442"/>
      <c r="DE22" s="442"/>
      <c r="DF22" s="442"/>
      <c r="DG22" s="442"/>
      <c r="DH22" s="442"/>
      <c r="DI22" s="443"/>
    </row>
    <row r="23" spans="1:113" ht="18.75" customHeight="1">
      <c r="A23" s="180"/>
      <c r="B23" s="615"/>
      <c r="C23" s="591"/>
      <c r="D23" s="592"/>
      <c r="E23" s="430"/>
      <c r="F23" s="435"/>
      <c r="G23" s="435"/>
      <c r="H23" s="435"/>
      <c r="I23" s="435"/>
      <c r="J23" s="435"/>
      <c r="K23" s="424"/>
      <c r="L23" s="430"/>
      <c r="M23" s="435"/>
      <c r="N23" s="435"/>
      <c r="O23" s="435"/>
      <c r="P23" s="424"/>
      <c r="Q23" s="622"/>
      <c r="R23" s="623"/>
      <c r="S23" s="623"/>
      <c r="T23" s="623"/>
      <c r="U23" s="623"/>
      <c r="V23" s="624"/>
      <c r="W23" s="590"/>
      <c r="X23" s="591"/>
      <c r="Y23" s="592"/>
      <c r="Z23" s="430"/>
      <c r="AA23" s="435"/>
      <c r="AB23" s="435"/>
      <c r="AC23" s="435"/>
      <c r="AD23" s="435"/>
      <c r="AE23" s="435"/>
      <c r="AF23" s="435"/>
      <c r="AG23" s="424"/>
      <c r="AH23" s="430"/>
      <c r="AI23" s="435"/>
      <c r="AJ23" s="435"/>
      <c r="AK23" s="435"/>
      <c r="AL23" s="424"/>
      <c r="AM23" s="628"/>
      <c r="AN23" s="629"/>
      <c r="AO23" s="629"/>
      <c r="AP23" s="629"/>
      <c r="AQ23" s="629"/>
      <c r="AR23" s="630"/>
      <c r="AS23" s="622"/>
      <c r="AT23" s="623"/>
      <c r="AU23" s="623"/>
      <c r="AV23" s="623"/>
      <c r="AW23" s="623"/>
      <c r="AX23" s="632"/>
      <c r="AY23" s="478" t="s">
        <v>170</v>
      </c>
      <c r="AZ23" s="479"/>
      <c r="BA23" s="479"/>
      <c r="BB23" s="479"/>
      <c r="BC23" s="479"/>
      <c r="BD23" s="479"/>
      <c r="BE23" s="479"/>
      <c r="BF23" s="479"/>
      <c r="BG23" s="479"/>
      <c r="BH23" s="479"/>
      <c r="BI23" s="479"/>
      <c r="BJ23" s="479"/>
      <c r="BK23" s="479"/>
      <c r="BL23" s="479"/>
      <c r="BM23" s="480"/>
      <c r="BN23" s="444">
        <v>6704480</v>
      </c>
      <c r="BO23" s="445"/>
      <c r="BP23" s="445"/>
      <c r="BQ23" s="445"/>
      <c r="BR23" s="445"/>
      <c r="BS23" s="445"/>
      <c r="BT23" s="445"/>
      <c r="BU23" s="446"/>
      <c r="BV23" s="444">
        <v>6918917</v>
      </c>
      <c r="BW23" s="445"/>
      <c r="BX23" s="445"/>
      <c r="BY23" s="445"/>
      <c r="BZ23" s="445"/>
      <c r="CA23" s="445"/>
      <c r="CB23" s="445"/>
      <c r="CC23" s="446"/>
      <c r="CD23" s="193"/>
      <c r="CE23" s="558"/>
      <c r="CF23" s="558"/>
      <c r="CG23" s="558"/>
      <c r="CH23" s="558"/>
      <c r="CI23" s="558"/>
      <c r="CJ23" s="558"/>
      <c r="CK23" s="558"/>
      <c r="CL23" s="558"/>
      <c r="CM23" s="558"/>
      <c r="CN23" s="558"/>
      <c r="CO23" s="558"/>
      <c r="CP23" s="558"/>
      <c r="CQ23" s="558"/>
      <c r="CR23" s="558"/>
      <c r="CS23" s="559"/>
      <c r="CT23" s="441"/>
      <c r="CU23" s="442"/>
      <c r="CV23" s="442"/>
      <c r="CW23" s="442"/>
      <c r="CX23" s="442"/>
      <c r="CY23" s="442"/>
      <c r="CZ23" s="442"/>
      <c r="DA23" s="443"/>
      <c r="DB23" s="441"/>
      <c r="DC23" s="442"/>
      <c r="DD23" s="442"/>
      <c r="DE23" s="442"/>
      <c r="DF23" s="442"/>
      <c r="DG23" s="442"/>
      <c r="DH23" s="442"/>
      <c r="DI23" s="443"/>
    </row>
    <row r="24" spans="1:113" ht="18.75" customHeight="1" thickBot="1">
      <c r="A24" s="180"/>
      <c r="B24" s="615"/>
      <c r="C24" s="591"/>
      <c r="D24" s="592"/>
      <c r="E24" s="494" t="s">
        <v>171</v>
      </c>
      <c r="F24" s="474"/>
      <c r="G24" s="474"/>
      <c r="H24" s="474"/>
      <c r="I24" s="474"/>
      <c r="J24" s="474"/>
      <c r="K24" s="475"/>
      <c r="L24" s="495">
        <v>1</v>
      </c>
      <c r="M24" s="496"/>
      <c r="N24" s="496"/>
      <c r="O24" s="496"/>
      <c r="P24" s="538"/>
      <c r="Q24" s="495">
        <v>6112</v>
      </c>
      <c r="R24" s="496"/>
      <c r="S24" s="496"/>
      <c r="T24" s="496"/>
      <c r="U24" s="496"/>
      <c r="V24" s="538"/>
      <c r="W24" s="590"/>
      <c r="X24" s="591"/>
      <c r="Y24" s="592"/>
      <c r="Z24" s="494" t="s">
        <v>172</v>
      </c>
      <c r="AA24" s="474"/>
      <c r="AB24" s="474"/>
      <c r="AC24" s="474"/>
      <c r="AD24" s="474"/>
      <c r="AE24" s="474"/>
      <c r="AF24" s="474"/>
      <c r="AG24" s="475"/>
      <c r="AH24" s="495">
        <v>129</v>
      </c>
      <c r="AI24" s="496"/>
      <c r="AJ24" s="496"/>
      <c r="AK24" s="496"/>
      <c r="AL24" s="538"/>
      <c r="AM24" s="495">
        <v>409059</v>
      </c>
      <c r="AN24" s="496"/>
      <c r="AO24" s="496"/>
      <c r="AP24" s="496"/>
      <c r="AQ24" s="496"/>
      <c r="AR24" s="538"/>
      <c r="AS24" s="495">
        <v>3171</v>
      </c>
      <c r="AT24" s="496"/>
      <c r="AU24" s="496"/>
      <c r="AV24" s="496"/>
      <c r="AW24" s="496"/>
      <c r="AX24" s="497"/>
      <c r="AY24" s="560" t="s">
        <v>173</v>
      </c>
      <c r="AZ24" s="561"/>
      <c r="BA24" s="561"/>
      <c r="BB24" s="561"/>
      <c r="BC24" s="561"/>
      <c r="BD24" s="561"/>
      <c r="BE24" s="561"/>
      <c r="BF24" s="561"/>
      <c r="BG24" s="561"/>
      <c r="BH24" s="561"/>
      <c r="BI24" s="561"/>
      <c r="BJ24" s="561"/>
      <c r="BK24" s="561"/>
      <c r="BL24" s="561"/>
      <c r="BM24" s="562"/>
      <c r="BN24" s="444">
        <v>5309010</v>
      </c>
      <c r="BO24" s="445"/>
      <c r="BP24" s="445"/>
      <c r="BQ24" s="445"/>
      <c r="BR24" s="445"/>
      <c r="BS24" s="445"/>
      <c r="BT24" s="445"/>
      <c r="BU24" s="446"/>
      <c r="BV24" s="444">
        <v>5395975</v>
      </c>
      <c r="BW24" s="445"/>
      <c r="BX24" s="445"/>
      <c r="BY24" s="445"/>
      <c r="BZ24" s="445"/>
      <c r="CA24" s="445"/>
      <c r="CB24" s="445"/>
      <c r="CC24" s="446"/>
      <c r="CD24" s="193"/>
      <c r="CE24" s="558"/>
      <c r="CF24" s="558"/>
      <c r="CG24" s="558"/>
      <c r="CH24" s="558"/>
      <c r="CI24" s="558"/>
      <c r="CJ24" s="558"/>
      <c r="CK24" s="558"/>
      <c r="CL24" s="558"/>
      <c r="CM24" s="558"/>
      <c r="CN24" s="558"/>
      <c r="CO24" s="558"/>
      <c r="CP24" s="558"/>
      <c r="CQ24" s="558"/>
      <c r="CR24" s="558"/>
      <c r="CS24" s="559"/>
      <c r="CT24" s="441"/>
      <c r="CU24" s="442"/>
      <c r="CV24" s="442"/>
      <c r="CW24" s="442"/>
      <c r="CX24" s="442"/>
      <c r="CY24" s="442"/>
      <c r="CZ24" s="442"/>
      <c r="DA24" s="443"/>
      <c r="DB24" s="441"/>
      <c r="DC24" s="442"/>
      <c r="DD24" s="442"/>
      <c r="DE24" s="442"/>
      <c r="DF24" s="442"/>
      <c r="DG24" s="442"/>
      <c r="DH24" s="442"/>
      <c r="DI24" s="443"/>
    </row>
    <row r="25" spans="1:113" ht="18.75" customHeight="1">
      <c r="A25" s="180"/>
      <c r="B25" s="615"/>
      <c r="C25" s="591"/>
      <c r="D25" s="592"/>
      <c r="E25" s="494" t="s">
        <v>174</v>
      </c>
      <c r="F25" s="474"/>
      <c r="G25" s="474"/>
      <c r="H25" s="474"/>
      <c r="I25" s="474"/>
      <c r="J25" s="474"/>
      <c r="K25" s="475"/>
      <c r="L25" s="495">
        <v>1</v>
      </c>
      <c r="M25" s="496"/>
      <c r="N25" s="496"/>
      <c r="O25" s="496"/>
      <c r="P25" s="538"/>
      <c r="Q25" s="495">
        <v>5472</v>
      </c>
      <c r="R25" s="496"/>
      <c r="S25" s="496"/>
      <c r="T25" s="496"/>
      <c r="U25" s="496"/>
      <c r="V25" s="538"/>
      <c r="W25" s="590"/>
      <c r="X25" s="591"/>
      <c r="Y25" s="592"/>
      <c r="Z25" s="494" t="s">
        <v>175</v>
      </c>
      <c r="AA25" s="474"/>
      <c r="AB25" s="474"/>
      <c r="AC25" s="474"/>
      <c r="AD25" s="474"/>
      <c r="AE25" s="474"/>
      <c r="AF25" s="474"/>
      <c r="AG25" s="475"/>
      <c r="AH25" s="495" t="s">
        <v>130</v>
      </c>
      <c r="AI25" s="496"/>
      <c r="AJ25" s="496"/>
      <c r="AK25" s="496"/>
      <c r="AL25" s="538"/>
      <c r="AM25" s="495" t="s">
        <v>176</v>
      </c>
      <c r="AN25" s="496"/>
      <c r="AO25" s="496"/>
      <c r="AP25" s="496"/>
      <c r="AQ25" s="496"/>
      <c r="AR25" s="538"/>
      <c r="AS25" s="495" t="s">
        <v>177</v>
      </c>
      <c r="AT25" s="496"/>
      <c r="AU25" s="496"/>
      <c r="AV25" s="496"/>
      <c r="AW25" s="496"/>
      <c r="AX25" s="497"/>
      <c r="AY25" s="404" t="s">
        <v>178</v>
      </c>
      <c r="AZ25" s="405"/>
      <c r="BA25" s="405"/>
      <c r="BB25" s="405"/>
      <c r="BC25" s="405"/>
      <c r="BD25" s="405"/>
      <c r="BE25" s="405"/>
      <c r="BF25" s="405"/>
      <c r="BG25" s="405"/>
      <c r="BH25" s="405"/>
      <c r="BI25" s="405"/>
      <c r="BJ25" s="405"/>
      <c r="BK25" s="405"/>
      <c r="BL25" s="405"/>
      <c r="BM25" s="406"/>
      <c r="BN25" s="407">
        <v>198275</v>
      </c>
      <c r="BO25" s="408"/>
      <c r="BP25" s="408"/>
      <c r="BQ25" s="408"/>
      <c r="BR25" s="408"/>
      <c r="BS25" s="408"/>
      <c r="BT25" s="408"/>
      <c r="BU25" s="409"/>
      <c r="BV25" s="407">
        <v>200101</v>
      </c>
      <c r="BW25" s="408"/>
      <c r="BX25" s="408"/>
      <c r="BY25" s="408"/>
      <c r="BZ25" s="408"/>
      <c r="CA25" s="408"/>
      <c r="CB25" s="408"/>
      <c r="CC25" s="409"/>
      <c r="CD25" s="193"/>
      <c r="CE25" s="558"/>
      <c r="CF25" s="558"/>
      <c r="CG25" s="558"/>
      <c r="CH25" s="558"/>
      <c r="CI25" s="558"/>
      <c r="CJ25" s="558"/>
      <c r="CK25" s="558"/>
      <c r="CL25" s="558"/>
      <c r="CM25" s="558"/>
      <c r="CN25" s="558"/>
      <c r="CO25" s="558"/>
      <c r="CP25" s="558"/>
      <c r="CQ25" s="558"/>
      <c r="CR25" s="558"/>
      <c r="CS25" s="559"/>
      <c r="CT25" s="441"/>
      <c r="CU25" s="442"/>
      <c r="CV25" s="442"/>
      <c r="CW25" s="442"/>
      <c r="CX25" s="442"/>
      <c r="CY25" s="442"/>
      <c r="CZ25" s="442"/>
      <c r="DA25" s="443"/>
      <c r="DB25" s="441"/>
      <c r="DC25" s="442"/>
      <c r="DD25" s="442"/>
      <c r="DE25" s="442"/>
      <c r="DF25" s="442"/>
      <c r="DG25" s="442"/>
      <c r="DH25" s="442"/>
      <c r="DI25" s="443"/>
    </row>
    <row r="26" spans="1:113" ht="18.75" customHeight="1">
      <c r="A26" s="180"/>
      <c r="B26" s="615"/>
      <c r="C26" s="591"/>
      <c r="D26" s="592"/>
      <c r="E26" s="494" t="s">
        <v>179</v>
      </c>
      <c r="F26" s="474"/>
      <c r="G26" s="474"/>
      <c r="H26" s="474"/>
      <c r="I26" s="474"/>
      <c r="J26" s="474"/>
      <c r="K26" s="475"/>
      <c r="L26" s="495">
        <v>1</v>
      </c>
      <c r="M26" s="496"/>
      <c r="N26" s="496"/>
      <c r="O26" s="496"/>
      <c r="P26" s="538"/>
      <c r="Q26" s="495">
        <v>5453</v>
      </c>
      <c r="R26" s="496"/>
      <c r="S26" s="496"/>
      <c r="T26" s="496"/>
      <c r="U26" s="496"/>
      <c r="V26" s="538"/>
      <c r="W26" s="590"/>
      <c r="X26" s="591"/>
      <c r="Y26" s="592"/>
      <c r="Z26" s="494" t="s">
        <v>180</v>
      </c>
      <c r="AA26" s="596"/>
      <c r="AB26" s="596"/>
      <c r="AC26" s="596"/>
      <c r="AD26" s="596"/>
      <c r="AE26" s="596"/>
      <c r="AF26" s="596"/>
      <c r="AG26" s="597"/>
      <c r="AH26" s="495" t="s">
        <v>176</v>
      </c>
      <c r="AI26" s="496"/>
      <c r="AJ26" s="496"/>
      <c r="AK26" s="496"/>
      <c r="AL26" s="538"/>
      <c r="AM26" s="495" t="s">
        <v>130</v>
      </c>
      <c r="AN26" s="496"/>
      <c r="AO26" s="496"/>
      <c r="AP26" s="496"/>
      <c r="AQ26" s="496"/>
      <c r="AR26" s="538"/>
      <c r="AS26" s="495" t="s">
        <v>130</v>
      </c>
      <c r="AT26" s="496"/>
      <c r="AU26" s="496"/>
      <c r="AV26" s="496"/>
      <c r="AW26" s="496"/>
      <c r="AX26" s="497"/>
      <c r="AY26" s="447" t="s">
        <v>181</v>
      </c>
      <c r="AZ26" s="448"/>
      <c r="BA26" s="448"/>
      <c r="BB26" s="448"/>
      <c r="BC26" s="448"/>
      <c r="BD26" s="448"/>
      <c r="BE26" s="448"/>
      <c r="BF26" s="448"/>
      <c r="BG26" s="448"/>
      <c r="BH26" s="448"/>
      <c r="BI26" s="448"/>
      <c r="BJ26" s="448"/>
      <c r="BK26" s="448"/>
      <c r="BL26" s="448"/>
      <c r="BM26" s="449"/>
      <c r="BN26" s="444" t="s">
        <v>177</v>
      </c>
      <c r="BO26" s="445"/>
      <c r="BP26" s="445"/>
      <c r="BQ26" s="445"/>
      <c r="BR26" s="445"/>
      <c r="BS26" s="445"/>
      <c r="BT26" s="445"/>
      <c r="BU26" s="446"/>
      <c r="BV26" s="444" t="s">
        <v>176</v>
      </c>
      <c r="BW26" s="445"/>
      <c r="BX26" s="445"/>
      <c r="BY26" s="445"/>
      <c r="BZ26" s="445"/>
      <c r="CA26" s="445"/>
      <c r="CB26" s="445"/>
      <c r="CC26" s="446"/>
      <c r="CD26" s="193"/>
      <c r="CE26" s="558"/>
      <c r="CF26" s="558"/>
      <c r="CG26" s="558"/>
      <c r="CH26" s="558"/>
      <c r="CI26" s="558"/>
      <c r="CJ26" s="558"/>
      <c r="CK26" s="558"/>
      <c r="CL26" s="558"/>
      <c r="CM26" s="558"/>
      <c r="CN26" s="558"/>
      <c r="CO26" s="558"/>
      <c r="CP26" s="558"/>
      <c r="CQ26" s="558"/>
      <c r="CR26" s="558"/>
      <c r="CS26" s="559"/>
      <c r="CT26" s="441"/>
      <c r="CU26" s="442"/>
      <c r="CV26" s="442"/>
      <c r="CW26" s="442"/>
      <c r="CX26" s="442"/>
      <c r="CY26" s="442"/>
      <c r="CZ26" s="442"/>
      <c r="DA26" s="443"/>
      <c r="DB26" s="441"/>
      <c r="DC26" s="442"/>
      <c r="DD26" s="442"/>
      <c r="DE26" s="442"/>
      <c r="DF26" s="442"/>
      <c r="DG26" s="442"/>
      <c r="DH26" s="442"/>
      <c r="DI26" s="443"/>
    </row>
    <row r="27" spans="1:113" ht="18.75" customHeight="1" thickBot="1">
      <c r="A27" s="180"/>
      <c r="B27" s="615"/>
      <c r="C27" s="591"/>
      <c r="D27" s="592"/>
      <c r="E27" s="494" t="s">
        <v>182</v>
      </c>
      <c r="F27" s="474"/>
      <c r="G27" s="474"/>
      <c r="H27" s="474"/>
      <c r="I27" s="474"/>
      <c r="J27" s="474"/>
      <c r="K27" s="475"/>
      <c r="L27" s="495">
        <v>1</v>
      </c>
      <c r="M27" s="496"/>
      <c r="N27" s="496"/>
      <c r="O27" s="496"/>
      <c r="P27" s="538"/>
      <c r="Q27" s="495">
        <v>3050</v>
      </c>
      <c r="R27" s="496"/>
      <c r="S27" s="496"/>
      <c r="T27" s="496"/>
      <c r="U27" s="496"/>
      <c r="V27" s="538"/>
      <c r="W27" s="590"/>
      <c r="X27" s="591"/>
      <c r="Y27" s="592"/>
      <c r="Z27" s="494" t="s">
        <v>183</v>
      </c>
      <c r="AA27" s="474"/>
      <c r="AB27" s="474"/>
      <c r="AC27" s="474"/>
      <c r="AD27" s="474"/>
      <c r="AE27" s="474"/>
      <c r="AF27" s="474"/>
      <c r="AG27" s="475"/>
      <c r="AH27" s="495">
        <v>2</v>
      </c>
      <c r="AI27" s="496"/>
      <c r="AJ27" s="496"/>
      <c r="AK27" s="496"/>
      <c r="AL27" s="538"/>
      <c r="AM27" s="495" t="s">
        <v>184</v>
      </c>
      <c r="AN27" s="496"/>
      <c r="AO27" s="496"/>
      <c r="AP27" s="496"/>
      <c r="AQ27" s="496"/>
      <c r="AR27" s="538"/>
      <c r="AS27" s="495" t="s">
        <v>185</v>
      </c>
      <c r="AT27" s="496"/>
      <c r="AU27" s="496"/>
      <c r="AV27" s="496"/>
      <c r="AW27" s="496"/>
      <c r="AX27" s="497"/>
      <c r="AY27" s="539" t="s">
        <v>186</v>
      </c>
      <c r="AZ27" s="540"/>
      <c r="BA27" s="540"/>
      <c r="BB27" s="540"/>
      <c r="BC27" s="540"/>
      <c r="BD27" s="540"/>
      <c r="BE27" s="540"/>
      <c r="BF27" s="540"/>
      <c r="BG27" s="540"/>
      <c r="BH27" s="540"/>
      <c r="BI27" s="540"/>
      <c r="BJ27" s="540"/>
      <c r="BK27" s="540"/>
      <c r="BL27" s="540"/>
      <c r="BM27" s="541"/>
      <c r="BN27" s="563" t="s">
        <v>187</v>
      </c>
      <c r="BO27" s="564"/>
      <c r="BP27" s="564"/>
      <c r="BQ27" s="564"/>
      <c r="BR27" s="564"/>
      <c r="BS27" s="564"/>
      <c r="BT27" s="564"/>
      <c r="BU27" s="565"/>
      <c r="BV27" s="563" t="s">
        <v>177</v>
      </c>
      <c r="BW27" s="564"/>
      <c r="BX27" s="564"/>
      <c r="BY27" s="564"/>
      <c r="BZ27" s="564"/>
      <c r="CA27" s="564"/>
      <c r="CB27" s="564"/>
      <c r="CC27" s="565"/>
      <c r="CD27" s="195"/>
      <c r="CE27" s="558"/>
      <c r="CF27" s="558"/>
      <c r="CG27" s="558"/>
      <c r="CH27" s="558"/>
      <c r="CI27" s="558"/>
      <c r="CJ27" s="558"/>
      <c r="CK27" s="558"/>
      <c r="CL27" s="558"/>
      <c r="CM27" s="558"/>
      <c r="CN27" s="558"/>
      <c r="CO27" s="558"/>
      <c r="CP27" s="558"/>
      <c r="CQ27" s="558"/>
      <c r="CR27" s="558"/>
      <c r="CS27" s="559"/>
      <c r="CT27" s="441"/>
      <c r="CU27" s="442"/>
      <c r="CV27" s="442"/>
      <c r="CW27" s="442"/>
      <c r="CX27" s="442"/>
      <c r="CY27" s="442"/>
      <c r="CZ27" s="442"/>
      <c r="DA27" s="443"/>
      <c r="DB27" s="441"/>
      <c r="DC27" s="442"/>
      <c r="DD27" s="442"/>
      <c r="DE27" s="442"/>
      <c r="DF27" s="442"/>
      <c r="DG27" s="442"/>
      <c r="DH27" s="442"/>
      <c r="DI27" s="443"/>
    </row>
    <row r="28" spans="1:113" ht="18.75" customHeight="1">
      <c r="A28" s="180"/>
      <c r="B28" s="615"/>
      <c r="C28" s="591"/>
      <c r="D28" s="592"/>
      <c r="E28" s="494" t="s">
        <v>188</v>
      </c>
      <c r="F28" s="474"/>
      <c r="G28" s="474"/>
      <c r="H28" s="474"/>
      <c r="I28" s="474"/>
      <c r="J28" s="474"/>
      <c r="K28" s="475"/>
      <c r="L28" s="495">
        <v>1</v>
      </c>
      <c r="M28" s="496"/>
      <c r="N28" s="496"/>
      <c r="O28" s="496"/>
      <c r="P28" s="538"/>
      <c r="Q28" s="495">
        <v>2520</v>
      </c>
      <c r="R28" s="496"/>
      <c r="S28" s="496"/>
      <c r="T28" s="496"/>
      <c r="U28" s="496"/>
      <c r="V28" s="538"/>
      <c r="W28" s="590"/>
      <c r="X28" s="591"/>
      <c r="Y28" s="592"/>
      <c r="Z28" s="494" t="s">
        <v>189</v>
      </c>
      <c r="AA28" s="474"/>
      <c r="AB28" s="474"/>
      <c r="AC28" s="474"/>
      <c r="AD28" s="474"/>
      <c r="AE28" s="474"/>
      <c r="AF28" s="474"/>
      <c r="AG28" s="475"/>
      <c r="AH28" s="495" t="s">
        <v>177</v>
      </c>
      <c r="AI28" s="496"/>
      <c r="AJ28" s="496"/>
      <c r="AK28" s="496"/>
      <c r="AL28" s="538"/>
      <c r="AM28" s="495" t="s">
        <v>177</v>
      </c>
      <c r="AN28" s="496"/>
      <c r="AO28" s="496"/>
      <c r="AP28" s="496"/>
      <c r="AQ28" s="496"/>
      <c r="AR28" s="538"/>
      <c r="AS28" s="495" t="s">
        <v>176</v>
      </c>
      <c r="AT28" s="496"/>
      <c r="AU28" s="496"/>
      <c r="AV28" s="496"/>
      <c r="AW28" s="496"/>
      <c r="AX28" s="497"/>
      <c r="AY28" s="598" t="s">
        <v>190</v>
      </c>
      <c r="AZ28" s="599"/>
      <c r="BA28" s="599"/>
      <c r="BB28" s="600"/>
      <c r="BC28" s="404" t="s">
        <v>50</v>
      </c>
      <c r="BD28" s="405"/>
      <c r="BE28" s="405"/>
      <c r="BF28" s="405"/>
      <c r="BG28" s="405"/>
      <c r="BH28" s="405"/>
      <c r="BI28" s="405"/>
      <c r="BJ28" s="405"/>
      <c r="BK28" s="405"/>
      <c r="BL28" s="405"/>
      <c r="BM28" s="406"/>
      <c r="BN28" s="407">
        <v>1237045</v>
      </c>
      <c r="BO28" s="408"/>
      <c r="BP28" s="408"/>
      <c r="BQ28" s="408"/>
      <c r="BR28" s="408"/>
      <c r="BS28" s="408"/>
      <c r="BT28" s="408"/>
      <c r="BU28" s="409"/>
      <c r="BV28" s="407">
        <v>1276699</v>
      </c>
      <c r="BW28" s="408"/>
      <c r="BX28" s="408"/>
      <c r="BY28" s="408"/>
      <c r="BZ28" s="408"/>
      <c r="CA28" s="408"/>
      <c r="CB28" s="408"/>
      <c r="CC28" s="409"/>
      <c r="CD28" s="193"/>
      <c r="CE28" s="558"/>
      <c r="CF28" s="558"/>
      <c r="CG28" s="558"/>
      <c r="CH28" s="558"/>
      <c r="CI28" s="558"/>
      <c r="CJ28" s="558"/>
      <c r="CK28" s="558"/>
      <c r="CL28" s="558"/>
      <c r="CM28" s="558"/>
      <c r="CN28" s="558"/>
      <c r="CO28" s="558"/>
      <c r="CP28" s="558"/>
      <c r="CQ28" s="558"/>
      <c r="CR28" s="558"/>
      <c r="CS28" s="559"/>
      <c r="CT28" s="441"/>
      <c r="CU28" s="442"/>
      <c r="CV28" s="442"/>
      <c r="CW28" s="442"/>
      <c r="CX28" s="442"/>
      <c r="CY28" s="442"/>
      <c r="CZ28" s="442"/>
      <c r="DA28" s="443"/>
      <c r="DB28" s="441"/>
      <c r="DC28" s="442"/>
      <c r="DD28" s="442"/>
      <c r="DE28" s="442"/>
      <c r="DF28" s="442"/>
      <c r="DG28" s="442"/>
      <c r="DH28" s="442"/>
      <c r="DI28" s="443"/>
    </row>
    <row r="29" spans="1:113" ht="18.75" customHeight="1">
      <c r="A29" s="180"/>
      <c r="B29" s="615"/>
      <c r="C29" s="591"/>
      <c r="D29" s="592"/>
      <c r="E29" s="494" t="s">
        <v>191</v>
      </c>
      <c r="F29" s="474"/>
      <c r="G29" s="474"/>
      <c r="H29" s="474"/>
      <c r="I29" s="474"/>
      <c r="J29" s="474"/>
      <c r="K29" s="475"/>
      <c r="L29" s="495">
        <v>10</v>
      </c>
      <c r="M29" s="496"/>
      <c r="N29" s="496"/>
      <c r="O29" s="496"/>
      <c r="P29" s="538"/>
      <c r="Q29" s="495">
        <v>2290</v>
      </c>
      <c r="R29" s="496"/>
      <c r="S29" s="496"/>
      <c r="T29" s="496"/>
      <c r="U29" s="496"/>
      <c r="V29" s="538"/>
      <c r="W29" s="593"/>
      <c r="X29" s="594"/>
      <c r="Y29" s="595"/>
      <c r="Z29" s="494" t="s">
        <v>192</v>
      </c>
      <c r="AA29" s="474"/>
      <c r="AB29" s="474"/>
      <c r="AC29" s="474"/>
      <c r="AD29" s="474"/>
      <c r="AE29" s="474"/>
      <c r="AF29" s="474"/>
      <c r="AG29" s="475"/>
      <c r="AH29" s="495">
        <v>131</v>
      </c>
      <c r="AI29" s="496"/>
      <c r="AJ29" s="496"/>
      <c r="AK29" s="496"/>
      <c r="AL29" s="538"/>
      <c r="AM29" s="495">
        <v>416963</v>
      </c>
      <c r="AN29" s="496"/>
      <c r="AO29" s="496"/>
      <c r="AP29" s="496"/>
      <c r="AQ29" s="496"/>
      <c r="AR29" s="538"/>
      <c r="AS29" s="495">
        <v>3183</v>
      </c>
      <c r="AT29" s="496"/>
      <c r="AU29" s="496"/>
      <c r="AV29" s="496"/>
      <c r="AW29" s="496"/>
      <c r="AX29" s="497"/>
      <c r="AY29" s="601"/>
      <c r="AZ29" s="602"/>
      <c r="BA29" s="602"/>
      <c r="BB29" s="603"/>
      <c r="BC29" s="478" t="s">
        <v>193</v>
      </c>
      <c r="BD29" s="479"/>
      <c r="BE29" s="479"/>
      <c r="BF29" s="479"/>
      <c r="BG29" s="479"/>
      <c r="BH29" s="479"/>
      <c r="BI29" s="479"/>
      <c r="BJ29" s="479"/>
      <c r="BK29" s="479"/>
      <c r="BL29" s="479"/>
      <c r="BM29" s="480"/>
      <c r="BN29" s="444">
        <v>734115</v>
      </c>
      <c r="BO29" s="445"/>
      <c r="BP29" s="445"/>
      <c r="BQ29" s="445"/>
      <c r="BR29" s="445"/>
      <c r="BS29" s="445"/>
      <c r="BT29" s="445"/>
      <c r="BU29" s="446"/>
      <c r="BV29" s="444">
        <v>639044</v>
      </c>
      <c r="BW29" s="445"/>
      <c r="BX29" s="445"/>
      <c r="BY29" s="445"/>
      <c r="BZ29" s="445"/>
      <c r="CA29" s="445"/>
      <c r="CB29" s="445"/>
      <c r="CC29" s="446"/>
      <c r="CD29" s="195"/>
      <c r="CE29" s="558"/>
      <c r="CF29" s="558"/>
      <c r="CG29" s="558"/>
      <c r="CH29" s="558"/>
      <c r="CI29" s="558"/>
      <c r="CJ29" s="558"/>
      <c r="CK29" s="558"/>
      <c r="CL29" s="558"/>
      <c r="CM29" s="558"/>
      <c r="CN29" s="558"/>
      <c r="CO29" s="558"/>
      <c r="CP29" s="558"/>
      <c r="CQ29" s="558"/>
      <c r="CR29" s="558"/>
      <c r="CS29" s="559"/>
      <c r="CT29" s="441"/>
      <c r="CU29" s="442"/>
      <c r="CV29" s="442"/>
      <c r="CW29" s="442"/>
      <c r="CX29" s="442"/>
      <c r="CY29" s="442"/>
      <c r="CZ29" s="442"/>
      <c r="DA29" s="443"/>
      <c r="DB29" s="441"/>
      <c r="DC29" s="442"/>
      <c r="DD29" s="442"/>
      <c r="DE29" s="442"/>
      <c r="DF29" s="442"/>
      <c r="DG29" s="442"/>
      <c r="DH29" s="442"/>
      <c r="DI29" s="443"/>
    </row>
    <row r="30" spans="1:113" ht="18.75" customHeight="1" thickBot="1">
      <c r="A30" s="180"/>
      <c r="B30" s="616"/>
      <c r="C30" s="617"/>
      <c r="D30" s="618"/>
      <c r="E30" s="498"/>
      <c r="F30" s="499"/>
      <c r="G30" s="499"/>
      <c r="H30" s="499"/>
      <c r="I30" s="499"/>
      <c r="J30" s="499"/>
      <c r="K30" s="500"/>
      <c r="L30" s="608"/>
      <c r="M30" s="609"/>
      <c r="N30" s="609"/>
      <c r="O30" s="609"/>
      <c r="P30" s="610"/>
      <c r="Q30" s="608"/>
      <c r="R30" s="609"/>
      <c r="S30" s="609"/>
      <c r="T30" s="609"/>
      <c r="U30" s="609"/>
      <c r="V30" s="610"/>
      <c r="W30" s="611" t="s">
        <v>194</v>
      </c>
      <c r="X30" s="612"/>
      <c r="Y30" s="612"/>
      <c r="Z30" s="612"/>
      <c r="AA30" s="612"/>
      <c r="AB30" s="612"/>
      <c r="AC30" s="612"/>
      <c r="AD30" s="612"/>
      <c r="AE30" s="612"/>
      <c r="AF30" s="612"/>
      <c r="AG30" s="613"/>
      <c r="AH30" s="571">
        <v>94.7</v>
      </c>
      <c r="AI30" s="572"/>
      <c r="AJ30" s="572"/>
      <c r="AK30" s="572"/>
      <c r="AL30" s="572"/>
      <c r="AM30" s="572"/>
      <c r="AN30" s="572"/>
      <c r="AO30" s="572"/>
      <c r="AP30" s="572"/>
      <c r="AQ30" s="572"/>
      <c r="AR30" s="572"/>
      <c r="AS30" s="572"/>
      <c r="AT30" s="572"/>
      <c r="AU30" s="572"/>
      <c r="AV30" s="572"/>
      <c r="AW30" s="572"/>
      <c r="AX30" s="574"/>
      <c r="AY30" s="604"/>
      <c r="AZ30" s="605"/>
      <c r="BA30" s="605"/>
      <c r="BB30" s="606"/>
      <c r="BC30" s="560" t="s">
        <v>52</v>
      </c>
      <c r="BD30" s="561"/>
      <c r="BE30" s="561"/>
      <c r="BF30" s="561"/>
      <c r="BG30" s="561"/>
      <c r="BH30" s="561"/>
      <c r="BI30" s="561"/>
      <c r="BJ30" s="561"/>
      <c r="BK30" s="561"/>
      <c r="BL30" s="561"/>
      <c r="BM30" s="562"/>
      <c r="BN30" s="563">
        <v>1571114</v>
      </c>
      <c r="BO30" s="564"/>
      <c r="BP30" s="564"/>
      <c r="BQ30" s="564"/>
      <c r="BR30" s="564"/>
      <c r="BS30" s="564"/>
      <c r="BT30" s="564"/>
      <c r="BU30" s="565"/>
      <c r="BV30" s="563">
        <v>1609727</v>
      </c>
      <c r="BW30" s="564"/>
      <c r="BX30" s="564"/>
      <c r="BY30" s="564"/>
      <c r="BZ30" s="564"/>
      <c r="CA30" s="564"/>
      <c r="CB30" s="564"/>
      <c r="CC30" s="565"/>
      <c r="CD30" s="196"/>
      <c r="CE30" s="197"/>
      <c r="CF30" s="197"/>
      <c r="CG30" s="197"/>
      <c r="CH30" s="197"/>
      <c r="CI30" s="197"/>
      <c r="CJ30" s="197"/>
      <c r="CK30" s="197"/>
      <c r="CL30" s="197"/>
      <c r="CM30" s="197"/>
      <c r="CN30" s="197"/>
      <c r="CO30" s="197"/>
      <c r="CP30" s="197"/>
      <c r="CQ30" s="197"/>
      <c r="CR30" s="197"/>
      <c r="CS30" s="198"/>
      <c r="CT30" s="199"/>
      <c r="CU30" s="200"/>
      <c r="CV30" s="200"/>
      <c r="CW30" s="200"/>
      <c r="CX30" s="200"/>
      <c r="CY30" s="200"/>
      <c r="CZ30" s="200"/>
      <c r="DA30" s="201"/>
      <c r="DB30" s="199"/>
      <c r="DC30" s="200"/>
      <c r="DD30" s="200"/>
      <c r="DE30" s="200"/>
      <c r="DF30" s="200"/>
      <c r="DG30" s="200"/>
      <c r="DH30" s="200"/>
      <c r="DI30" s="201"/>
    </row>
    <row r="31" spans="1:113" ht="13.5" customHeight="1">
      <c r="A31" s="180"/>
      <c r="B31" s="202"/>
      <c r="DI31" s="203"/>
    </row>
    <row r="32" spans="1:113" ht="13.5" customHeight="1">
      <c r="A32" s="180"/>
      <c r="B32" s="204"/>
      <c r="C32" s="607" t="s">
        <v>195</v>
      </c>
      <c r="D32" s="607"/>
      <c r="E32" s="607"/>
      <c r="F32" s="607"/>
      <c r="G32" s="607"/>
      <c r="H32" s="607"/>
      <c r="I32" s="607"/>
      <c r="J32" s="607"/>
      <c r="K32" s="607"/>
      <c r="L32" s="607"/>
      <c r="M32" s="607"/>
      <c r="N32" s="607"/>
      <c r="O32" s="607"/>
      <c r="P32" s="607"/>
      <c r="Q32" s="607"/>
      <c r="R32" s="607"/>
      <c r="S32" s="607"/>
      <c r="U32" s="448" t="s">
        <v>196</v>
      </c>
      <c r="V32" s="448"/>
      <c r="W32" s="448"/>
      <c r="X32" s="448"/>
      <c r="Y32" s="448"/>
      <c r="Z32" s="448"/>
      <c r="AA32" s="448"/>
      <c r="AB32" s="448"/>
      <c r="AC32" s="448"/>
      <c r="AD32" s="448"/>
      <c r="AE32" s="448"/>
      <c r="AF32" s="448"/>
      <c r="AG32" s="448"/>
      <c r="AH32" s="448"/>
      <c r="AI32" s="448"/>
      <c r="AJ32" s="448"/>
      <c r="AK32" s="448"/>
      <c r="AM32" s="448" t="s">
        <v>197</v>
      </c>
      <c r="AN32" s="448"/>
      <c r="AO32" s="448"/>
      <c r="AP32" s="448"/>
      <c r="AQ32" s="448"/>
      <c r="AR32" s="448"/>
      <c r="AS32" s="448"/>
      <c r="AT32" s="448"/>
      <c r="AU32" s="448"/>
      <c r="AV32" s="448"/>
      <c r="AW32" s="448"/>
      <c r="AX32" s="448"/>
      <c r="AY32" s="448"/>
      <c r="AZ32" s="448"/>
      <c r="BA32" s="448"/>
      <c r="BB32" s="448"/>
      <c r="BC32" s="448"/>
      <c r="BE32" s="448" t="s">
        <v>198</v>
      </c>
      <c r="BF32" s="448"/>
      <c r="BG32" s="448"/>
      <c r="BH32" s="448"/>
      <c r="BI32" s="448"/>
      <c r="BJ32" s="448"/>
      <c r="BK32" s="448"/>
      <c r="BL32" s="448"/>
      <c r="BM32" s="448"/>
      <c r="BN32" s="448"/>
      <c r="BO32" s="448"/>
      <c r="BP32" s="448"/>
      <c r="BQ32" s="448"/>
      <c r="BR32" s="448"/>
      <c r="BS32" s="448"/>
      <c r="BT32" s="448"/>
      <c r="BU32" s="448"/>
      <c r="BW32" s="448" t="s">
        <v>199</v>
      </c>
      <c r="BX32" s="448"/>
      <c r="BY32" s="448"/>
      <c r="BZ32" s="448"/>
      <c r="CA32" s="448"/>
      <c r="CB32" s="448"/>
      <c r="CC32" s="448"/>
      <c r="CD32" s="448"/>
      <c r="CE32" s="448"/>
      <c r="CF32" s="448"/>
      <c r="CG32" s="448"/>
      <c r="CH32" s="448"/>
      <c r="CI32" s="448"/>
      <c r="CJ32" s="448"/>
      <c r="CK32" s="448"/>
      <c r="CL32" s="448"/>
      <c r="CM32" s="448"/>
      <c r="CO32" s="448" t="s">
        <v>200</v>
      </c>
      <c r="CP32" s="448"/>
      <c r="CQ32" s="448"/>
      <c r="CR32" s="448"/>
      <c r="CS32" s="448"/>
      <c r="CT32" s="448"/>
      <c r="CU32" s="448"/>
      <c r="CV32" s="448"/>
      <c r="CW32" s="448"/>
      <c r="CX32" s="448"/>
      <c r="CY32" s="448"/>
      <c r="CZ32" s="448"/>
      <c r="DA32" s="448"/>
      <c r="DB32" s="448"/>
      <c r="DC32" s="448"/>
      <c r="DD32" s="448"/>
      <c r="DE32" s="448"/>
      <c r="DI32" s="203"/>
    </row>
    <row r="33" spans="1:113" ht="13.5" customHeight="1">
      <c r="A33" s="180"/>
      <c r="B33" s="204"/>
      <c r="C33" s="468" t="s">
        <v>201</v>
      </c>
      <c r="D33" s="468"/>
      <c r="E33" s="433" t="s">
        <v>202</v>
      </c>
      <c r="F33" s="433"/>
      <c r="G33" s="433"/>
      <c r="H33" s="433"/>
      <c r="I33" s="433"/>
      <c r="J33" s="433"/>
      <c r="K33" s="433"/>
      <c r="L33" s="433"/>
      <c r="M33" s="433"/>
      <c r="N33" s="433"/>
      <c r="O33" s="433"/>
      <c r="P33" s="433"/>
      <c r="Q33" s="433"/>
      <c r="R33" s="433"/>
      <c r="S33" s="433"/>
      <c r="T33" s="205"/>
      <c r="U33" s="468" t="s">
        <v>201</v>
      </c>
      <c r="V33" s="468"/>
      <c r="W33" s="433" t="s">
        <v>203</v>
      </c>
      <c r="X33" s="433"/>
      <c r="Y33" s="433"/>
      <c r="Z33" s="433"/>
      <c r="AA33" s="433"/>
      <c r="AB33" s="433"/>
      <c r="AC33" s="433"/>
      <c r="AD33" s="433"/>
      <c r="AE33" s="433"/>
      <c r="AF33" s="433"/>
      <c r="AG33" s="433"/>
      <c r="AH33" s="433"/>
      <c r="AI33" s="433"/>
      <c r="AJ33" s="433"/>
      <c r="AK33" s="433"/>
      <c r="AL33" s="205"/>
      <c r="AM33" s="468" t="s">
        <v>204</v>
      </c>
      <c r="AN33" s="468"/>
      <c r="AO33" s="433" t="s">
        <v>205</v>
      </c>
      <c r="AP33" s="433"/>
      <c r="AQ33" s="433"/>
      <c r="AR33" s="433"/>
      <c r="AS33" s="433"/>
      <c r="AT33" s="433"/>
      <c r="AU33" s="433"/>
      <c r="AV33" s="433"/>
      <c r="AW33" s="433"/>
      <c r="AX33" s="433"/>
      <c r="AY33" s="433"/>
      <c r="AZ33" s="433"/>
      <c r="BA33" s="433"/>
      <c r="BB33" s="433"/>
      <c r="BC33" s="433"/>
      <c r="BD33" s="206"/>
      <c r="BE33" s="433" t="s">
        <v>206</v>
      </c>
      <c r="BF33" s="433"/>
      <c r="BG33" s="433" t="s">
        <v>207</v>
      </c>
      <c r="BH33" s="433"/>
      <c r="BI33" s="433"/>
      <c r="BJ33" s="433"/>
      <c r="BK33" s="433"/>
      <c r="BL33" s="433"/>
      <c r="BM33" s="433"/>
      <c r="BN33" s="433"/>
      <c r="BO33" s="433"/>
      <c r="BP33" s="433"/>
      <c r="BQ33" s="433"/>
      <c r="BR33" s="433"/>
      <c r="BS33" s="433"/>
      <c r="BT33" s="433"/>
      <c r="BU33" s="433"/>
      <c r="BV33" s="206"/>
      <c r="BW33" s="468" t="s">
        <v>206</v>
      </c>
      <c r="BX33" s="468"/>
      <c r="BY33" s="433" t="s">
        <v>208</v>
      </c>
      <c r="BZ33" s="433"/>
      <c r="CA33" s="433"/>
      <c r="CB33" s="433"/>
      <c r="CC33" s="433"/>
      <c r="CD33" s="433"/>
      <c r="CE33" s="433"/>
      <c r="CF33" s="433"/>
      <c r="CG33" s="433"/>
      <c r="CH33" s="433"/>
      <c r="CI33" s="433"/>
      <c r="CJ33" s="433"/>
      <c r="CK33" s="433"/>
      <c r="CL33" s="433"/>
      <c r="CM33" s="433"/>
      <c r="CN33" s="205"/>
      <c r="CO33" s="468" t="s">
        <v>209</v>
      </c>
      <c r="CP33" s="468"/>
      <c r="CQ33" s="433" t="s">
        <v>210</v>
      </c>
      <c r="CR33" s="433"/>
      <c r="CS33" s="433"/>
      <c r="CT33" s="433"/>
      <c r="CU33" s="433"/>
      <c r="CV33" s="433"/>
      <c r="CW33" s="433"/>
      <c r="CX33" s="433"/>
      <c r="CY33" s="433"/>
      <c r="CZ33" s="433"/>
      <c r="DA33" s="433"/>
      <c r="DB33" s="433"/>
      <c r="DC33" s="433"/>
      <c r="DD33" s="433"/>
      <c r="DE33" s="433"/>
      <c r="DF33" s="205"/>
      <c r="DG33" s="633" t="s">
        <v>211</v>
      </c>
      <c r="DH33" s="633"/>
      <c r="DI33" s="207"/>
    </row>
    <row r="34" spans="1:113" ht="32.25" customHeight="1">
      <c r="A34" s="180"/>
      <c r="B34" s="204"/>
      <c r="C34" s="634">
        <f>IF(E34="","",1)</f>
        <v>1</v>
      </c>
      <c r="D34" s="634"/>
      <c r="E34" s="635" t="str">
        <f>IF('各会計、関係団体の財政状況及び健全化判断比率'!B7="","",'各会計、関係団体の財政状況及び健全化判断比率'!B7)</f>
        <v>一般会計</v>
      </c>
      <c r="F34" s="635"/>
      <c r="G34" s="635"/>
      <c r="H34" s="635"/>
      <c r="I34" s="635"/>
      <c r="J34" s="635"/>
      <c r="K34" s="635"/>
      <c r="L34" s="635"/>
      <c r="M34" s="635"/>
      <c r="N34" s="635"/>
      <c r="O34" s="635"/>
      <c r="P34" s="635"/>
      <c r="Q34" s="635"/>
      <c r="R34" s="635"/>
      <c r="S34" s="635"/>
      <c r="T34" s="180"/>
      <c r="U34" s="634">
        <f>IF(W34="","",MAX(C34:D43)+1)</f>
        <v>2</v>
      </c>
      <c r="V34" s="634"/>
      <c r="W34" s="635" t="str">
        <f>IF('各会計、関係団体の財政状況及び健全化判断比率'!B28="","",'各会計、関係団体の財政状況及び健全化判断比率'!B28)</f>
        <v>湧水町国民健康保険特別会計</v>
      </c>
      <c r="X34" s="635"/>
      <c r="Y34" s="635"/>
      <c r="Z34" s="635"/>
      <c r="AA34" s="635"/>
      <c r="AB34" s="635"/>
      <c r="AC34" s="635"/>
      <c r="AD34" s="635"/>
      <c r="AE34" s="635"/>
      <c r="AF34" s="635"/>
      <c r="AG34" s="635"/>
      <c r="AH34" s="635"/>
      <c r="AI34" s="635"/>
      <c r="AJ34" s="635"/>
      <c r="AK34" s="635"/>
      <c r="AL34" s="180"/>
      <c r="AM34" s="634">
        <f>IF(AO34="","",MAX(C34:D43,U34:V43)+1)</f>
        <v>5</v>
      </c>
      <c r="AN34" s="634"/>
      <c r="AO34" s="635" t="str">
        <f>IF('各会計、関係団体の財政状況及び健全化判断比率'!B31="","",'各会計、関係団体の財政状況及び健全化判断比率'!B31)</f>
        <v>湧水町水道事業</v>
      </c>
      <c r="AP34" s="635"/>
      <c r="AQ34" s="635"/>
      <c r="AR34" s="635"/>
      <c r="AS34" s="635"/>
      <c r="AT34" s="635"/>
      <c r="AU34" s="635"/>
      <c r="AV34" s="635"/>
      <c r="AW34" s="635"/>
      <c r="AX34" s="635"/>
      <c r="AY34" s="635"/>
      <c r="AZ34" s="635"/>
      <c r="BA34" s="635"/>
      <c r="BB34" s="635"/>
      <c r="BC34" s="635"/>
      <c r="BD34" s="180"/>
      <c r="BE34" s="634" t="str">
        <f>IF(BG34="","",MAX(C34:D43,U34:V43,AM34:AN43)+1)</f>
        <v/>
      </c>
      <c r="BF34" s="634"/>
      <c r="BG34" s="635"/>
      <c r="BH34" s="635"/>
      <c r="BI34" s="635"/>
      <c r="BJ34" s="635"/>
      <c r="BK34" s="635"/>
      <c r="BL34" s="635"/>
      <c r="BM34" s="635"/>
      <c r="BN34" s="635"/>
      <c r="BO34" s="635"/>
      <c r="BP34" s="635"/>
      <c r="BQ34" s="635"/>
      <c r="BR34" s="635"/>
      <c r="BS34" s="635"/>
      <c r="BT34" s="635"/>
      <c r="BU34" s="635"/>
      <c r="BV34" s="180"/>
      <c r="BW34" s="634">
        <f>IF(BY34="","",MAX(C34:D43,U34:V43,AM34:AN43,BE34:BF43)+1)</f>
        <v>6</v>
      </c>
      <c r="BX34" s="634"/>
      <c r="BY34" s="635" t="str">
        <f>IF('各会計、関係団体の財政状況及び健全化判断比率'!B68="","",'各会計、関係団体の財政状況及び健全化判断比率'!B68)</f>
        <v>鹿児島県市町村総合事務組合</v>
      </c>
      <c r="BZ34" s="635"/>
      <c r="CA34" s="635"/>
      <c r="CB34" s="635"/>
      <c r="CC34" s="635"/>
      <c r="CD34" s="635"/>
      <c r="CE34" s="635"/>
      <c r="CF34" s="635"/>
      <c r="CG34" s="635"/>
      <c r="CH34" s="635"/>
      <c r="CI34" s="635"/>
      <c r="CJ34" s="635"/>
      <c r="CK34" s="635"/>
      <c r="CL34" s="635"/>
      <c r="CM34" s="635"/>
      <c r="CN34" s="180"/>
      <c r="CO34" s="634" t="str">
        <f>IF(CQ34="","",MAX(C34:D43,U34:V43,AM34:AN43,BE34:BF43,BW34:BX43)+1)</f>
        <v/>
      </c>
      <c r="CP34" s="634"/>
      <c r="CQ34" s="635" t="str">
        <f>IF('各会計、関係団体の財政状況及び健全化判断比率'!BS7="","",'各会計、関係団体の財政状況及び健全化判断比率'!BS7)</f>
        <v/>
      </c>
      <c r="CR34" s="635"/>
      <c r="CS34" s="635"/>
      <c r="CT34" s="635"/>
      <c r="CU34" s="635"/>
      <c r="CV34" s="635"/>
      <c r="CW34" s="635"/>
      <c r="CX34" s="635"/>
      <c r="CY34" s="635"/>
      <c r="CZ34" s="635"/>
      <c r="DA34" s="635"/>
      <c r="DB34" s="635"/>
      <c r="DC34" s="635"/>
      <c r="DD34" s="635"/>
      <c r="DE34" s="635"/>
      <c r="DG34" s="636" t="str">
        <f>IF('各会計、関係団体の財政状況及び健全化判断比率'!BR7="","",'各会計、関係団体の財政状況及び健全化判断比率'!BR7)</f>
        <v/>
      </c>
      <c r="DH34" s="636"/>
      <c r="DI34" s="207"/>
    </row>
    <row r="35" spans="1:113" ht="32.25" customHeight="1">
      <c r="A35" s="180"/>
      <c r="B35" s="204"/>
      <c r="C35" s="634" t="str">
        <f>IF(E35="","",C34+1)</f>
        <v/>
      </c>
      <c r="D35" s="634"/>
      <c r="E35" s="635" t="str">
        <f>IF('各会計、関係団体の財政状況及び健全化判断比率'!B8="","",'各会計、関係団体の財政状況及び健全化判断比率'!B8)</f>
        <v/>
      </c>
      <c r="F35" s="635"/>
      <c r="G35" s="635"/>
      <c r="H35" s="635"/>
      <c r="I35" s="635"/>
      <c r="J35" s="635"/>
      <c r="K35" s="635"/>
      <c r="L35" s="635"/>
      <c r="M35" s="635"/>
      <c r="N35" s="635"/>
      <c r="O35" s="635"/>
      <c r="P35" s="635"/>
      <c r="Q35" s="635"/>
      <c r="R35" s="635"/>
      <c r="S35" s="635"/>
      <c r="T35" s="180"/>
      <c r="U35" s="634">
        <f>IF(W35="","",U34+1)</f>
        <v>3</v>
      </c>
      <c r="V35" s="634"/>
      <c r="W35" s="635" t="str">
        <f>IF('各会計、関係団体の財政状況及び健全化判断比率'!B29="","",'各会計、関係団体の財政状況及び健全化判断比率'!B29)</f>
        <v>湧水町介護保険特別会計</v>
      </c>
      <c r="X35" s="635"/>
      <c r="Y35" s="635"/>
      <c r="Z35" s="635"/>
      <c r="AA35" s="635"/>
      <c r="AB35" s="635"/>
      <c r="AC35" s="635"/>
      <c r="AD35" s="635"/>
      <c r="AE35" s="635"/>
      <c r="AF35" s="635"/>
      <c r="AG35" s="635"/>
      <c r="AH35" s="635"/>
      <c r="AI35" s="635"/>
      <c r="AJ35" s="635"/>
      <c r="AK35" s="635"/>
      <c r="AL35" s="180"/>
      <c r="AM35" s="634" t="str">
        <f t="shared" ref="AM35:AM43" si="0">IF(AO35="","",AM34+1)</f>
        <v/>
      </c>
      <c r="AN35" s="634"/>
      <c r="AO35" s="635"/>
      <c r="AP35" s="635"/>
      <c r="AQ35" s="635"/>
      <c r="AR35" s="635"/>
      <c r="AS35" s="635"/>
      <c r="AT35" s="635"/>
      <c r="AU35" s="635"/>
      <c r="AV35" s="635"/>
      <c r="AW35" s="635"/>
      <c r="AX35" s="635"/>
      <c r="AY35" s="635"/>
      <c r="AZ35" s="635"/>
      <c r="BA35" s="635"/>
      <c r="BB35" s="635"/>
      <c r="BC35" s="635"/>
      <c r="BD35" s="180"/>
      <c r="BE35" s="634" t="str">
        <f t="shared" ref="BE35:BE43" si="1">IF(BG35="","",BE34+1)</f>
        <v/>
      </c>
      <c r="BF35" s="634"/>
      <c r="BG35" s="635"/>
      <c r="BH35" s="635"/>
      <c r="BI35" s="635"/>
      <c r="BJ35" s="635"/>
      <c r="BK35" s="635"/>
      <c r="BL35" s="635"/>
      <c r="BM35" s="635"/>
      <c r="BN35" s="635"/>
      <c r="BO35" s="635"/>
      <c r="BP35" s="635"/>
      <c r="BQ35" s="635"/>
      <c r="BR35" s="635"/>
      <c r="BS35" s="635"/>
      <c r="BT35" s="635"/>
      <c r="BU35" s="635"/>
      <c r="BV35" s="180"/>
      <c r="BW35" s="634">
        <f t="shared" ref="BW35:BW43" si="2">IF(BY35="","",BW34+1)</f>
        <v>7</v>
      </c>
      <c r="BX35" s="634"/>
      <c r="BY35" s="635" t="str">
        <f>IF('各会計、関係団体の財政状況及び健全化判断比率'!B69="","",'各会計、関係団体の財政状況及び健全化判断比率'!B69)</f>
        <v>伊佐湧水消防組合</v>
      </c>
      <c r="BZ35" s="635"/>
      <c r="CA35" s="635"/>
      <c r="CB35" s="635"/>
      <c r="CC35" s="635"/>
      <c r="CD35" s="635"/>
      <c r="CE35" s="635"/>
      <c r="CF35" s="635"/>
      <c r="CG35" s="635"/>
      <c r="CH35" s="635"/>
      <c r="CI35" s="635"/>
      <c r="CJ35" s="635"/>
      <c r="CK35" s="635"/>
      <c r="CL35" s="635"/>
      <c r="CM35" s="635"/>
      <c r="CN35" s="180"/>
      <c r="CO35" s="634" t="str">
        <f t="shared" ref="CO35:CO43" si="3">IF(CQ35="","",CO34+1)</f>
        <v/>
      </c>
      <c r="CP35" s="634"/>
      <c r="CQ35" s="635" t="str">
        <f>IF('各会計、関係団体の財政状況及び健全化判断比率'!BS8="","",'各会計、関係団体の財政状況及び健全化判断比率'!BS8)</f>
        <v/>
      </c>
      <c r="CR35" s="635"/>
      <c r="CS35" s="635"/>
      <c r="CT35" s="635"/>
      <c r="CU35" s="635"/>
      <c r="CV35" s="635"/>
      <c r="CW35" s="635"/>
      <c r="CX35" s="635"/>
      <c r="CY35" s="635"/>
      <c r="CZ35" s="635"/>
      <c r="DA35" s="635"/>
      <c r="DB35" s="635"/>
      <c r="DC35" s="635"/>
      <c r="DD35" s="635"/>
      <c r="DE35" s="635"/>
      <c r="DG35" s="636" t="str">
        <f>IF('各会計、関係団体の財政状況及び健全化判断比率'!BR8="","",'各会計、関係団体の財政状況及び健全化判断比率'!BR8)</f>
        <v/>
      </c>
      <c r="DH35" s="636"/>
      <c r="DI35" s="207"/>
    </row>
    <row r="36" spans="1:113" ht="32.25" customHeight="1">
      <c r="A36" s="180"/>
      <c r="B36" s="204"/>
      <c r="C36" s="634" t="str">
        <f>IF(E36="","",C35+1)</f>
        <v/>
      </c>
      <c r="D36" s="634"/>
      <c r="E36" s="635" t="str">
        <f>IF('各会計、関係団体の財政状況及び健全化判断比率'!B9="","",'各会計、関係団体の財政状況及び健全化判断比率'!B9)</f>
        <v/>
      </c>
      <c r="F36" s="635"/>
      <c r="G36" s="635"/>
      <c r="H36" s="635"/>
      <c r="I36" s="635"/>
      <c r="J36" s="635"/>
      <c r="K36" s="635"/>
      <c r="L36" s="635"/>
      <c r="M36" s="635"/>
      <c r="N36" s="635"/>
      <c r="O36" s="635"/>
      <c r="P36" s="635"/>
      <c r="Q36" s="635"/>
      <c r="R36" s="635"/>
      <c r="S36" s="635"/>
      <c r="T36" s="180"/>
      <c r="U36" s="634">
        <f t="shared" ref="U36:U43" si="4">IF(W36="","",U35+1)</f>
        <v>4</v>
      </c>
      <c r="V36" s="634"/>
      <c r="W36" s="635" t="str">
        <f>IF('各会計、関係団体の財政状況及び健全化判断比率'!B30="","",'各会計、関係団体の財政状況及び健全化判断比率'!B30)</f>
        <v>湧水町後期高齢者医療特別会計</v>
      </c>
      <c r="X36" s="635"/>
      <c r="Y36" s="635"/>
      <c r="Z36" s="635"/>
      <c r="AA36" s="635"/>
      <c r="AB36" s="635"/>
      <c r="AC36" s="635"/>
      <c r="AD36" s="635"/>
      <c r="AE36" s="635"/>
      <c r="AF36" s="635"/>
      <c r="AG36" s="635"/>
      <c r="AH36" s="635"/>
      <c r="AI36" s="635"/>
      <c r="AJ36" s="635"/>
      <c r="AK36" s="635"/>
      <c r="AL36" s="180"/>
      <c r="AM36" s="634" t="str">
        <f t="shared" si="0"/>
        <v/>
      </c>
      <c r="AN36" s="634"/>
      <c r="AO36" s="635"/>
      <c r="AP36" s="635"/>
      <c r="AQ36" s="635"/>
      <c r="AR36" s="635"/>
      <c r="AS36" s="635"/>
      <c r="AT36" s="635"/>
      <c r="AU36" s="635"/>
      <c r="AV36" s="635"/>
      <c r="AW36" s="635"/>
      <c r="AX36" s="635"/>
      <c r="AY36" s="635"/>
      <c r="AZ36" s="635"/>
      <c r="BA36" s="635"/>
      <c r="BB36" s="635"/>
      <c r="BC36" s="635"/>
      <c r="BD36" s="180"/>
      <c r="BE36" s="634" t="str">
        <f t="shared" si="1"/>
        <v/>
      </c>
      <c r="BF36" s="634"/>
      <c r="BG36" s="635"/>
      <c r="BH36" s="635"/>
      <c r="BI36" s="635"/>
      <c r="BJ36" s="635"/>
      <c r="BK36" s="635"/>
      <c r="BL36" s="635"/>
      <c r="BM36" s="635"/>
      <c r="BN36" s="635"/>
      <c r="BO36" s="635"/>
      <c r="BP36" s="635"/>
      <c r="BQ36" s="635"/>
      <c r="BR36" s="635"/>
      <c r="BS36" s="635"/>
      <c r="BT36" s="635"/>
      <c r="BU36" s="635"/>
      <c r="BV36" s="180"/>
      <c r="BW36" s="634">
        <f t="shared" si="2"/>
        <v>8</v>
      </c>
      <c r="BX36" s="634"/>
      <c r="BY36" s="635" t="str">
        <f>IF('各会計、関係団体の財政状況及び健全化判断比率'!B70="","",'各会計、関係団体の財政状況及び健全化判断比率'!B70)</f>
        <v>伊佐湧水環境管理組合</v>
      </c>
      <c r="BZ36" s="635"/>
      <c r="CA36" s="635"/>
      <c r="CB36" s="635"/>
      <c r="CC36" s="635"/>
      <c r="CD36" s="635"/>
      <c r="CE36" s="635"/>
      <c r="CF36" s="635"/>
      <c r="CG36" s="635"/>
      <c r="CH36" s="635"/>
      <c r="CI36" s="635"/>
      <c r="CJ36" s="635"/>
      <c r="CK36" s="635"/>
      <c r="CL36" s="635"/>
      <c r="CM36" s="635"/>
      <c r="CN36" s="180"/>
      <c r="CO36" s="634" t="str">
        <f t="shared" si="3"/>
        <v/>
      </c>
      <c r="CP36" s="634"/>
      <c r="CQ36" s="635" t="str">
        <f>IF('各会計、関係団体の財政状況及び健全化判断比率'!BS9="","",'各会計、関係団体の財政状況及び健全化判断比率'!BS9)</f>
        <v/>
      </c>
      <c r="CR36" s="635"/>
      <c r="CS36" s="635"/>
      <c r="CT36" s="635"/>
      <c r="CU36" s="635"/>
      <c r="CV36" s="635"/>
      <c r="CW36" s="635"/>
      <c r="CX36" s="635"/>
      <c r="CY36" s="635"/>
      <c r="CZ36" s="635"/>
      <c r="DA36" s="635"/>
      <c r="DB36" s="635"/>
      <c r="DC36" s="635"/>
      <c r="DD36" s="635"/>
      <c r="DE36" s="635"/>
      <c r="DG36" s="636" t="str">
        <f>IF('各会計、関係団体の財政状況及び健全化判断比率'!BR9="","",'各会計、関係団体の財政状況及び健全化判断比率'!BR9)</f>
        <v/>
      </c>
      <c r="DH36" s="636"/>
      <c r="DI36" s="207"/>
    </row>
    <row r="37" spans="1:113" ht="32.25" customHeight="1">
      <c r="A37" s="180"/>
      <c r="B37" s="204"/>
      <c r="C37" s="634" t="str">
        <f>IF(E37="","",C36+1)</f>
        <v/>
      </c>
      <c r="D37" s="634"/>
      <c r="E37" s="635" t="str">
        <f>IF('各会計、関係団体の財政状況及び健全化判断比率'!B10="","",'各会計、関係団体の財政状況及び健全化判断比率'!B10)</f>
        <v/>
      </c>
      <c r="F37" s="635"/>
      <c r="G37" s="635"/>
      <c r="H37" s="635"/>
      <c r="I37" s="635"/>
      <c r="J37" s="635"/>
      <c r="K37" s="635"/>
      <c r="L37" s="635"/>
      <c r="M37" s="635"/>
      <c r="N37" s="635"/>
      <c r="O37" s="635"/>
      <c r="P37" s="635"/>
      <c r="Q37" s="635"/>
      <c r="R37" s="635"/>
      <c r="S37" s="635"/>
      <c r="T37" s="180"/>
      <c r="U37" s="634" t="str">
        <f t="shared" si="4"/>
        <v/>
      </c>
      <c r="V37" s="634"/>
      <c r="W37" s="635"/>
      <c r="X37" s="635"/>
      <c r="Y37" s="635"/>
      <c r="Z37" s="635"/>
      <c r="AA37" s="635"/>
      <c r="AB37" s="635"/>
      <c r="AC37" s="635"/>
      <c r="AD37" s="635"/>
      <c r="AE37" s="635"/>
      <c r="AF37" s="635"/>
      <c r="AG37" s="635"/>
      <c r="AH37" s="635"/>
      <c r="AI37" s="635"/>
      <c r="AJ37" s="635"/>
      <c r="AK37" s="635"/>
      <c r="AL37" s="180"/>
      <c r="AM37" s="634" t="str">
        <f t="shared" si="0"/>
        <v/>
      </c>
      <c r="AN37" s="634"/>
      <c r="AO37" s="635"/>
      <c r="AP37" s="635"/>
      <c r="AQ37" s="635"/>
      <c r="AR37" s="635"/>
      <c r="AS37" s="635"/>
      <c r="AT37" s="635"/>
      <c r="AU37" s="635"/>
      <c r="AV37" s="635"/>
      <c r="AW37" s="635"/>
      <c r="AX37" s="635"/>
      <c r="AY37" s="635"/>
      <c r="AZ37" s="635"/>
      <c r="BA37" s="635"/>
      <c r="BB37" s="635"/>
      <c r="BC37" s="635"/>
      <c r="BD37" s="180"/>
      <c r="BE37" s="634" t="str">
        <f t="shared" si="1"/>
        <v/>
      </c>
      <c r="BF37" s="634"/>
      <c r="BG37" s="635"/>
      <c r="BH37" s="635"/>
      <c r="BI37" s="635"/>
      <c r="BJ37" s="635"/>
      <c r="BK37" s="635"/>
      <c r="BL37" s="635"/>
      <c r="BM37" s="635"/>
      <c r="BN37" s="635"/>
      <c r="BO37" s="635"/>
      <c r="BP37" s="635"/>
      <c r="BQ37" s="635"/>
      <c r="BR37" s="635"/>
      <c r="BS37" s="635"/>
      <c r="BT37" s="635"/>
      <c r="BU37" s="635"/>
      <c r="BV37" s="180"/>
      <c r="BW37" s="634">
        <f t="shared" si="2"/>
        <v>9</v>
      </c>
      <c r="BX37" s="634"/>
      <c r="BY37" s="635" t="str">
        <f>IF('各会計、関係団体の財政状況及び健全化判断比率'!B71="","",'各会計、関係団体の財政状況及び健全化判断比率'!B71)</f>
        <v>伊佐北姶良火葬場管理組合</v>
      </c>
      <c r="BZ37" s="635"/>
      <c r="CA37" s="635"/>
      <c r="CB37" s="635"/>
      <c r="CC37" s="635"/>
      <c r="CD37" s="635"/>
      <c r="CE37" s="635"/>
      <c r="CF37" s="635"/>
      <c r="CG37" s="635"/>
      <c r="CH37" s="635"/>
      <c r="CI37" s="635"/>
      <c r="CJ37" s="635"/>
      <c r="CK37" s="635"/>
      <c r="CL37" s="635"/>
      <c r="CM37" s="635"/>
      <c r="CN37" s="180"/>
      <c r="CO37" s="634" t="str">
        <f t="shared" si="3"/>
        <v/>
      </c>
      <c r="CP37" s="634"/>
      <c r="CQ37" s="635" t="str">
        <f>IF('各会計、関係団体の財政状況及び健全化判断比率'!BS10="","",'各会計、関係団体の財政状況及び健全化判断比率'!BS10)</f>
        <v/>
      </c>
      <c r="CR37" s="635"/>
      <c r="CS37" s="635"/>
      <c r="CT37" s="635"/>
      <c r="CU37" s="635"/>
      <c r="CV37" s="635"/>
      <c r="CW37" s="635"/>
      <c r="CX37" s="635"/>
      <c r="CY37" s="635"/>
      <c r="CZ37" s="635"/>
      <c r="DA37" s="635"/>
      <c r="DB37" s="635"/>
      <c r="DC37" s="635"/>
      <c r="DD37" s="635"/>
      <c r="DE37" s="635"/>
      <c r="DG37" s="636" t="str">
        <f>IF('各会計、関係団体の財政状況及び健全化判断比率'!BR10="","",'各会計、関係団体の財政状況及び健全化判断比率'!BR10)</f>
        <v/>
      </c>
      <c r="DH37" s="636"/>
      <c r="DI37" s="207"/>
    </row>
    <row r="38" spans="1:113" ht="32.25" customHeight="1">
      <c r="A38" s="180"/>
      <c r="B38" s="204"/>
      <c r="C38" s="634" t="str">
        <f t="shared" ref="C38:C43" si="5">IF(E38="","",C37+1)</f>
        <v/>
      </c>
      <c r="D38" s="634"/>
      <c r="E38" s="635" t="str">
        <f>IF('各会計、関係団体の財政状況及び健全化判断比率'!B11="","",'各会計、関係団体の財政状況及び健全化判断比率'!B11)</f>
        <v/>
      </c>
      <c r="F38" s="635"/>
      <c r="G38" s="635"/>
      <c r="H38" s="635"/>
      <c r="I38" s="635"/>
      <c r="J38" s="635"/>
      <c r="K38" s="635"/>
      <c r="L38" s="635"/>
      <c r="M38" s="635"/>
      <c r="N38" s="635"/>
      <c r="O38" s="635"/>
      <c r="P38" s="635"/>
      <c r="Q38" s="635"/>
      <c r="R38" s="635"/>
      <c r="S38" s="635"/>
      <c r="T38" s="180"/>
      <c r="U38" s="634" t="str">
        <f t="shared" si="4"/>
        <v/>
      </c>
      <c r="V38" s="634"/>
      <c r="W38" s="635"/>
      <c r="X38" s="635"/>
      <c r="Y38" s="635"/>
      <c r="Z38" s="635"/>
      <c r="AA38" s="635"/>
      <c r="AB38" s="635"/>
      <c r="AC38" s="635"/>
      <c r="AD38" s="635"/>
      <c r="AE38" s="635"/>
      <c r="AF38" s="635"/>
      <c r="AG38" s="635"/>
      <c r="AH38" s="635"/>
      <c r="AI38" s="635"/>
      <c r="AJ38" s="635"/>
      <c r="AK38" s="635"/>
      <c r="AL38" s="180"/>
      <c r="AM38" s="634" t="str">
        <f t="shared" si="0"/>
        <v/>
      </c>
      <c r="AN38" s="634"/>
      <c r="AO38" s="635"/>
      <c r="AP38" s="635"/>
      <c r="AQ38" s="635"/>
      <c r="AR38" s="635"/>
      <c r="AS38" s="635"/>
      <c r="AT38" s="635"/>
      <c r="AU38" s="635"/>
      <c r="AV38" s="635"/>
      <c r="AW38" s="635"/>
      <c r="AX38" s="635"/>
      <c r="AY38" s="635"/>
      <c r="AZ38" s="635"/>
      <c r="BA38" s="635"/>
      <c r="BB38" s="635"/>
      <c r="BC38" s="635"/>
      <c r="BD38" s="180"/>
      <c r="BE38" s="634" t="str">
        <f t="shared" si="1"/>
        <v/>
      </c>
      <c r="BF38" s="634"/>
      <c r="BG38" s="635"/>
      <c r="BH38" s="635"/>
      <c r="BI38" s="635"/>
      <c r="BJ38" s="635"/>
      <c r="BK38" s="635"/>
      <c r="BL38" s="635"/>
      <c r="BM38" s="635"/>
      <c r="BN38" s="635"/>
      <c r="BO38" s="635"/>
      <c r="BP38" s="635"/>
      <c r="BQ38" s="635"/>
      <c r="BR38" s="635"/>
      <c r="BS38" s="635"/>
      <c r="BT38" s="635"/>
      <c r="BU38" s="635"/>
      <c r="BV38" s="180"/>
      <c r="BW38" s="634">
        <f t="shared" si="2"/>
        <v>10</v>
      </c>
      <c r="BX38" s="634"/>
      <c r="BY38" s="635" t="str">
        <f>IF('各会計、関係団体の財政状況及び健全化判断比率'!B72="","",'各会計、関係団体の財政状況及び健全化判断比率'!B72)</f>
        <v>姶良・伊佐地区介護保険組合</v>
      </c>
      <c r="BZ38" s="635"/>
      <c r="CA38" s="635"/>
      <c r="CB38" s="635"/>
      <c r="CC38" s="635"/>
      <c r="CD38" s="635"/>
      <c r="CE38" s="635"/>
      <c r="CF38" s="635"/>
      <c r="CG38" s="635"/>
      <c r="CH38" s="635"/>
      <c r="CI38" s="635"/>
      <c r="CJ38" s="635"/>
      <c r="CK38" s="635"/>
      <c r="CL38" s="635"/>
      <c r="CM38" s="635"/>
      <c r="CN38" s="180"/>
      <c r="CO38" s="634" t="str">
        <f t="shared" si="3"/>
        <v/>
      </c>
      <c r="CP38" s="634"/>
      <c r="CQ38" s="635" t="str">
        <f>IF('各会計、関係団体の財政状況及び健全化判断比率'!BS11="","",'各会計、関係団体の財政状況及び健全化判断比率'!BS11)</f>
        <v/>
      </c>
      <c r="CR38" s="635"/>
      <c r="CS38" s="635"/>
      <c r="CT38" s="635"/>
      <c r="CU38" s="635"/>
      <c r="CV38" s="635"/>
      <c r="CW38" s="635"/>
      <c r="CX38" s="635"/>
      <c r="CY38" s="635"/>
      <c r="CZ38" s="635"/>
      <c r="DA38" s="635"/>
      <c r="DB38" s="635"/>
      <c r="DC38" s="635"/>
      <c r="DD38" s="635"/>
      <c r="DE38" s="635"/>
      <c r="DG38" s="636" t="str">
        <f>IF('各会計、関係団体の財政状況及び健全化判断比率'!BR11="","",'各会計、関係団体の財政状況及び健全化判断比率'!BR11)</f>
        <v/>
      </c>
      <c r="DH38" s="636"/>
      <c r="DI38" s="207"/>
    </row>
    <row r="39" spans="1:113" ht="32.25" customHeight="1">
      <c r="A39" s="180"/>
      <c r="B39" s="204"/>
      <c r="C39" s="634" t="str">
        <f t="shared" si="5"/>
        <v/>
      </c>
      <c r="D39" s="634"/>
      <c r="E39" s="635" t="str">
        <f>IF('各会計、関係団体の財政状況及び健全化判断比率'!B12="","",'各会計、関係団体の財政状況及び健全化判断比率'!B12)</f>
        <v/>
      </c>
      <c r="F39" s="635"/>
      <c r="G39" s="635"/>
      <c r="H39" s="635"/>
      <c r="I39" s="635"/>
      <c r="J39" s="635"/>
      <c r="K39" s="635"/>
      <c r="L39" s="635"/>
      <c r="M39" s="635"/>
      <c r="N39" s="635"/>
      <c r="O39" s="635"/>
      <c r="P39" s="635"/>
      <c r="Q39" s="635"/>
      <c r="R39" s="635"/>
      <c r="S39" s="635"/>
      <c r="T39" s="180"/>
      <c r="U39" s="634" t="str">
        <f t="shared" si="4"/>
        <v/>
      </c>
      <c r="V39" s="634"/>
      <c r="W39" s="635"/>
      <c r="X39" s="635"/>
      <c r="Y39" s="635"/>
      <c r="Z39" s="635"/>
      <c r="AA39" s="635"/>
      <c r="AB39" s="635"/>
      <c r="AC39" s="635"/>
      <c r="AD39" s="635"/>
      <c r="AE39" s="635"/>
      <c r="AF39" s="635"/>
      <c r="AG39" s="635"/>
      <c r="AH39" s="635"/>
      <c r="AI39" s="635"/>
      <c r="AJ39" s="635"/>
      <c r="AK39" s="635"/>
      <c r="AL39" s="180"/>
      <c r="AM39" s="634" t="str">
        <f t="shared" si="0"/>
        <v/>
      </c>
      <c r="AN39" s="634"/>
      <c r="AO39" s="635"/>
      <c r="AP39" s="635"/>
      <c r="AQ39" s="635"/>
      <c r="AR39" s="635"/>
      <c r="AS39" s="635"/>
      <c r="AT39" s="635"/>
      <c r="AU39" s="635"/>
      <c r="AV39" s="635"/>
      <c r="AW39" s="635"/>
      <c r="AX39" s="635"/>
      <c r="AY39" s="635"/>
      <c r="AZ39" s="635"/>
      <c r="BA39" s="635"/>
      <c r="BB39" s="635"/>
      <c r="BC39" s="635"/>
      <c r="BD39" s="180"/>
      <c r="BE39" s="634" t="str">
        <f t="shared" si="1"/>
        <v/>
      </c>
      <c r="BF39" s="634"/>
      <c r="BG39" s="635"/>
      <c r="BH39" s="635"/>
      <c r="BI39" s="635"/>
      <c r="BJ39" s="635"/>
      <c r="BK39" s="635"/>
      <c r="BL39" s="635"/>
      <c r="BM39" s="635"/>
      <c r="BN39" s="635"/>
      <c r="BO39" s="635"/>
      <c r="BP39" s="635"/>
      <c r="BQ39" s="635"/>
      <c r="BR39" s="635"/>
      <c r="BS39" s="635"/>
      <c r="BT39" s="635"/>
      <c r="BU39" s="635"/>
      <c r="BV39" s="180"/>
      <c r="BW39" s="634">
        <f t="shared" si="2"/>
        <v>11</v>
      </c>
      <c r="BX39" s="634"/>
      <c r="BY39" s="635" t="str">
        <f>IF('各会計、関係団体の財政状況及び健全化判断比率'!B73="","",'各会計、関係団体の財政状況及び健全化判断比率'!B73)</f>
        <v>鹿児島県後期高齢者医療広域連合（一般会計）</v>
      </c>
      <c r="BZ39" s="635"/>
      <c r="CA39" s="635"/>
      <c r="CB39" s="635"/>
      <c r="CC39" s="635"/>
      <c r="CD39" s="635"/>
      <c r="CE39" s="635"/>
      <c r="CF39" s="635"/>
      <c r="CG39" s="635"/>
      <c r="CH39" s="635"/>
      <c r="CI39" s="635"/>
      <c r="CJ39" s="635"/>
      <c r="CK39" s="635"/>
      <c r="CL39" s="635"/>
      <c r="CM39" s="635"/>
      <c r="CN39" s="180"/>
      <c r="CO39" s="634" t="str">
        <f t="shared" si="3"/>
        <v/>
      </c>
      <c r="CP39" s="634"/>
      <c r="CQ39" s="635" t="str">
        <f>IF('各会計、関係団体の財政状況及び健全化判断比率'!BS12="","",'各会計、関係団体の財政状況及び健全化判断比率'!BS12)</f>
        <v/>
      </c>
      <c r="CR39" s="635"/>
      <c r="CS39" s="635"/>
      <c r="CT39" s="635"/>
      <c r="CU39" s="635"/>
      <c r="CV39" s="635"/>
      <c r="CW39" s="635"/>
      <c r="CX39" s="635"/>
      <c r="CY39" s="635"/>
      <c r="CZ39" s="635"/>
      <c r="DA39" s="635"/>
      <c r="DB39" s="635"/>
      <c r="DC39" s="635"/>
      <c r="DD39" s="635"/>
      <c r="DE39" s="635"/>
      <c r="DG39" s="636" t="str">
        <f>IF('各会計、関係団体の財政状況及び健全化判断比率'!BR12="","",'各会計、関係団体の財政状況及び健全化判断比率'!BR12)</f>
        <v/>
      </c>
      <c r="DH39" s="636"/>
      <c r="DI39" s="207"/>
    </row>
    <row r="40" spans="1:113" ht="32.25" customHeight="1">
      <c r="A40" s="180"/>
      <c r="B40" s="204"/>
      <c r="C40" s="634" t="str">
        <f t="shared" si="5"/>
        <v/>
      </c>
      <c r="D40" s="634"/>
      <c r="E40" s="635" t="str">
        <f>IF('各会計、関係団体の財政状況及び健全化判断比率'!B13="","",'各会計、関係団体の財政状況及び健全化判断比率'!B13)</f>
        <v/>
      </c>
      <c r="F40" s="635"/>
      <c r="G40" s="635"/>
      <c r="H40" s="635"/>
      <c r="I40" s="635"/>
      <c r="J40" s="635"/>
      <c r="K40" s="635"/>
      <c r="L40" s="635"/>
      <c r="M40" s="635"/>
      <c r="N40" s="635"/>
      <c r="O40" s="635"/>
      <c r="P40" s="635"/>
      <c r="Q40" s="635"/>
      <c r="R40" s="635"/>
      <c r="S40" s="635"/>
      <c r="T40" s="180"/>
      <c r="U40" s="634" t="str">
        <f t="shared" si="4"/>
        <v/>
      </c>
      <c r="V40" s="634"/>
      <c r="W40" s="635"/>
      <c r="X40" s="635"/>
      <c r="Y40" s="635"/>
      <c r="Z40" s="635"/>
      <c r="AA40" s="635"/>
      <c r="AB40" s="635"/>
      <c r="AC40" s="635"/>
      <c r="AD40" s="635"/>
      <c r="AE40" s="635"/>
      <c r="AF40" s="635"/>
      <c r="AG40" s="635"/>
      <c r="AH40" s="635"/>
      <c r="AI40" s="635"/>
      <c r="AJ40" s="635"/>
      <c r="AK40" s="635"/>
      <c r="AL40" s="180"/>
      <c r="AM40" s="634" t="str">
        <f t="shared" si="0"/>
        <v/>
      </c>
      <c r="AN40" s="634"/>
      <c r="AO40" s="635"/>
      <c r="AP40" s="635"/>
      <c r="AQ40" s="635"/>
      <c r="AR40" s="635"/>
      <c r="AS40" s="635"/>
      <c r="AT40" s="635"/>
      <c r="AU40" s="635"/>
      <c r="AV40" s="635"/>
      <c r="AW40" s="635"/>
      <c r="AX40" s="635"/>
      <c r="AY40" s="635"/>
      <c r="AZ40" s="635"/>
      <c r="BA40" s="635"/>
      <c r="BB40" s="635"/>
      <c r="BC40" s="635"/>
      <c r="BD40" s="180"/>
      <c r="BE40" s="634" t="str">
        <f t="shared" si="1"/>
        <v/>
      </c>
      <c r="BF40" s="634"/>
      <c r="BG40" s="635"/>
      <c r="BH40" s="635"/>
      <c r="BI40" s="635"/>
      <c r="BJ40" s="635"/>
      <c r="BK40" s="635"/>
      <c r="BL40" s="635"/>
      <c r="BM40" s="635"/>
      <c r="BN40" s="635"/>
      <c r="BO40" s="635"/>
      <c r="BP40" s="635"/>
      <c r="BQ40" s="635"/>
      <c r="BR40" s="635"/>
      <c r="BS40" s="635"/>
      <c r="BT40" s="635"/>
      <c r="BU40" s="635"/>
      <c r="BV40" s="180"/>
      <c r="BW40" s="634">
        <f t="shared" si="2"/>
        <v>12</v>
      </c>
      <c r="BX40" s="634"/>
      <c r="BY40" s="635" t="str">
        <f>IF('各会計、関係団体の財政状況及び健全化判断比率'!B74="","",'各会計、関係団体の財政状況及び健全化判断比率'!B74)</f>
        <v>鹿児島県後期高齢者医療広域連合（特別会計）</v>
      </c>
      <c r="BZ40" s="635"/>
      <c r="CA40" s="635"/>
      <c r="CB40" s="635"/>
      <c r="CC40" s="635"/>
      <c r="CD40" s="635"/>
      <c r="CE40" s="635"/>
      <c r="CF40" s="635"/>
      <c r="CG40" s="635"/>
      <c r="CH40" s="635"/>
      <c r="CI40" s="635"/>
      <c r="CJ40" s="635"/>
      <c r="CK40" s="635"/>
      <c r="CL40" s="635"/>
      <c r="CM40" s="635"/>
      <c r="CN40" s="180"/>
      <c r="CO40" s="634" t="str">
        <f t="shared" si="3"/>
        <v/>
      </c>
      <c r="CP40" s="634"/>
      <c r="CQ40" s="635" t="str">
        <f>IF('各会計、関係団体の財政状況及び健全化判断比率'!BS13="","",'各会計、関係団体の財政状況及び健全化判断比率'!BS13)</f>
        <v/>
      </c>
      <c r="CR40" s="635"/>
      <c r="CS40" s="635"/>
      <c r="CT40" s="635"/>
      <c r="CU40" s="635"/>
      <c r="CV40" s="635"/>
      <c r="CW40" s="635"/>
      <c r="CX40" s="635"/>
      <c r="CY40" s="635"/>
      <c r="CZ40" s="635"/>
      <c r="DA40" s="635"/>
      <c r="DB40" s="635"/>
      <c r="DC40" s="635"/>
      <c r="DD40" s="635"/>
      <c r="DE40" s="635"/>
      <c r="DG40" s="636" t="str">
        <f>IF('各会計、関係団体の財政状況及び健全化判断比率'!BR13="","",'各会計、関係団体の財政状況及び健全化判断比率'!BR13)</f>
        <v/>
      </c>
      <c r="DH40" s="636"/>
      <c r="DI40" s="207"/>
    </row>
    <row r="41" spans="1:113" ht="32.25" customHeight="1">
      <c r="A41" s="180"/>
      <c r="B41" s="204"/>
      <c r="C41" s="634" t="str">
        <f t="shared" si="5"/>
        <v/>
      </c>
      <c r="D41" s="634"/>
      <c r="E41" s="635" t="str">
        <f>IF('各会計、関係団体の財政状況及び健全化判断比率'!B14="","",'各会計、関係団体の財政状況及び健全化判断比率'!B14)</f>
        <v/>
      </c>
      <c r="F41" s="635"/>
      <c r="G41" s="635"/>
      <c r="H41" s="635"/>
      <c r="I41" s="635"/>
      <c r="J41" s="635"/>
      <c r="K41" s="635"/>
      <c r="L41" s="635"/>
      <c r="M41" s="635"/>
      <c r="N41" s="635"/>
      <c r="O41" s="635"/>
      <c r="P41" s="635"/>
      <c r="Q41" s="635"/>
      <c r="R41" s="635"/>
      <c r="S41" s="635"/>
      <c r="T41" s="180"/>
      <c r="U41" s="634" t="str">
        <f t="shared" si="4"/>
        <v/>
      </c>
      <c r="V41" s="634"/>
      <c r="W41" s="635"/>
      <c r="X41" s="635"/>
      <c r="Y41" s="635"/>
      <c r="Z41" s="635"/>
      <c r="AA41" s="635"/>
      <c r="AB41" s="635"/>
      <c r="AC41" s="635"/>
      <c r="AD41" s="635"/>
      <c r="AE41" s="635"/>
      <c r="AF41" s="635"/>
      <c r="AG41" s="635"/>
      <c r="AH41" s="635"/>
      <c r="AI41" s="635"/>
      <c r="AJ41" s="635"/>
      <c r="AK41" s="635"/>
      <c r="AL41" s="180"/>
      <c r="AM41" s="634" t="str">
        <f t="shared" si="0"/>
        <v/>
      </c>
      <c r="AN41" s="634"/>
      <c r="AO41" s="635"/>
      <c r="AP41" s="635"/>
      <c r="AQ41" s="635"/>
      <c r="AR41" s="635"/>
      <c r="AS41" s="635"/>
      <c r="AT41" s="635"/>
      <c r="AU41" s="635"/>
      <c r="AV41" s="635"/>
      <c r="AW41" s="635"/>
      <c r="AX41" s="635"/>
      <c r="AY41" s="635"/>
      <c r="AZ41" s="635"/>
      <c r="BA41" s="635"/>
      <c r="BB41" s="635"/>
      <c r="BC41" s="635"/>
      <c r="BD41" s="180"/>
      <c r="BE41" s="634" t="str">
        <f t="shared" si="1"/>
        <v/>
      </c>
      <c r="BF41" s="634"/>
      <c r="BG41" s="635"/>
      <c r="BH41" s="635"/>
      <c r="BI41" s="635"/>
      <c r="BJ41" s="635"/>
      <c r="BK41" s="635"/>
      <c r="BL41" s="635"/>
      <c r="BM41" s="635"/>
      <c r="BN41" s="635"/>
      <c r="BO41" s="635"/>
      <c r="BP41" s="635"/>
      <c r="BQ41" s="635"/>
      <c r="BR41" s="635"/>
      <c r="BS41" s="635"/>
      <c r="BT41" s="635"/>
      <c r="BU41" s="635"/>
      <c r="BV41" s="180"/>
      <c r="BW41" s="634">
        <f t="shared" si="2"/>
        <v>13</v>
      </c>
      <c r="BX41" s="634"/>
      <c r="BY41" s="635" t="str">
        <f>IF('各会計、関係団体の財政状況及び健全化判断比率'!B75="","",'各会計、関係団体の財政状況及び健全化判断比率'!B75)</f>
        <v>大口地方卸売市場管理組合</v>
      </c>
      <c r="BZ41" s="635"/>
      <c r="CA41" s="635"/>
      <c r="CB41" s="635"/>
      <c r="CC41" s="635"/>
      <c r="CD41" s="635"/>
      <c r="CE41" s="635"/>
      <c r="CF41" s="635"/>
      <c r="CG41" s="635"/>
      <c r="CH41" s="635"/>
      <c r="CI41" s="635"/>
      <c r="CJ41" s="635"/>
      <c r="CK41" s="635"/>
      <c r="CL41" s="635"/>
      <c r="CM41" s="635"/>
      <c r="CN41" s="180"/>
      <c r="CO41" s="634" t="str">
        <f t="shared" si="3"/>
        <v/>
      </c>
      <c r="CP41" s="634"/>
      <c r="CQ41" s="635" t="str">
        <f>IF('各会計、関係団体の財政状況及び健全化判断比率'!BS14="","",'各会計、関係団体の財政状況及び健全化判断比率'!BS14)</f>
        <v/>
      </c>
      <c r="CR41" s="635"/>
      <c r="CS41" s="635"/>
      <c r="CT41" s="635"/>
      <c r="CU41" s="635"/>
      <c r="CV41" s="635"/>
      <c r="CW41" s="635"/>
      <c r="CX41" s="635"/>
      <c r="CY41" s="635"/>
      <c r="CZ41" s="635"/>
      <c r="DA41" s="635"/>
      <c r="DB41" s="635"/>
      <c r="DC41" s="635"/>
      <c r="DD41" s="635"/>
      <c r="DE41" s="635"/>
      <c r="DG41" s="636" t="str">
        <f>IF('各会計、関係団体の財政状況及び健全化判断比率'!BR14="","",'各会計、関係団体の財政状況及び健全化判断比率'!BR14)</f>
        <v/>
      </c>
      <c r="DH41" s="636"/>
      <c r="DI41" s="207"/>
    </row>
    <row r="42" spans="1:113" ht="32.25" customHeight="1">
      <c r="B42" s="204"/>
      <c r="C42" s="634" t="str">
        <f t="shared" si="5"/>
        <v/>
      </c>
      <c r="D42" s="634"/>
      <c r="E42" s="635" t="str">
        <f>IF('各会計、関係団体の財政状況及び健全化判断比率'!B15="","",'各会計、関係団体の財政状況及び健全化判断比率'!B15)</f>
        <v/>
      </c>
      <c r="F42" s="635"/>
      <c r="G42" s="635"/>
      <c r="H42" s="635"/>
      <c r="I42" s="635"/>
      <c r="J42" s="635"/>
      <c r="K42" s="635"/>
      <c r="L42" s="635"/>
      <c r="M42" s="635"/>
      <c r="N42" s="635"/>
      <c r="O42" s="635"/>
      <c r="P42" s="635"/>
      <c r="Q42" s="635"/>
      <c r="R42" s="635"/>
      <c r="S42" s="635"/>
      <c r="T42" s="180"/>
      <c r="U42" s="634" t="str">
        <f t="shared" si="4"/>
        <v/>
      </c>
      <c r="V42" s="634"/>
      <c r="W42" s="635"/>
      <c r="X42" s="635"/>
      <c r="Y42" s="635"/>
      <c r="Z42" s="635"/>
      <c r="AA42" s="635"/>
      <c r="AB42" s="635"/>
      <c r="AC42" s="635"/>
      <c r="AD42" s="635"/>
      <c r="AE42" s="635"/>
      <c r="AF42" s="635"/>
      <c r="AG42" s="635"/>
      <c r="AH42" s="635"/>
      <c r="AI42" s="635"/>
      <c r="AJ42" s="635"/>
      <c r="AK42" s="635"/>
      <c r="AL42" s="180"/>
      <c r="AM42" s="634" t="str">
        <f t="shared" si="0"/>
        <v/>
      </c>
      <c r="AN42" s="634"/>
      <c r="AO42" s="635"/>
      <c r="AP42" s="635"/>
      <c r="AQ42" s="635"/>
      <c r="AR42" s="635"/>
      <c r="AS42" s="635"/>
      <c r="AT42" s="635"/>
      <c r="AU42" s="635"/>
      <c r="AV42" s="635"/>
      <c r="AW42" s="635"/>
      <c r="AX42" s="635"/>
      <c r="AY42" s="635"/>
      <c r="AZ42" s="635"/>
      <c r="BA42" s="635"/>
      <c r="BB42" s="635"/>
      <c r="BC42" s="635"/>
      <c r="BD42" s="180"/>
      <c r="BE42" s="634" t="str">
        <f t="shared" si="1"/>
        <v/>
      </c>
      <c r="BF42" s="634"/>
      <c r="BG42" s="635"/>
      <c r="BH42" s="635"/>
      <c r="BI42" s="635"/>
      <c r="BJ42" s="635"/>
      <c r="BK42" s="635"/>
      <c r="BL42" s="635"/>
      <c r="BM42" s="635"/>
      <c r="BN42" s="635"/>
      <c r="BO42" s="635"/>
      <c r="BP42" s="635"/>
      <c r="BQ42" s="635"/>
      <c r="BR42" s="635"/>
      <c r="BS42" s="635"/>
      <c r="BT42" s="635"/>
      <c r="BU42" s="635"/>
      <c r="BV42" s="180"/>
      <c r="BW42" s="634" t="str">
        <f t="shared" si="2"/>
        <v/>
      </c>
      <c r="BX42" s="634"/>
      <c r="BY42" s="635" t="str">
        <f>IF('各会計、関係団体の財政状況及び健全化判断比率'!B76="","",'各会計、関係団体の財政状況及び健全化判断比率'!B76)</f>
        <v/>
      </c>
      <c r="BZ42" s="635"/>
      <c r="CA42" s="635"/>
      <c r="CB42" s="635"/>
      <c r="CC42" s="635"/>
      <c r="CD42" s="635"/>
      <c r="CE42" s="635"/>
      <c r="CF42" s="635"/>
      <c r="CG42" s="635"/>
      <c r="CH42" s="635"/>
      <c r="CI42" s="635"/>
      <c r="CJ42" s="635"/>
      <c r="CK42" s="635"/>
      <c r="CL42" s="635"/>
      <c r="CM42" s="635"/>
      <c r="CN42" s="180"/>
      <c r="CO42" s="634" t="str">
        <f t="shared" si="3"/>
        <v/>
      </c>
      <c r="CP42" s="634"/>
      <c r="CQ42" s="635" t="str">
        <f>IF('各会計、関係団体の財政状況及び健全化判断比率'!BS15="","",'各会計、関係団体の財政状況及び健全化判断比率'!BS15)</f>
        <v/>
      </c>
      <c r="CR42" s="635"/>
      <c r="CS42" s="635"/>
      <c r="CT42" s="635"/>
      <c r="CU42" s="635"/>
      <c r="CV42" s="635"/>
      <c r="CW42" s="635"/>
      <c r="CX42" s="635"/>
      <c r="CY42" s="635"/>
      <c r="CZ42" s="635"/>
      <c r="DA42" s="635"/>
      <c r="DB42" s="635"/>
      <c r="DC42" s="635"/>
      <c r="DD42" s="635"/>
      <c r="DE42" s="635"/>
      <c r="DG42" s="636" t="str">
        <f>IF('各会計、関係団体の財政状況及び健全化判断比率'!BR15="","",'各会計、関係団体の財政状況及び健全化判断比率'!BR15)</f>
        <v/>
      </c>
      <c r="DH42" s="636"/>
      <c r="DI42" s="207"/>
    </row>
    <row r="43" spans="1:113" ht="32.25" customHeight="1">
      <c r="B43" s="204"/>
      <c r="C43" s="634" t="str">
        <f t="shared" si="5"/>
        <v/>
      </c>
      <c r="D43" s="634"/>
      <c r="E43" s="635" t="str">
        <f>IF('各会計、関係団体の財政状況及び健全化判断比率'!B16="","",'各会計、関係団体の財政状況及び健全化判断比率'!B16)</f>
        <v/>
      </c>
      <c r="F43" s="635"/>
      <c r="G43" s="635"/>
      <c r="H43" s="635"/>
      <c r="I43" s="635"/>
      <c r="J43" s="635"/>
      <c r="K43" s="635"/>
      <c r="L43" s="635"/>
      <c r="M43" s="635"/>
      <c r="N43" s="635"/>
      <c r="O43" s="635"/>
      <c r="P43" s="635"/>
      <c r="Q43" s="635"/>
      <c r="R43" s="635"/>
      <c r="S43" s="635"/>
      <c r="T43" s="180"/>
      <c r="U43" s="634" t="str">
        <f t="shared" si="4"/>
        <v/>
      </c>
      <c r="V43" s="634"/>
      <c r="W43" s="635"/>
      <c r="X43" s="635"/>
      <c r="Y43" s="635"/>
      <c r="Z43" s="635"/>
      <c r="AA43" s="635"/>
      <c r="AB43" s="635"/>
      <c r="AC43" s="635"/>
      <c r="AD43" s="635"/>
      <c r="AE43" s="635"/>
      <c r="AF43" s="635"/>
      <c r="AG43" s="635"/>
      <c r="AH43" s="635"/>
      <c r="AI43" s="635"/>
      <c r="AJ43" s="635"/>
      <c r="AK43" s="635"/>
      <c r="AL43" s="180"/>
      <c r="AM43" s="634" t="str">
        <f t="shared" si="0"/>
        <v/>
      </c>
      <c r="AN43" s="634"/>
      <c r="AO43" s="635"/>
      <c r="AP43" s="635"/>
      <c r="AQ43" s="635"/>
      <c r="AR43" s="635"/>
      <c r="AS43" s="635"/>
      <c r="AT43" s="635"/>
      <c r="AU43" s="635"/>
      <c r="AV43" s="635"/>
      <c r="AW43" s="635"/>
      <c r="AX43" s="635"/>
      <c r="AY43" s="635"/>
      <c r="AZ43" s="635"/>
      <c r="BA43" s="635"/>
      <c r="BB43" s="635"/>
      <c r="BC43" s="635"/>
      <c r="BD43" s="180"/>
      <c r="BE43" s="634" t="str">
        <f t="shared" si="1"/>
        <v/>
      </c>
      <c r="BF43" s="634"/>
      <c r="BG43" s="635"/>
      <c r="BH43" s="635"/>
      <c r="BI43" s="635"/>
      <c r="BJ43" s="635"/>
      <c r="BK43" s="635"/>
      <c r="BL43" s="635"/>
      <c r="BM43" s="635"/>
      <c r="BN43" s="635"/>
      <c r="BO43" s="635"/>
      <c r="BP43" s="635"/>
      <c r="BQ43" s="635"/>
      <c r="BR43" s="635"/>
      <c r="BS43" s="635"/>
      <c r="BT43" s="635"/>
      <c r="BU43" s="635"/>
      <c r="BV43" s="180"/>
      <c r="BW43" s="634" t="str">
        <f t="shared" si="2"/>
        <v/>
      </c>
      <c r="BX43" s="634"/>
      <c r="BY43" s="635" t="str">
        <f>IF('各会計、関係団体の財政状況及び健全化判断比率'!B77="","",'各会計、関係団体の財政状況及び健全化判断比率'!B77)</f>
        <v/>
      </c>
      <c r="BZ43" s="635"/>
      <c r="CA43" s="635"/>
      <c r="CB43" s="635"/>
      <c r="CC43" s="635"/>
      <c r="CD43" s="635"/>
      <c r="CE43" s="635"/>
      <c r="CF43" s="635"/>
      <c r="CG43" s="635"/>
      <c r="CH43" s="635"/>
      <c r="CI43" s="635"/>
      <c r="CJ43" s="635"/>
      <c r="CK43" s="635"/>
      <c r="CL43" s="635"/>
      <c r="CM43" s="635"/>
      <c r="CN43" s="180"/>
      <c r="CO43" s="634" t="str">
        <f t="shared" si="3"/>
        <v/>
      </c>
      <c r="CP43" s="634"/>
      <c r="CQ43" s="635" t="str">
        <f>IF('各会計、関係団体の財政状況及び健全化判断比率'!BS16="","",'各会計、関係団体の財政状況及び健全化判断比率'!BS16)</f>
        <v/>
      </c>
      <c r="CR43" s="635"/>
      <c r="CS43" s="635"/>
      <c r="CT43" s="635"/>
      <c r="CU43" s="635"/>
      <c r="CV43" s="635"/>
      <c r="CW43" s="635"/>
      <c r="CX43" s="635"/>
      <c r="CY43" s="635"/>
      <c r="CZ43" s="635"/>
      <c r="DA43" s="635"/>
      <c r="DB43" s="635"/>
      <c r="DC43" s="635"/>
      <c r="DD43" s="635"/>
      <c r="DE43" s="635"/>
      <c r="DG43" s="636" t="str">
        <f>IF('各会計、関係団体の財政状況及び健全化判断比率'!BR16="","",'各会計、関係団体の財政状況及び健全化判断比率'!BR16)</f>
        <v/>
      </c>
      <c r="DH43" s="636"/>
      <c r="DI43" s="207"/>
    </row>
    <row r="44" spans="1:113" ht="13.5" customHeight="1" thickBot="1">
      <c r="B44" s="208"/>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10"/>
    </row>
    <row r="45" spans="1:113"/>
    <row r="46" spans="1:113">
      <c r="B46" s="179" t="s">
        <v>212</v>
      </c>
      <c r="E46" s="637" t="s">
        <v>213</v>
      </c>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c r="AN46" s="637"/>
      <c r="AO46" s="637"/>
      <c r="AP46" s="637"/>
      <c r="AQ46" s="637"/>
      <c r="AR46" s="637"/>
      <c r="AS46" s="637"/>
      <c r="AT46" s="637"/>
      <c r="AU46" s="637"/>
      <c r="AV46" s="637"/>
      <c r="AW46" s="637"/>
      <c r="AX46" s="637"/>
      <c r="AY46" s="637"/>
      <c r="AZ46" s="637"/>
      <c r="BA46" s="637"/>
      <c r="BB46" s="637"/>
      <c r="BC46" s="637"/>
      <c r="BD46" s="637"/>
      <c r="BE46" s="637"/>
      <c r="BF46" s="637"/>
      <c r="BG46" s="637"/>
      <c r="BH46" s="637"/>
      <c r="BI46" s="637"/>
      <c r="BJ46" s="637"/>
      <c r="BK46" s="637"/>
      <c r="BL46" s="637"/>
      <c r="BM46" s="637"/>
      <c r="BN46" s="637"/>
      <c r="BO46" s="637"/>
      <c r="BP46" s="637"/>
      <c r="BQ46" s="637"/>
      <c r="BR46" s="637"/>
      <c r="BS46" s="637"/>
      <c r="BT46" s="637"/>
      <c r="BU46" s="637"/>
      <c r="BV46" s="637"/>
      <c r="BW46" s="637"/>
      <c r="BX46" s="637"/>
      <c r="BY46" s="637"/>
      <c r="BZ46" s="637"/>
      <c r="CA46" s="637"/>
      <c r="CB46" s="637"/>
      <c r="CC46" s="637"/>
      <c r="CD46" s="637"/>
      <c r="CE46" s="637"/>
      <c r="CF46" s="637"/>
      <c r="CG46" s="637"/>
      <c r="CH46" s="637"/>
      <c r="CI46" s="637"/>
      <c r="CJ46" s="637"/>
      <c r="CK46" s="637"/>
      <c r="CL46" s="637"/>
      <c r="CM46" s="637"/>
      <c r="CN46" s="637"/>
      <c r="CO46" s="637"/>
      <c r="CP46" s="637"/>
      <c r="CQ46" s="637"/>
      <c r="CR46" s="637"/>
      <c r="CS46" s="637"/>
      <c r="CT46" s="637"/>
      <c r="CU46" s="637"/>
      <c r="CV46" s="637"/>
      <c r="CW46" s="637"/>
      <c r="CX46" s="637"/>
      <c r="CY46" s="637"/>
      <c r="CZ46" s="637"/>
      <c r="DA46" s="637"/>
      <c r="DB46" s="637"/>
      <c r="DC46" s="637"/>
      <c r="DD46" s="637"/>
      <c r="DE46" s="637"/>
      <c r="DF46" s="637"/>
      <c r="DG46" s="637"/>
      <c r="DH46" s="637"/>
      <c r="DI46" s="637"/>
    </row>
    <row r="47" spans="1:113">
      <c r="E47" s="637" t="s">
        <v>214</v>
      </c>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637"/>
      <c r="AR47" s="637"/>
      <c r="AS47" s="637"/>
      <c r="AT47" s="637"/>
      <c r="AU47" s="637"/>
      <c r="AV47" s="637"/>
      <c r="AW47" s="637"/>
      <c r="AX47" s="637"/>
      <c r="AY47" s="637"/>
      <c r="AZ47" s="637"/>
      <c r="BA47" s="637"/>
      <c r="BB47" s="637"/>
      <c r="BC47" s="637"/>
      <c r="BD47" s="637"/>
      <c r="BE47" s="637"/>
      <c r="BF47" s="637"/>
      <c r="BG47" s="637"/>
      <c r="BH47" s="637"/>
      <c r="BI47" s="637"/>
      <c r="BJ47" s="637"/>
      <c r="BK47" s="637"/>
      <c r="BL47" s="637"/>
      <c r="BM47" s="637"/>
      <c r="BN47" s="637"/>
      <c r="BO47" s="637"/>
      <c r="BP47" s="637"/>
      <c r="BQ47" s="637"/>
      <c r="BR47" s="637"/>
      <c r="BS47" s="637"/>
      <c r="BT47" s="637"/>
      <c r="BU47" s="637"/>
      <c r="BV47" s="637"/>
      <c r="BW47" s="637"/>
      <c r="BX47" s="637"/>
      <c r="BY47" s="637"/>
      <c r="BZ47" s="637"/>
      <c r="CA47" s="637"/>
      <c r="CB47" s="637"/>
      <c r="CC47" s="637"/>
      <c r="CD47" s="637"/>
      <c r="CE47" s="637"/>
      <c r="CF47" s="637"/>
      <c r="CG47" s="637"/>
      <c r="CH47" s="637"/>
      <c r="CI47" s="637"/>
      <c r="CJ47" s="637"/>
      <c r="CK47" s="637"/>
      <c r="CL47" s="637"/>
      <c r="CM47" s="637"/>
      <c r="CN47" s="637"/>
      <c r="CO47" s="637"/>
      <c r="CP47" s="637"/>
      <c r="CQ47" s="637"/>
      <c r="CR47" s="637"/>
      <c r="CS47" s="637"/>
      <c r="CT47" s="637"/>
      <c r="CU47" s="637"/>
      <c r="CV47" s="637"/>
      <c r="CW47" s="637"/>
      <c r="CX47" s="637"/>
      <c r="CY47" s="637"/>
      <c r="CZ47" s="637"/>
      <c r="DA47" s="637"/>
      <c r="DB47" s="637"/>
      <c r="DC47" s="637"/>
      <c r="DD47" s="637"/>
      <c r="DE47" s="637"/>
      <c r="DF47" s="637"/>
      <c r="DG47" s="637"/>
      <c r="DH47" s="637"/>
      <c r="DI47" s="637"/>
    </row>
    <row r="48" spans="1:113">
      <c r="E48" s="637" t="s">
        <v>215</v>
      </c>
      <c r="F48" s="637"/>
      <c r="G48" s="637"/>
      <c r="H48" s="637"/>
      <c r="I48" s="637"/>
      <c r="J48" s="637"/>
      <c r="K48" s="637"/>
      <c r="L48" s="637"/>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c r="AS48" s="637"/>
      <c r="AT48" s="637"/>
      <c r="AU48" s="637"/>
      <c r="AV48" s="637"/>
      <c r="AW48" s="637"/>
      <c r="AX48" s="637"/>
      <c r="AY48" s="637"/>
      <c r="AZ48" s="637"/>
      <c r="BA48" s="637"/>
      <c r="BB48" s="637"/>
      <c r="BC48" s="637"/>
      <c r="BD48" s="637"/>
      <c r="BE48" s="637"/>
      <c r="BF48" s="637"/>
      <c r="BG48" s="637"/>
      <c r="BH48" s="637"/>
      <c r="BI48" s="637"/>
      <c r="BJ48" s="637"/>
      <c r="BK48" s="637"/>
      <c r="BL48" s="637"/>
      <c r="BM48" s="637"/>
      <c r="BN48" s="637"/>
      <c r="BO48" s="637"/>
      <c r="BP48" s="637"/>
      <c r="BQ48" s="637"/>
      <c r="BR48" s="637"/>
      <c r="BS48" s="637"/>
      <c r="BT48" s="637"/>
      <c r="BU48" s="637"/>
      <c r="BV48" s="637"/>
      <c r="BW48" s="637"/>
      <c r="BX48" s="637"/>
      <c r="BY48" s="637"/>
      <c r="BZ48" s="637"/>
      <c r="CA48" s="637"/>
      <c r="CB48" s="637"/>
      <c r="CC48" s="637"/>
      <c r="CD48" s="637"/>
      <c r="CE48" s="637"/>
      <c r="CF48" s="637"/>
      <c r="CG48" s="637"/>
      <c r="CH48" s="637"/>
      <c r="CI48" s="637"/>
      <c r="CJ48" s="637"/>
      <c r="CK48" s="637"/>
      <c r="CL48" s="637"/>
      <c r="CM48" s="637"/>
      <c r="CN48" s="637"/>
      <c r="CO48" s="637"/>
      <c r="CP48" s="637"/>
      <c r="CQ48" s="637"/>
      <c r="CR48" s="637"/>
      <c r="CS48" s="637"/>
      <c r="CT48" s="637"/>
      <c r="CU48" s="637"/>
      <c r="CV48" s="637"/>
      <c r="CW48" s="637"/>
      <c r="CX48" s="637"/>
      <c r="CY48" s="637"/>
      <c r="CZ48" s="637"/>
      <c r="DA48" s="637"/>
      <c r="DB48" s="637"/>
      <c r="DC48" s="637"/>
      <c r="DD48" s="637"/>
      <c r="DE48" s="637"/>
      <c r="DF48" s="637"/>
      <c r="DG48" s="637"/>
      <c r="DH48" s="637"/>
      <c r="DI48" s="637"/>
    </row>
    <row r="49" spans="5:113">
      <c r="E49" s="638" t="s">
        <v>216</v>
      </c>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row>
    <row r="50" spans="5:113">
      <c r="E50" s="637" t="s">
        <v>217</v>
      </c>
      <c r="F50" s="637"/>
      <c r="G50" s="637"/>
      <c r="H50" s="637"/>
      <c r="I50" s="637"/>
      <c r="J50" s="637"/>
      <c r="K50" s="637"/>
      <c r="L50" s="637"/>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7"/>
      <c r="BW50" s="637"/>
      <c r="BX50" s="637"/>
      <c r="BY50" s="637"/>
      <c r="BZ50" s="637"/>
      <c r="CA50" s="637"/>
      <c r="CB50" s="637"/>
      <c r="CC50" s="637"/>
      <c r="CD50" s="637"/>
      <c r="CE50" s="637"/>
      <c r="CF50" s="637"/>
      <c r="CG50" s="637"/>
      <c r="CH50" s="637"/>
      <c r="CI50" s="637"/>
      <c r="CJ50" s="637"/>
      <c r="CK50" s="637"/>
      <c r="CL50" s="637"/>
      <c r="CM50" s="637"/>
      <c r="CN50" s="637"/>
      <c r="CO50" s="637"/>
      <c r="CP50" s="637"/>
      <c r="CQ50" s="637"/>
      <c r="CR50" s="637"/>
      <c r="CS50" s="637"/>
      <c r="CT50" s="637"/>
      <c r="CU50" s="637"/>
      <c r="CV50" s="637"/>
      <c r="CW50" s="637"/>
      <c r="CX50" s="637"/>
      <c r="CY50" s="637"/>
      <c r="CZ50" s="637"/>
      <c r="DA50" s="637"/>
      <c r="DB50" s="637"/>
      <c r="DC50" s="637"/>
      <c r="DD50" s="637"/>
      <c r="DE50" s="637"/>
      <c r="DF50" s="637"/>
      <c r="DG50" s="637"/>
      <c r="DH50" s="637"/>
      <c r="DI50" s="637"/>
    </row>
    <row r="51" spans="5:113">
      <c r="E51" s="637" t="s">
        <v>218</v>
      </c>
      <c r="F51" s="637"/>
      <c r="G51" s="637"/>
      <c r="H51" s="637"/>
      <c r="I51" s="637"/>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7"/>
      <c r="BW51" s="637"/>
      <c r="BX51" s="637"/>
      <c r="BY51" s="637"/>
      <c r="BZ51" s="637"/>
      <c r="CA51" s="637"/>
      <c r="CB51" s="637"/>
      <c r="CC51" s="637"/>
      <c r="CD51" s="637"/>
      <c r="CE51" s="637"/>
      <c r="CF51" s="637"/>
      <c r="CG51" s="637"/>
      <c r="CH51" s="637"/>
      <c r="CI51" s="637"/>
      <c r="CJ51" s="637"/>
      <c r="CK51" s="637"/>
      <c r="CL51" s="637"/>
      <c r="CM51" s="637"/>
      <c r="CN51" s="637"/>
      <c r="CO51" s="637"/>
      <c r="CP51" s="637"/>
      <c r="CQ51" s="637"/>
      <c r="CR51" s="637"/>
      <c r="CS51" s="637"/>
      <c r="CT51" s="637"/>
      <c r="CU51" s="637"/>
      <c r="CV51" s="637"/>
      <c r="CW51" s="637"/>
      <c r="CX51" s="637"/>
      <c r="CY51" s="637"/>
      <c r="CZ51" s="637"/>
      <c r="DA51" s="637"/>
      <c r="DB51" s="637"/>
      <c r="DC51" s="637"/>
      <c r="DD51" s="637"/>
      <c r="DE51" s="637"/>
      <c r="DF51" s="637"/>
      <c r="DG51" s="637"/>
      <c r="DH51" s="637"/>
      <c r="DI51" s="637"/>
    </row>
    <row r="52" spans="5:113">
      <c r="E52" s="637" t="s">
        <v>219</v>
      </c>
      <c r="F52" s="637"/>
      <c r="G52" s="637"/>
      <c r="H52" s="637"/>
      <c r="I52" s="637"/>
      <c r="J52" s="637"/>
      <c r="K52" s="637"/>
      <c r="L52" s="637"/>
      <c r="M52" s="637"/>
      <c r="N52" s="637"/>
      <c r="O52" s="637"/>
      <c r="P52" s="637"/>
      <c r="Q52" s="637"/>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37"/>
      <c r="CF52" s="637"/>
      <c r="CG52" s="637"/>
      <c r="CH52" s="637"/>
      <c r="CI52" s="637"/>
      <c r="CJ52" s="637"/>
      <c r="CK52" s="637"/>
      <c r="CL52" s="637"/>
      <c r="CM52" s="637"/>
      <c r="CN52" s="637"/>
      <c r="CO52" s="637"/>
      <c r="CP52" s="637"/>
      <c r="CQ52" s="637"/>
      <c r="CR52" s="637"/>
      <c r="CS52" s="637"/>
      <c r="CT52" s="637"/>
      <c r="CU52" s="637"/>
      <c r="CV52" s="637"/>
      <c r="CW52" s="637"/>
      <c r="CX52" s="637"/>
      <c r="CY52" s="637"/>
      <c r="CZ52" s="637"/>
      <c r="DA52" s="637"/>
      <c r="DB52" s="637"/>
      <c r="DC52" s="637"/>
      <c r="DD52" s="637"/>
      <c r="DE52" s="637"/>
      <c r="DF52" s="637"/>
      <c r="DG52" s="637"/>
      <c r="DH52" s="637"/>
      <c r="DI52" s="637"/>
    </row>
    <row r="53" spans="5:113">
      <c r="E53" s="637" t="s">
        <v>220</v>
      </c>
      <c r="F53" s="637"/>
      <c r="G53" s="637"/>
      <c r="H53" s="637"/>
      <c r="I53" s="637"/>
      <c r="J53" s="637"/>
      <c r="K53" s="637"/>
      <c r="L53" s="637"/>
      <c r="M53" s="637"/>
      <c r="N53" s="637"/>
      <c r="O53" s="637"/>
      <c r="P53" s="637"/>
      <c r="Q53" s="637"/>
      <c r="R53" s="637"/>
      <c r="S53" s="637"/>
      <c r="T53" s="637"/>
      <c r="U53" s="637"/>
      <c r="V53" s="637"/>
      <c r="W53" s="637"/>
      <c r="X53" s="637"/>
      <c r="Y53" s="637"/>
      <c r="Z53" s="637"/>
      <c r="AA53" s="637"/>
      <c r="AB53" s="637"/>
      <c r="AC53" s="637"/>
      <c r="AD53" s="637"/>
      <c r="AE53" s="637"/>
      <c r="AF53" s="637"/>
      <c r="AG53" s="637"/>
      <c r="AH53" s="637"/>
      <c r="AI53" s="637"/>
      <c r="AJ53" s="637"/>
      <c r="AK53" s="637"/>
      <c r="AL53" s="637"/>
      <c r="AM53" s="637"/>
      <c r="AN53" s="637"/>
      <c r="AO53" s="637"/>
      <c r="AP53" s="637"/>
      <c r="AQ53" s="637"/>
      <c r="AR53" s="637"/>
      <c r="AS53" s="637"/>
      <c r="AT53" s="637"/>
      <c r="AU53" s="637"/>
      <c r="AV53" s="637"/>
      <c r="AW53" s="637"/>
      <c r="AX53" s="637"/>
      <c r="AY53" s="637"/>
      <c r="AZ53" s="637"/>
      <c r="BA53" s="637"/>
      <c r="BB53" s="637"/>
      <c r="BC53" s="637"/>
      <c r="BD53" s="637"/>
      <c r="BE53" s="637"/>
      <c r="BF53" s="637"/>
      <c r="BG53" s="637"/>
      <c r="BH53" s="637"/>
      <c r="BI53" s="637"/>
      <c r="BJ53" s="637"/>
      <c r="BK53" s="637"/>
      <c r="BL53" s="637"/>
      <c r="BM53" s="637"/>
      <c r="BN53" s="637"/>
      <c r="BO53" s="637"/>
      <c r="BP53" s="637"/>
      <c r="BQ53" s="637"/>
      <c r="BR53" s="637"/>
      <c r="BS53" s="637"/>
      <c r="BT53" s="637"/>
      <c r="BU53" s="637"/>
      <c r="BV53" s="637"/>
      <c r="BW53" s="637"/>
      <c r="BX53" s="637"/>
      <c r="BY53" s="637"/>
      <c r="BZ53" s="637"/>
      <c r="CA53" s="637"/>
      <c r="CB53" s="637"/>
      <c r="CC53" s="637"/>
      <c r="CD53" s="637"/>
      <c r="CE53" s="637"/>
      <c r="CF53" s="637"/>
      <c r="CG53" s="637"/>
      <c r="CH53" s="637"/>
      <c r="CI53" s="637"/>
      <c r="CJ53" s="637"/>
      <c r="CK53" s="637"/>
      <c r="CL53" s="637"/>
      <c r="CM53" s="637"/>
      <c r="CN53" s="637"/>
      <c r="CO53" s="637"/>
      <c r="CP53" s="637"/>
      <c r="CQ53" s="637"/>
      <c r="CR53" s="637"/>
      <c r="CS53" s="637"/>
      <c r="CT53" s="637"/>
      <c r="CU53" s="637"/>
      <c r="CV53" s="637"/>
      <c r="CW53" s="637"/>
      <c r="CX53" s="637"/>
      <c r="CY53" s="637"/>
      <c r="CZ53" s="637"/>
      <c r="DA53" s="637"/>
      <c r="DB53" s="637"/>
      <c r="DC53" s="637"/>
      <c r="DD53" s="637"/>
      <c r="DE53" s="637"/>
      <c r="DF53" s="637"/>
      <c r="DG53" s="637"/>
      <c r="DH53" s="637"/>
      <c r="DI53" s="637"/>
    </row>
    <row r="54" spans="5:113"/>
    <row r="55" spans="5:113"/>
    <row r="56" spans="5:113"/>
  </sheetData>
  <sheetProtection algorithmName="SHA-512" hashValue="mWuVPPXuLGZaZ66COmxDfPAJ85mbpADWjAsRY03P2m0pmzfTcGhgvfsNRzdwdQhyUeHNM5K6CbxaV2N8C4JEJA==" saltValue="5eOZBAdrMKWZo/uF/bVK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8" scale="84" orientation="landscape"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188" t="s">
        <v>566</v>
      </c>
      <c r="D34" s="1188"/>
      <c r="E34" s="1189"/>
      <c r="F34" s="32">
        <v>14.24</v>
      </c>
      <c r="G34" s="33">
        <v>14.33</v>
      </c>
      <c r="H34" s="33">
        <v>13.6</v>
      </c>
      <c r="I34" s="33">
        <v>11.7</v>
      </c>
      <c r="J34" s="34">
        <v>9.48</v>
      </c>
      <c r="K34" s="22"/>
      <c r="L34" s="22"/>
      <c r="M34" s="22"/>
      <c r="N34" s="22"/>
      <c r="O34" s="22"/>
      <c r="P34" s="22"/>
    </row>
    <row r="35" spans="1:16" ht="39" customHeight="1">
      <c r="A35" s="22"/>
      <c r="B35" s="35"/>
      <c r="C35" s="1182" t="s">
        <v>567</v>
      </c>
      <c r="D35" s="1183"/>
      <c r="E35" s="1184"/>
      <c r="F35" s="36">
        <v>5.86</v>
      </c>
      <c r="G35" s="37">
        <v>8.39</v>
      </c>
      <c r="H35" s="37">
        <v>7.09</v>
      </c>
      <c r="I35" s="37">
        <v>8.1300000000000008</v>
      </c>
      <c r="J35" s="38">
        <v>6.77</v>
      </c>
      <c r="K35" s="22"/>
      <c r="L35" s="22"/>
      <c r="M35" s="22"/>
      <c r="N35" s="22"/>
      <c r="O35" s="22"/>
      <c r="P35" s="22"/>
    </row>
    <row r="36" spans="1:16" ht="39" customHeight="1">
      <c r="A36" s="22"/>
      <c r="B36" s="35"/>
      <c r="C36" s="1182" t="s">
        <v>568</v>
      </c>
      <c r="D36" s="1183"/>
      <c r="E36" s="1184"/>
      <c r="F36" s="36">
        <v>1.43</v>
      </c>
      <c r="G36" s="37">
        <v>0.45</v>
      </c>
      <c r="H36" s="37">
        <v>1.08</v>
      </c>
      <c r="I36" s="37">
        <v>1.56</v>
      </c>
      <c r="J36" s="38">
        <v>1.91</v>
      </c>
      <c r="K36" s="22"/>
      <c r="L36" s="22"/>
      <c r="M36" s="22"/>
      <c r="N36" s="22"/>
      <c r="O36" s="22"/>
      <c r="P36" s="22"/>
    </row>
    <row r="37" spans="1:16" ht="39" customHeight="1">
      <c r="A37" s="22"/>
      <c r="B37" s="35"/>
      <c r="C37" s="1182" t="s">
        <v>569</v>
      </c>
      <c r="D37" s="1183"/>
      <c r="E37" s="1184"/>
      <c r="F37" s="36">
        <v>0.37</v>
      </c>
      <c r="G37" s="37">
        <v>0.92</v>
      </c>
      <c r="H37" s="37">
        <v>0.76</v>
      </c>
      <c r="I37" s="37">
        <v>0.79</v>
      </c>
      <c r="J37" s="38">
        <v>0.69</v>
      </c>
      <c r="K37" s="22"/>
      <c r="L37" s="22"/>
      <c r="M37" s="22"/>
      <c r="N37" s="22"/>
      <c r="O37" s="22"/>
      <c r="P37" s="22"/>
    </row>
    <row r="38" spans="1:16" ht="39" customHeight="1">
      <c r="A38" s="22"/>
      <c r="B38" s="35"/>
      <c r="C38" s="1182" t="s">
        <v>570</v>
      </c>
      <c r="D38" s="1183"/>
      <c r="E38" s="1184"/>
      <c r="F38" s="36">
        <v>0.01</v>
      </c>
      <c r="G38" s="37">
        <v>0</v>
      </c>
      <c r="H38" s="37">
        <v>0</v>
      </c>
      <c r="I38" s="37">
        <v>0</v>
      </c>
      <c r="J38" s="38">
        <v>0</v>
      </c>
      <c r="K38" s="22"/>
      <c r="L38" s="22"/>
      <c r="M38" s="22"/>
      <c r="N38" s="22"/>
      <c r="O38" s="22"/>
      <c r="P38" s="22"/>
    </row>
    <row r="39" spans="1:16" ht="39" customHeight="1">
      <c r="A39" s="22"/>
      <c r="B39" s="35"/>
      <c r="C39" s="1182"/>
      <c r="D39" s="1183"/>
      <c r="E39" s="1184"/>
      <c r="F39" s="36"/>
      <c r="G39" s="37"/>
      <c r="H39" s="37"/>
      <c r="I39" s="37"/>
      <c r="J39" s="38"/>
      <c r="K39" s="22"/>
      <c r="L39" s="22"/>
      <c r="M39" s="22"/>
      <c r="N39" s="22"/>
      <c r="O39" s="22"/>
      <c r="P39" s="22"/>
    </row>
    <row r="40" spans="1:16" ht="39" customHeight="1">
      <c r="A40" s="22"/>
      <c r="B40" s="35"/>
      <c r="C40" s="1182"/>
      <c r="D40" s="1183"/>
      <c r="E40" s="1184"/>
      <c r="F40" s="36"/>
      <c r="G40" s="37"/>
      <c r="H40" s="37"/>
      <c r="I40" s="37"/>
      <c r="J40" s="38"/>
      <c r="K40" s="22"/>
      <c r="L40" s="22"/>
      <c r="M40" s="22"/>
      <c r="N40" s="22"/>
      <c r="O40" s="22"/>
      <c r="P40" s="22"/>
    </row>
    <row r="41" spans="1:16" ht="39" customHeight="1">
      <c r="A41" s="22"/>
      <c r="B41" s="35"/>
      <c r="C41" s="1182"/>
      <c r="D41" s="1183"/>
      <c r="E41" s="1184"/>
      <c r="F41" s="36"/>
      <c r="G41" s="37"/>
      <c r="H41" s="37"/>
      <c r="I41" s="37"/>
      <c r="J41" s="38"/>
      <c r="K41" s="22"/>
      <c r="L41" s="22"/>
      <c r="M41" s="22"/>
      <c r="N41" s="22"/>
      <c r="O41" s="22"/>
      <c r="P41" s="22"/>
    </row>
    <row r="42" spans="1:16" ht="39" customHeight="1">
      <c r="A42" s="22"/>
      <c r="B42" s="39"/>
      <c r="C42" s="1182" t="s">
        <v>571</v>
      </c>
      <c r="D42" s="1183"/>
      <c r="E42" s="1184"/>
      <c r="F42" s="36" t="s">
        <v>517</v>
      </c>
      <c r="G42" s="37" t="s">
        <v>517</v>
      </c>
      <c r="H42" s="37" t="s">
        <v>517</v>
      </c>
      <c r="I42" s="37" t="s">
        <v>517</v>
      </c>
      <c r="J42" s="38" t="s">
        <v>517</v>
      </c>
      <c r="K42" s="22"/>
      <c r="L42" s="22"/>
      <c r="M42" s="22"/>
      <c r="N42" s="22"/>
      <c r="O42" s="22"/>
      <c r="P42" s="22"/>
    </row>
    <row r="43" spans="1:16" ht="39" customHeight="1" thickBot="1">
      <c r="A43" s="22"/>
      <c r="B43" s="40"/>
      <c r="C43" s="1185" t="s">
        <v>572</v>
      </c>
      <c r="D43" s="1186"/>
      <c r="E43" s="1187"/>
      <c r="F43" s="41" t="s">
        <v>517</v>
      </c>
      <c r="G43" s="42" t="s">
        <v>517</v>
      </c>
      <c r="H43" s="42" t="s">
        <v>517</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3/4ZSPtrffTRZ1MYmILh7SQVGAJgEkKbrIajaDhLWVAkkIOokS6di1srzsVKQSkU+hfx8g8XIZDewvH4xnov6w==" saltValue="1eB5j8Tb2bmO5wwpX3jr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190" t="s">
        <v>11</v>
      </c>
      <c r="C45" s="1191"/>
      <c r="D45" s="58"/>
      <c r="E45" s="1196" t="s">
        <v>12</v>
      </c>
      <c r="F45" s="1196"/>
      <c r="G45" s="1196"/>
      <c r="H45" s="1196"/>
      <c r="I45" s="1196"/>
      <c r="J45" s="1197"/>
      <c r="K45" s="59">
        <v>812</v>
      </c>
      <c r="L45" s="60">
        <v>825</v>
      </c>
      <c r="M45" s="60">
        <v>824</v>
      </c>
      <c r="N45" s="60">
        <v>858</v>
      </c>
      <c r="O45" s="61">
        <v>882</v>
      </c>
      <c r="P45" s="48"/>
      <c r="Q45" s="48"/>
      <c r="R45" s="48"/>
      <c r="S45" s="48"/>
      <c r="T45" s="48"/>
      <c r="U45" s="48"/>
    </row>
    <row r="46" spans="1:21" ht="30.75" customHeight="1">
      <c r="A46" s="48"/>
      <c r="B46" s="1192"/>
      <c r="C46" s="1193"/>
      <c r="D46" s="62"/>
      <c r="E46" s="1198" t="s">
        <v>13</v>
      </c>
      <c r="F46" s="1198"/>
      <c r="G46" s="1198"/>
      <c r="H46" s="1198"/>
      <c r="I46" s="1198"/>
      <c r="J46" s="1199"/>
      <c r="K46" s="63" t="s">
        <v>517</v>
      </c>
      <c r="L46" s="64" t="s">
        <v>517</v>
      </c>
      <c r="M46" s="64" t="s">
        <v>517</v>
      </c>
      <c r="N46" s="64" t="s">
        <v>517</v>
      </c>
      <c r="O46" s="65" t="s">
        <v>517</v>
      </c>
      <c r="P46" s="48"/>
      <c r="Q46" s="48"/>
      <c r="R46" s="48"/>
      <c r="S46" s="48"/>
      <c r="T46" s="48"/>
      <c r="U46" s="48"/>
    </row>
    <row r="47" spans="1:21" ht="30.75" customHeight="1">
      <c r="A47" s="48"/>
      <c r="B47" s="1192"/>
      <c r="C47" s="1193"/>
      <c r="D47" s="62"/>
      <c r="E47" s="1198" t="s">
        <v>14</v>
      </c>
      <c r="F47" s="1198"/>
      <c r="G47" s="1198"/>
      <c r="H47" s="1198"/>
      <c r="I47" s="1198"/>
      <c r="J47" s="1199"/>
      <c r="K47" s="63" t="s">
        <v>517</v>
      </c>
      <c r="L47" s="64" t="s">
        <v>517</v>
      </c>
      <c r="M47" s="64" t="s">
        <v>517</v>
      </c>
      <c r="N47" s="64" t="s">
        <v>517</v>
      </c>
      <c r="O47" s="65" t="s">
        <v>517</v>
      </c>
      <c r="P47" s="48"/>
      <c r="Q47" s="48"/>
      <c r="R47" s="48"/>
      <c r="S47" s="48"/>
      <c r="T47" s="48"/>
      <c r="U47" s="48"/>
    </row>
    <row r="48" spans="1:21" ht="30.75" customHeight="1">
      <c r="A48" s="48"/>
      <c r="B48" s="1192"/>
      <c r="C48" s="1193"/>
      <c r="D48" s="62"/>
      <c r="E48" s="1198" t="s">
        <v>15</v>
      </c>
      <c r="F48" s="1198"/>
      <c r="G48" s="1198"/>
      <c r="H48" s="1198"/>
      <c r="I48" s="1198"/>
      <c r="J48" s="1199"/>
      <c r="K48" s="63">
        <v>41</v>
      </c>
      <c r="L48" s="64">
        <v>42</v>
      </c>
      <c r="M48" s="64">
        <v>47</v>
      </c>
      <c r="N48" s="64">
        <v>48</v>
      </c>
      <c r="O48" s="65">
        <v>38</v>
      </c>
      <c r="P48" s="48"/>
      <c r="Q48" s="48"/>
      <c r="R48" s="48"/>
      <c r="S48" s="48"/>
      <c r="T48" s="48"/>
      <c r="U48" s="48"/>
    </row>
    <row r="49" spans="1:21" ht="30.75" customHeight="1">
      <c r="A49" s="48"/>
      <c r="B49" s="1192"/>
      <c r="C49" s="1193"/>
      <c r="D49" s="62"/>
      <c r="E49" s="1198" t="s">
        <v>16</v>
      </c>
      <c r="F49" s="1198"/>
      <c r="G49" s="1198"/>
      <c r="H49" s="1198"/>
      <c r="I49" s="1198"/>
      <c r="J49" s="1199"/>
      <c r="K49" s="63">
        <v>1</v>
      </c>
      <c r="L49" s="64">
        <v>4</v>
      </c>
      <c r="M49" s="64">
        <v>6</v>
      </c>
      <c r="N49" s="64">
        <v>6</v>
      </c>
      <c r="O49" s="65">
        <v>6</v>
      </c>
      <c r="P49" s="48"/>
      <c r="Q49" s="48"/>
      <c r="R49" s="48"/>
      <c r="S49" s="48"/>
      <c r="T49" s="48"/>
      <c r="U49" s="48"/>
    </row>
    <row r="50" spans="1:21" ht="30.75" customHeight="1">
      <c r="A50" s="48"/>
      <c r="B50" s="1192"/>
      <c r="C50" s="1193"/>
      <c r="D50" s="62"/>
      <c r="E50" s="1198" t="s">
        <v>17</v>
      </c>
      <c r="F50" s="1198"/>
      <c r="G50" s="1198"/>
      <c r="H50" s="1198"/>
      <c r="I50" s="1198"/>
      <c r="J50" s="1199"/>
      <c r="K50" s="63" t="s">
        <v>517</v>
      </c>
      <c r="L50" s="64" t="s">
        <v>517</v>
      </c>
      <c r="M50" s="64" t="s">
        <v>517</v>
      </c>
      <c r="N50" s="64" t="s">
        <v>517</v>
      </c>
      <c r="O50" s="65" t="s">
        <v>517</v>
      </c>
      <c r="P50" s="48"/>
      <c r="Q50" s="48"/>
      <c r="R50" s="48"/>
      <c r="S50" s="48"/>
      <c r="T50" s="48"/>
      <c r="U50" s="48"/>
    </row>
    <row r="51" spans="1:21" ht="30.75" customHeight="1">
      <c r="A51" s="48"/>
      <c r="B51" s="1194"/>
      <c r="C51" s="1195"/>
      <c r="D51" s="66"/>
      <c r="E51" s="1198" t="s">
        <v>18</v>
      </c>
      <c r="F51" s="1198"/>
      <c r="G51" s="1198"/>
      <c r="H51" s="1198"/>
      <c r="I51" s="1198"/>
      <c r="J51" s="1199"/>
      <c r="K51" s="63" t="s">
        <v>517</v>
      </c>
      <c r="L51" s="64" t="s">
        <v>517</v>
      </c>
      <c r="M51" s="64" t="s">
        <v>517</v>
      </c>
      <c r="N51" s="64" t="s">
        <v>517</v>
      </c>
      <c r="O51" s="65" t="s">
        <v>517</v>
      </c>
      <c r="P51" s="48"/>
      <c r="Q51" s="48"/>
      <c r="R51" s="48"/>
      <c r="S51" s="48"/>
      <c r="T51" s="48"/>
      <c r="U51" s="48"/>
    </row>
    <row r="52" spans="1:21" ht="30.75" customHeight="1">
      <c r="A52" s="48"/>
      <c r="B52" s="1200" t="s">
        <v>19</v>
      </c>
      <c r="C52" s="1201"/>
      <c r="D52" s="66"/>
      <c r="E52" s="1198" t="s">
        <v>20</v>
      </c>
      <c r="F52" s="1198"/>
      <c r="G52" s="1198"/>
      <c r="H52" s="1198"/>
      <c r="I52" s="1198"/>
      <c r="J52" s="1199"/>
      <c r="K52" s="63">
        <v>588</v>
      </c>
      <c r="L52" s="64">
        <v>573</v>
      </c>
      <c r="M52" s="64">
        <v>565</v>
      </c>
      <c r="N52" s="64">
        <v>593</v>
      </c>
      <c r="O52" s="65">
        <v>589</v>
      </c>
      <c r="P52" s="48"/>
      <c r="Q52" s="48"/>
      <c r="R52" s="48"/>
      <c r="S52" s="48"/>
      <c r="T52" s="48"/>
      <c r="U52" s="48"/>
    </row>
    <row r="53" spans="1:21" ht="30.75" customHeight="1" thickBot="1">
      <c r="A53" s="48"/>
      <c r="B53" s="1202" t="s">
        <v>21</v>
      </c>
      <c r="C53" s="1203"/>
      <c r="D53" s="67"/>
      <c r="E53" s="1204" t="s">
        <v>22</v>
      </c>
      <c r="F53" s="1204"/>
      <c r="G53" s="1204"/>
      <c r="H53" s="1204"/>
      <c r="I53" s="1204"/>
      <c r="J53" s="1205"/>
      <c r="K53" s="68">
        <v>266</v>
      </c>
      <c r="L53" s="69">
        <v>298</v>
      </c>
      <c r="M53" s="69">
        <v>312</v>
      </c>
      <c r="N53" s="69">
        <v>319</v>
      </c>
      <c r="O53" s="70">
        <v>337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c r="B58" s="1206" t="s">
        <v>26</v>
      </c>
      <c r="C58" s="1207"/>
      <c r="D58" s="1212" t="s">
        <v>27</v>
      </c>
      <c r="E58" s="1213"/>
      <c r="F58" s="1213"/>
      <c r="G58" s="1213"/>
      <c r="H58" s="1213"/>
      <c r="I58" s="1213"/>
      <c r="J58" s="1214"/>
      <c r="K58" s="83"/>
      <c r="L58" s="84"/>
      <c r="M58" s="84"/>
      <c r="N58" s="84"/>
      <c r="O58" s="85"/>
    </row>
    <row r="59" spans="1:21" ht="31.5" customHeight="1">
      <c r="B59" s="1208"/>
      <c r="C59" s="1209"/>
      <c r="D59" s="1215" t="s">
        <v>28</v>
      </c>
      <c r="E59" s="1216"/>
      <c r="F59" s="1216"/>
      <c r="G59" s="1216"/>
      <c r="H59" s="1216"/>
      <c r="I59" s="1216"/>
      <c r="J59" s="1217"/>
      <c r="K59" s="86"/>
      <c r="L59" s="87"/>
      <c r="M59" s="87"/>
      <c r="N59" s="87"/>
      <c r="O59" s="88"/>
    </row>
    <row r="60" spans="1:21" ht="31.5" customHeight="1" thickBot="1">
      <c r="B60" s="1210"/>
      <c r="C60" s="1211"/>
      <c r="D60" s="1218" t="s">
        <v>29</v>
      </c>
      <c r="E60" s="1219"/>
      <c r="F60" s="1219"/>
      <c r="G60" s="1219"/>
      <c r="H60" s="1219"/>
      <c r="I60" s="1219"/>
      <c r="J60" s="1220"/>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TnJH4iLA2M+ufGVZ4yEAaS3Hv+igvDp+wnhUfeZkviyKJQRgmHWu6ttD2vZL0UzWkIsq9i4FtJ87WyRQ4QAIw==" saltValue="UARac1A8RQfwy1jhqk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559</v>
      </c>
      <c r="J40" s="103" t="s">
        <v>560</v>
      </c>
      <c r="K40" s="103" t="s">
        <v>561</v>
      </c>
      <c r="L40" s="103" t="s">
        <v>562</v>
      </c>
      <c r="M40" s="104" t="s">
        <v>563</v>
      </c>
    </row>
    <row r="41" spans="2:13" ht="27.75" customHeight="1">
      <c r="B41" s="1221" t="s">
        <v>32</v>
      </c>
      <c r="C41" s="1222"/>
      <c r="D41" s="105"/>
      <c r="E41" s="1227" t="s">
        <v>33</v>
      </c>
      <c r="F41" s="1227"/>
      <c r="G41" s="1227"/>
      <c r="H41" s="1228"/>
      <c r="I41" s="354">
        <v>8365</v>
      </c>
      <c r="J41" s="355">
        <v>8120</v>
      </c>
      <c r="K41" s="355">
        <v>8211</v>
      </c>
      <c r="L41" s="355">
        <v>8052</v>
      </c>
      <c r="M41" s="356">
        <v>7722</v>
      </c>
    </row>
    <row r="42" spans="2:13" ht="27.75" customHeight="1">
      <c r="B42" s="1223"/>
      <c r="C42" s="1224"/>
      <c r="D42" s="106"/>
      <c r="E42" s="1229" t="s">
        <v>34</v>
      </c>
      <c r="F42" s="1229"/>
      <c r="G42" s="1229"/>
      <c r="H42" s="1230"/>
      <c r="I42" s="357" t="s">
        <v>517</v>
      </c>
      <c r="J42" s="358" t="s">
        <v>517</v>
      </c>
      <c r="K42" s="358" t="s">
        <v>517</v>
      </c>
      <c r="L42" s="358" t="s">
        <v>517</v>
      </c>
      <c r="M42" s="359" t="s">
        <v>517</v>
      </c>
    </row>
    <row r="43" spans="2:13" ht="27.75" customHeight="1">
      <c r="B43" s="1223"/>
      <c r="C43" s="1224"/>
      <c r="D43" s="106"/>
      <c r="E43" s="1229" t="s">
        <v>35</v>
      </c>
      <c r="F43" s="1229"/>
      <c r="G43" s="1229"/>
      <c r="H43" s="1230"/>
      <c r="I43" s="357">
        <v>557</v>
      </c>
      <c r="J43" s="358">
        <v>527</v>
      </c>
      <c r="K43" s="358">
        <v>497</v>
      </c>
      <c r="L43" s="358">
        <v>453</v>
      </c>
      <c r="M43" s="359">
        <v>422</v>
      </c>
    </row>
    <row r="44" spans="2:13" ht="27.75" customHeight="1">
      <c r="B44" s="1223"/>
      <c r="C44" s="1224"/>
      <c r="D44" s="106"/>
      <c r="E44" s="1229" t="s">
        <v>36</v>
      </c>
      <c r="F44" s="1229"/>
      <c r="G44" s="1229"/>
      <c r="H44" s="1230"/>
      <c r="I44" s="357">
        <v>10</v>
      </c>
      <c r="J44" s="358">
        <v>26</v>
      </c>
      <c r="K44" s="358">
        <v>20</v>
      </c>
      <c r="L44" s="358">
        <v>14</v>
      </c>
      <c r="M44" s="359">
        <v>7</v>
      </c>
    </row>
    <row r="45" spans="2:13" ht="27.75" customHeight="1">
      <c r="B45" s="1223"/>
      <c r="C45" s="1224"/>
      <c r="D45" s="106"/>
      <c r="E45" s="1229" t="s">
        <v>37</v>
      </c>
      <c r="F45" s="1229"/>
      <c r="G45" s="1229"/>
      <c r="H45" s="1230"/>
      <c r="I45" s="357">
        <v>1212</v>
      </c>
      <c r="J45" s="358">
        <v>1138</v>
      </c>
      <c r="K45" s="358">
        <v>1063</v>
      </c>
      <c r="L45" s="358">
        <v>982</v>
      </c>
      <c r="M45" s="359">
        <v>884</v>
      </c>
    </row>
    <row r="46" spans="2:13" ht="27.75" customHeight="1">
      <c r="B46" s="1223"/>
      <c r="C46" s="1224"/>
      <c r="D46" s="107"/>
      <c r="E46" s="1229" t="s">
        <v>38</v>
      </c>
      <c r="F46" s="1229"/>
      <c r="G46" s="1229"/>
      <c r="H46" s="1230"/>
      <c r="I46" s="357" t="s">
        <v>517</v>
      </c>
      <c r="J46" s="358" t="s">
        <v>517</v>
      </c>
      <c r="K46" s="358" t="s">
        <v>517</v>
      </c>
      <c r="L46" s="358" t="s">
        <v>517</v>
      </c>
      <c r="M46" s="359" t="s">
        <v>517</v>
      </c>
    </row>
    <row r="47" spans="2:13" ht="27.75" customHeight="1">
      <c r="B47" s="1223"/>
      <c r="C47" s="1224"/>
      <c r="D47" s="108"/>
      <c r="E47" s="1231" t="s">
        <v>39</v>
      </c>
      <c r="F47" s="1232"/>
      <c r="G47" s="1232"/>
      <c r="H47" s="1233"/>
      <c r="I47" s="357" t="s">
        <v>517</v>
      </c>
      <c r="J47" s="358" t="s">
        <v>517</v>
      </c>
      <c r="K47" s="358" t="s">
        <v>517</v>
      </c>
      <c r="L47" s="358" t="s">
        <v>517</v>
      </c>
      <c r="M47" s="359" t="s">
        <v>517</v>
      </c>
    </row>
    <row r="48" spans="2:13" ht="27.75" customHeight="1">
      <c r="B48" s="1223"/>
      <c r="C48" s="1224"/>
      <c r="D48" s="106"/>
      <c r="E48" s="1229" t="s">
        <v>40</v>
      </c>
      <c r="F48" s="1229"/>
      <c r="G48" s="1229"/>
      <c r="H48" s="1230"/>
      <c r="I48" s="357" t="s">
        <v>517</v>
      </c>
      <c r="J48" s="358" t="s">
        <v>517</v>
      </c>
      <c r="K48" s="358" t="s">
        <v>517</v>
      </c>
      <c r="L48" s="358" t="s">
        <v>517</v>
      </c>
      <c r="M48" s="359" t="s">
        <v>517</v>
      </c>
    </row>
    <row r="49" spans="2:13" ht="27.75" customHeight="1">
      <c r="B49" s="1225"/>
      <c r="C49" s="1226"/>
      <c r="D49" s="106"/>
      <c r="E49" s="1229" t="s">
        <v>41</v>
      </c>
      <c r="F49" s="1229"/>
      <c r="G49" s="1229"/>
      <c r="H49" s="1230"/>
      <c r="I49" s="357" t="s">
        <v>517</v>
      </c>
      <c r="J49" s="358" t="s">
        <v>517</v>
      </c>
      <c r="K49" s="358" t="s">
        <v>517</v>
      </c>
      <c r="L49" s="358" t="s">
        <v>517</v>
      </c>
      <c r="M49" s="359" t="s">
        <v>517</v>
      </c>
    </row>
    <row r="50" spans="2:13" ht="27.75" customHeight="1">
      <c r="B50" s="1234" t="s">
        <v>42</v>
      </c>
      <c r="C50" s="1235"/>
      <c r="D50" s="109"/>
      <c r="E50" s="1229" t="s">
        <v>43</v>
      </c>
      <c r="F50" s="1229"/>
      <c r="G50" s="1229"/>
      <c r="H50" s="1230"/>
      <c r="I50" s="357">
        <v>2969</v>
      </c>
      <c r="J50" s="358">
        <v>2965</v>
      </c>
      <c r="K50" s="358">
        <v>3372</v>
      </c>
      <c r="L50" s="358">
        <v>3901</v>
      </c>
      <c r="M50" s="359">
        <v>3952</v>
      </c>
    </row>
    <row r="51" spans="2:13" ht="27.75" customHeight="1">
      <c r="B51" s="1223"/>
      <c r="C51" s="1224"/>
      <c r="D51" s="106"/>
      <c r="E51" s="1229" t="s">
        <v>44</v>
      </c>
      <c r="F51" s="1229"/>
      <c r="G51" s="1229"/>
      <c r="H51" s="1230"/>
      <c r="I51" s="357">
        <v>143</v>
      </c>
      <c r="J51" s="358">
        <v>124</v>
      </c>
      <c r="K51" s="358">
        <v>109</v>
      </c>
      <c r="L51" s="358">
        <v>100</v>
      </c>
      <c r="M51" s="359">
        <v>94</v>
      </c>
    </row>
    <row r="52" spans="2:13" ht="27.75" customHeight="1">
      <c r="B52" s="1225"/>
      <c r="C52" s="1226"/>
      <c r="D52" s="106"/>
      <c r="E52" s="1229" t="s">
        <v>45</v>
      </c>
      <c r="F52" s="1229"/>
      <c r="G52" s="1229"/>
      <c r="H52" s="1230"/>
      <c r="I52" s="357">
        <v>6003</v>
      </c>
      <c r="J52" s="358">
        <v>5832</v>
      </c>
      <c r="K52" s="358">
        <v>5918</v>
      </c>
      <c r="L52" s="358">
        <v>5607</v>
      </c>
      <c r="M52" s="359">
        <v>5378</v>
      </c>
    </row>
    <row r="53" spans="2:13" ht="27.75" customHeight="1" thickBot="1">
      <c r="B53" s="1236" t="s">
        <v>46</v>
      </c>
      <c r="C53" s="1237"/>
      <c r="D53" s="110"/>
      <c r="E53" s="1238" t="s">
        <v>47</v>
      </c>
      <c r="F53" s="1238"/>
      <c r="G53" s="1238"/>
      <c r="H53" s="1239"/>
      <c r="I53" s="360">
        <v>1028</v>
      </c>
      <c r="J53" s="361">
        <v>891</v>
      </c>
      <c r="K53" s="361">
        <v>392</v>
      </c>
      <c r="L53" s="361">
        <v>-107</v>
      </c>
      <c r="M53" s="362">
        <v>-389</v>
      </c>
    </row>
    <row r="54" spans="2:13" ht="27.75" customHeight="1">
      <c r="B54" s="111" t="s">
        <v>48</v>
      </c>
      <c r="C54" s="112"/>
      <c r="D54" s="112"/>
      <c r="E54" s="113"/>
      <c r="F54" s="113"/>
      <c r="G54" s="113"/>
      <c r="H54" s="113"/>
      <c r="I54" s="114"/>
      <c r="J54" s="114"/>
      <c r="K54" s="114"/>
      <c r="L54" s="114"/>
      <c r="M54" s="114"/>
    </row>
    <row r="55" spans="2:13" ht="13"/>
  </sheetData>
  <sheetProtection algorithmName="SHA-512" hashValue="qWzlf/WMqxS7hqdTHzrXEgG/7q3pskELs8L1E4zS9MKgUEolnrJT+r2yk6CRdh/en/uEtiRXioE50g/E9+vMLw==" saltValue="n5dKjWxmmMiBCII5/O5Z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561</v>
      </c>
      <c r="G54" s="119" t="s">
        <v>562</v>
      </c>
      <c r="H54" s="120" t="s">
        <v>563</v>
      </c>
    </row>
    <row r="55" spans="2:8" ht="52.5" customHeight="1">
      <c r="B55" s="121"/>
      <c r="C55" s="1248" t="s">
        <v>50</v>
      </c>
      <c r="D55" s="1248"/>
      <c r="E55" s="1249"/>
      <c r="F55" s="122">
        <v>1154</v>
      </c>
      <c r="G55" s="122">
        <v>1277</v>
      </c>
      <c r="H55" s="123">
        <v>1237</v>
      </c>
    </row>
    <row r="56" spans="2:8" ht="52.5" customHeight="1">
      <c r="B56" s="124"/>
      <c r="C56" s="1250" t="s">
        <v>51</v>
      </c>
      <c r="D56" s="1250"/>
      <c r="E56" s="1251"/>
      <c r="F56" s="125">
        <v>474</v>
      </c>
      <c r="G56" s="125">
        <v>639</v>
      </c>
      <c r="H56" s="126">
        <v>734</v>
      </c>
    </row>
    <row r="57" spans="2:8" ht="53.25" customHeight="1">
      <c r="B57" s="124"/>
      <c r="C57" s="1252" t="s">
        <v>52</v>
      </c>
      <c r="D57" s="1252"/>
      <c r="E57" s="1253"/>
      <c r="F57" s="127">
        <v>1435</v>
      </c>
      <c r="G57" s="127">
        <v>1610</v>
      </c>
      <c r="H57" s="128">
        <v>1571</v>
      </c>
    </row>
    <row r="58" spans="2:8" ht="45.75" customHeight="1">
      <c r="B58" s="129"/>
      <c r="C58" s="1240" t="s">
        <v>586</v>
      </c>
      <c r="D58" s="1241"/>
      <c r="E58" s="1242"/>
      <c r="F58" s="363">
        <v>421</v>
      </c>
      <c r="G58" s="364">
        <v>571</v>
      </c>
      <c r="H58" s="130">
        <v>608</v>
      </c>
    </row>
    <row r="59" spans="2:8" ht="45.75" customHeight="1">
      <c r="B59" s="129"/>
      <c r="C59" s="1240" t="s">
        <v>587</v>
      </c>
      <c r="D59" s="1241"/>
      <c r="E59" s="1242"/>
      <c r="F59" s="363">
        <v>286</v>
      </c>
      <c r="G59" s="364">
        <v>291</v>
      </c>
      <c r="H59" s="130">
        <v>296</v>
      </c>
    </row>
    <row r="60" spans="2:8" ht="45.75" customHeight="1">
      <c r="B60" s="129"/>
      <c r="C60" s="1240" t="s">
        <v>588</v>
      </c>
      <c r="D60" s="1241"/>
      <c r="E60" s="1242"/>
      <c r="F60" s="363">
        <v>266</v>
      </c>
      <c r="G60" s="364">
        <v>267</v>
      </c>
      <c r="H60" s="130">
        <v>247</v>
      </c>
    </row>
    <row r="61" spans="2:8" ht="45.75" customHeight="1">
      <c r="B61" s="129"/>
      <c r="C61" s="1240" t="s">
        <v>589</v>
      </c>
      <c r="D61" s="1241"/>
      <c r="E61" s="1242"/>
      <c r="F61" s="363">
        <v>196</v>
      </c>
      <c r="G61" s="364">
        <v>196</v>
      </c>
      <c r="H61" s="130">
        <v>163</v>
      </c>
    </row>
    <row r="62" spans="2:8" ht="45.75" customHeight="1" thickBot="1">
      <c r="B62" s="131"/>
      <c r="C62" s="1243" t="s">
        <v>590</v>
      </c>
      <c r="D62" s="1244"/>
      <c r="E62" s="1245"/>
      <c r="F62" s="132">
        <v>43</v>
      </c>
      <c r="G62" s="132">
        <v>41</v>
      </c>
      <c r="H62" s="133">
        <v>39</v>
      </c>
    </row>
    <row r="63" spans="2:8" ht="52.5" customHeight="1" thickBot="1">
      <c r="B63" s="134"/>
      <c r="C63" s="1246" t="s">
        <v>53</v>
      </c>
      <c r="D63" s="1246"/>
      <c r="E63" s="1247"/>
      <c r="F63" s="135">
        <v>3063</v>
      </c>
      <c r="G63" s="135">
        <v>3525</v>
      </c>
      <c r="H63" s="136">
        <v>3542</v>
      </c>
    </row>
    <row r="64" spans="2:8" ht="13"/>
  </sheetData>
  <sheetProtection algorithmName="SHA-512" hashValue="NOS3fP3N8q3uNU3Vpak08oKcO6D/d7FhYgvb/3RfoFrkV77cGhckz0zqI4A28If1nWUsoqMNJYnAA2HB4qjVMQ==" saltValue="yPQ1Fjd4YZE8YCSaa6eL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C77CB-43E8-4E69-971A-8EDD88DEF0F9}">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7" customWidth="1"/>
    <col min="2" max="107" width="2.453125" style="367" customWidth="1"/>
    <col min="108" max="108" width="6.08984375" style="374" customWidth="1"/>
    <col min="109" max="109" width="5.90625" style="373" customWidth="1"/>
    <col min="110" max="16384" width="8.6328125" style="367" hidden="1"/>
  </cols>
  <sheetData>
    <row r="1" spans="1:109" ht="42.75" customHeight="1">
      <c r="A1" s="365"/>
      <c r="B1" s="366"/>
      <c r="DD1" s="367"/>
      <c r="DE1" s="367"/>
    </row>
    <row r="2" spans="1:109"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09"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09" s="258" customFormat="1" ht="13">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row>
    <row r="5" spans="1:109" s="258" customFormat="1" ht="13">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row>
    <row r="6" spans="1:109" s="258" customFormat="1" ht="13">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row>
    <row r="7" spans="1:109" s="258" customFormat="1" ht="13">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row>
    <row r="8" spans="1:109" s="258" customFormat="1" ht="13">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row>
    <row r="9" spans="1:109" s="258" customFormat="1" ht="13">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row>
    <row r="10" spans="1:109" s="258" customFormat="1" ht="13">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row>
    <row r="11" spans="1:109" s="258" customFormat="1" ht="13">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row>
    <row r="12" spans="1:109" s="258" customFormat="1" ht="13">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row>
    <row r="13" spans="1:109" s="258" customFormat="1" ht="13">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row>
    <row r="14" spans="1:109" s="258" customFormat="1" ht="13">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row>
    <row r="15" spans="1:109" s="258" customFormat="1" ht="13">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row>
    <row r="16" spans="1:109" s="258" customFormat="1" ht="13">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row>
    <row r="17" spans="1:109" s="258" customFormat="1" ht="13">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row>
    <row r="18" spans="1:109" s="258" customFormat="1" ht="13">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row>
    <row r="19" spans="1:109" ht="13">
      <c r="DD19" s="367"/>
      <c r="DE19" s="367"/>
    </row>
    <row r="20" spans="1:109" ht="13">
      <c r="DD20" s="367"/>
      <c r="DE20" s="367"/>
    </row>
    <row r="21" spans="1:109" ht="17.25" customHeight="1">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row>
    <row r="22" spans="1:109" ht="17.25" customHeight="1">
      <c r="B22" s="373"/>
    </row>
    <row r="23" spans="1:109" ht="13">
      <c r="B23" s="373"/>
    </row>
    <row r="24" spans="1:109" ht="13">
      <c r="B24" s="373"/>
    </row>
    <row r="25" spans="1:109" ht="13">
      <c r="B25" s="373"/>
    </row>
    <row r="26" spans="1:109" ht="13">
      <c r="B26" s="373"/>
    </row>
    <row r="27" spans="1:109" ht="13">
      <c r="B27" s="373"/>
    </row>
    <row r="28" spans="1:109" ht="13">
      <c r="B28" s="373"/>
    </row>
    <row r="29" spans="1:109" ht="13">
      <c r="B29" s="373"/>
    </row>
    <row r="30" spans="1:109" ht="13">
      <c r="B30" s="373"/>
    </row>
    <row r="31" spans="1:109" ht="13">
      <c r="B31" s="373"/>
    </row>
    <row r="32" spans="1:109" ht="13">
      <c r="B32" s="373"/>
    </row>
    <row r="33" spans="2:109" ht="13">
      <c r="B33" s="373"/>
    </row>
    <row r="34" spans="2:109" ht="13">
      <c r="B34" s="373"/>
    </row>
    <row r="35" spans="2:109" ht="13">
      <c r="B35" s="373"/>
    </row>
    <row r="36" spans="2:109" ht="13">
      <c r="B36" s="373"/>
    </row>
    <row r="37" spans="2:109" ht="13">
      <c r="B37" s="373"/>
    </row>
    <row r="38" spans="2:109" ht="13">
      <c r="B38" s="373"/>
    </row>
    <row r="39" spans="2:109" ht="13">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ht="13">
      <c r="B40" s="378"/>
      <c r="DD40" s="378"/>
      <c r="DE40" s="367"/>
    </row>
    <row r="41" spans="2:109" ht="16.5">
      <c r="B41" s="379" t="s">
        <v>592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c r="B42" s="373"/>
      <c r="G42" s="380"/>
      <c r="I42" s="381"/>
      <c r="J42" s="381"/>
      <c r="K42" s="381"/>
      <c r="AM42" s="380"/>
      <c r="AN42" s="380" t="s">
        <v>593</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c r="B43" s="373"/>
      <c r="AN43" s="1262" t="s">
        <v>601</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ht="13">
      <c r="B44" s="373"/>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ht="13">
      <c r="B45" s="373"/>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ht="13">
      <c r="B46" s="373"/>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ht="13">
      <c r="B47" s="373"/>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ht="13">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ht="13">
      <c r="B49" s="373"/>
      <c r="AN49" s="367" t="s">
        <v>594</v>
      </c>
    </row>
    <row r="50" spans="1:109" ht="13">
      <c r="B50" s="373"/>
      <c r="G50" s="1254"/>
      <c r="H50" s="1254"/>
      <c r="I50" s="1254"/>
      <c r="J50" s="1254"/>
      <c r="K50" s="383"/>
      <c r="L50" s="383"/>
      <c r="M50" s="384"/>
      <c r="N50" s="384"/>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60" t="s">
        <v>559</v>
      </c>
      <c r="BQ50" s="1260"/>
      <c r="BR50" s="1260"/>
      <c r="BS50" s="1260"/>
      <c r="BT50" s="1260"/>
      <c r="BU50" s="1260"/>
      <c r="BV50" s="1260"/>
      <c r="BW50" s="1260"/>
      <c r="BX50" s="1260" t="s">
        <v>560</v>
      </c>
      <c r="BY50" s="1260"/>
      <c r="BZ50" s="1260"/>
      <c r="CA50" s="1260"/>
      <c r="CB50" s="1260"/>
      <c r="CC50" s="1260"/>
      <c r="CD50" s="1260"/>
      <c r="CE50" s="1260"/>
      <c r="CF50" s="1260" t="s">
        <v>561</v>
      </c>
      <c r="CG50" s="1260"/>
      <c r="CH50" s="1260"/>
      <c r="CI50" s="1260"/>
      <c r="CJ50" s="1260"/>
      <c r="CK50" s="1260"/>
      <c r="CL50" s="1260"/>
      <c r="CM50" s="1260"/>
      <c r="CN50" s="1260" t="s">
        <v>562</v>
      </c>
      <c r="CO50" s="1260"/>
      <c r="CP50" s="1260"/>
      <c r="CQ50" s="1260"/>
      <c r="CR50" s="1260"/>
      <c r="CS50" s="1260"/>
      <c r="CT50" s="1260"/>
      <c r="CU50" s="1260"/>
      <c r="CV50" s="1260" t="s">
        <v>563</v>
      </c>
      <c r="CW50" s="1260"/>
      <c r="CX50" s="1260"/>
      <c r="CY50" s="1260"/>
      <c r="CZ50" s="1260"/>
      <c r="DA50" s="1260"/>
      <c r="DB50" s="1260"/>
      <c r="DC50" s="1260"/>
    </row>
    <row r="51" spans="1:109" ht="13.5" customHeight="1">
      <c r="B51" s="373"/>
      <c r="G51" s="1271"/>
      <c r="H51" s="1271"/>
      <c r="I51" s="1275"/>
      <c r="J51" s="1275"/>
      <c r="K51" s="1261"/>
      <c r="L51" s="1261"/>
      <c r="M51" s="1261"/>
      <c r="N51" s="1261"/>
      <c r="AM51" s="382"/>
      <c r="AN51" s="1259" t="s">
        <v>595</v>
      </c>
      <c r="AO51" s="1259"/>
      <c r="AP51" s="1259"/>
      <c r="AQ51" s="1259"/>
      <c r="AR51" s="1259"/>
      <c r="AS51" s="1259"/>
      <c r="AT51" s="1259"/>
      <c r="AU51" s="1259"/>
      <c r="AV51" s="1259"/>
      <c r="AW51" s="1259"/>
      <c r="AX51" s="1259"/>
      <c r="AY51" s="1259"/>
      <c r="AZ51" s="1259"/>
      <c r="BA51" s="1259"/>
      <c r="BB51" s="1259" t="s">
        <v>596</v>
      </c>
      <c r="BC51" s="1259"/>
      <c r="BD51" s="1259"/>
      <c r="BE51" s="1259"/>
      <c r="BF51" s="1259"/>
      <c r="BG51" s="1259"/>
      <c r="BH51" s="1259"/>
      <c r="BI51" s="1259"/>
      <c r="BJ51" s="1259"/>
      <c r="BK51" s="1259"/>
      <c r="BL51" s="1259"/>
      <c r="BM51" s="1259"/>
      <c r="BN51" s="1259"/>
      <c r="BO51" s="1259"/>
      <c r="BP51" s="1256">
        <v>29.8</v>
      </c>
      <c r="BQ51" s="1256"/>
      <c r="BR51" s="1256"/>
      <c r="BS51" s="1256"/>
      <c r="BT51" s="1256"/>
      <c r="BU51" s="1256"/>
      <c r="BV51" s="1256"/>
      <c r="BW51" s="1256"/>
      <c r="BX51" s="1256">
        <v>25.9</v>
      </c>
      <c r="BY51" s="1256"/>
      <c r="BZ51" s="1256"/>
      <c r="CA51" s="1256"/>
      <c r="CB51" s="1256"/>
      <c r="CC51" s="1256"/>
      <c r="CD51" s="1256"/>
      <c r="CE51" s="1256"/>
      <c r="CF51" s="1256">
        <v>10.8</v>
      </c>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ht="13">
      <c r="B52" s="373"/>
      <c r="G52" s="1271"/>
      <c r="H52" s="1271"/>
      <c r="I52" s="1275"/>
      <c r="J52" s="1275"/>
      <c r="K52" s="1261"/>
      <c r="L52" s="1261"/>
      <c r="M52" s="1261"/>
      <c r="N52" s="1261"/>
      <c r="AM52" s="382"/>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c r="A53" s="381"/>
      <c r="B53" s="373"/>
      <c r="G53" s="1271"/>
      <c r="H53" s="1271"/>
      <c r="I53" s="1254"/>
      <c r="J53" s="1254"/>
      <c r="K53" s="1261"/>
      <c r="L53" s="1261"/>
      <c r="M53" s="1261"/>
      <c r="N53" s="1261"/>
      <c r="AM53" s="382"/>
      <c r="AN53" s="1259"/>
      <c r="AO53" s="1259"/>
      <c r="AP53" s="1259"/>
      <c r="AQ53" s="1259"/>
      <c r="AR53" s="1259"/>
      <c r="AS53" s="1259"/>
      <c r="AT53" s="1259"/>
      <c r="AU53" s="1259"/>
      <c r="AV53" s="1259"/>
      <c r="AW53" s="1259"/>
      <c r="AX53" s="1259"/>
      <c r="AY53" s="1259"/>
      <c r="AZ53" s="1259"/>
      <c r="BA53" s="1259"/>
      <c r="BB53" s="1259" t="s">
        <v>597</v>
      </c>
      <c r="BC53" s="1259"/>
      <c r="BD53" s="1259"/>
      <c r="BE53" s="1259"/>
      <c r="BF53" s="1259"/>
      <c r="BG53" s="1259"/>
      <c r="BH53" s="1259"/>
      <c r="BI53" s="1259"/>
      <c r="BJ53" s="1259"/>
      <c r="BK53" s="1259"/>
      <c r="BL53" s="1259"/>
      <c r="BM53" s="1259"/>
      <c r="BN53" s="1259"/>
      <c r="BO53" s="1259"/>
      <c r="BP53" s="1256">
        <v>65</v>
      </c>
      <c r="BQ53" s="1256"/>
      <c r="BR53" s="1256"/>
      <c r="BS53" s="1256"/>
      <c r="BT53" s="1256"/>
      <c r="BU53" s="1256"/>
      <c r="BV53" s="1256"/>
      <c r="BW53" s="1256"/>
      <c r="BX53" s="1256">
        <v>65.5</v>
      </c>
      <c r="BY53" s="1256"/>
      <c r="BZ53" s="1256"/>
      <c r="CA53" s="1256"/>
      <c r="CB53" s="1256"/>
      <c r="CC53" s="1256"/>
      <c r="CD53" s="1256"/>
      <c r="CE53" s="1256"/>
      <c r="CF53" s="1256">
        <v>64.599999999999994</v>
      </c>
      <c r="CG53" s="1256"/>
      <c r="CH53" s="1256"/>
      <c r="CI53" s="1256"/>
      <c r="CJ53" s="1256"/>
      <c r="CK53" s="1256"/>
      <c r="CL53" s="1256"/>
      <c r="CM53" s="1256"/>
      <c r="CN53" s="1256">
        <v>65.599999999999994</v>
      </c>
      <c r="CO53" s="1256"/>
      <c r="CP53" s="1256"/>
      <c r="CQ53" s="1256"/>
      <c r="CR53" s="1256"/>
      <c r="CS53" s="1256"/>
      <c r="CT53" s="1256"/>
      <c r="CU53" s="1256"/>
      <c r="CV53" s="1256">
        <v>66.3</v>
      </c>
      <c r="CW53" s="1256"/>
      <c r="CX53" s="1256"/>
      <c r="CY53" s="1256"/>
      <c r="CZ53" s="1256"/>
      <c r="DA53" s="1256"/>
      <c r="DB53" s="1256"/>
      <c r="DC53" s="1256"/>
    </row>
    <row r="54" spans="1:109" ht="13">
      <c r="A54" s="381"/>
      <c r="B54" s="373"/>
      <c r="G54" s="1271"/>
      <c r="H54" s="1271"/>
      <c r="I54" s="1254"/>
      <c r="J54" s="1254"/>
      <c r="K54" s="1261"/>
      <c r="L54" s="1261"/>
      <c r="M54" s="1261"/>
      <c r="N54" s="1261"/>
      <c r="AM54" s="382"/>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c r="A55" s="381"/>
      <c r="B55" s="373"/>
      <c r="G55" s="1254"/>
      <c r="H55" s="1254"/>
      <c r="I55" s="1254"/>
      <c r="J55" s="1254"/>
      <c r="K55" s="1261"/>
      <c r="L55" s="1261"/>
      <c r="M55" s="1261"/>
      <c r="N55" s="1261"/>
      <c r="AN55" s="1260" t="s">
        <v>598</v>
      </c>
      <c r="AO55" s="1260"/>
      <c r="AP55" s="1260"/>
      <c r="AQ55" s="1260"/>
      <c r="AR55" s="1260"/>
      <c r="AS55" s="1260"/>
      <c r="AT55" s="1260"/>
      <c r="AU55" s="1260"/>
      <c r="AV55" s="1260"/>
      <c r="AW55" s="1260"/>
      <c r="AX55" s="1260"/>
      <c r="AY55" s="1260"/>
      <c r="AZ55" s="1260"/>
      <c r="BA55" s="1260"/>
      <c r="BB55" s="1259" t="s">
        <v>596</v>
      </c>
      <c r="BC55" s="1259"/>
      <c r="BD55" s="1259"/>
      <c r="BE55" s="1259"/>
      <c r="BF55" s="1259"/>
      <c r="BG55" s="1259"/>
      <c r="BH55" s="1259"/>
      <c r="BI55" s="1259"/>
      <c r="BJ55" s="1259"/>
      <c r="BK55" s="1259"/>
      <c r="BL55" s="1259"/>
      <c r="BM55" s="1259"/>
      <c r="BN55" s="1259"/>
      <c r="BO55" s="1259"/>
      <c r="BP55" s="1256">
        <v>20.9</v>
      </c>
      <c r="BQ55" s="1256"/>
      <c r="BR55" s="1256"/>
      <c r="BS55" s="1256"/>
      <c r="BT55" s="1256"/>
      <c r="BU55" s="1256"/>
      <c r="BV55" s="1256"/>
      <c r="BW55" s="1256"/>
      <c r="BX55" s="1256">
        <v>21</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
      <c r="A56" s="381"/>
      <c r="B56" s="373"/>
      <c r="G56" s="1254"/>
      <c r="H56" s="1254"/>
      <c r="I56" s="1254"/>
      <c r="J56" s="1254"/>
      <c r="K56" s="1261"/>
      <c r="L56" s="1261"/>
      <c r="M56" s="1261"/>
      <c r="N56" s="1261"/>
      <c r="AN56" s="1260"/>
      <c r="AO56" s="1260"/>
      <c r="AP56" s="1260"/>
      <c r="AQ56" s="1260"/>
      <c r="AR56" s="1260"/>
      <c r="AS56" s="1260"/>
      <c r="AT56" s="1260"/>
      <c r="AU56" s="1260"/>
      <c r="AV56" s="1260"/>
      <c r="AW56" s="1260"/>
      <c r="AX56" s="1260"/>
      <c r="AY56" s="1260"/>
      <c r="AZ56" s="1260"/>
      <c r="BA56" s="1260"/>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1" customFormat="1" ht="13">
      <c r="B57" s="385"/>
      <c r="G57" s="1254"/>
      <c r="H57" s="1254"/>
      <c r="I57" s="1257"/>
      <c r="J57" s="1257"/>
      <c r="K57" s="1261"/>
      <c r="L57" s="1261"/>
      <c r="M57" s="1261"/>
      <c r="N57" s="1261"/>
      <c r="AM57" s="367"/>
      <c r="AN57" s="1260"/>
      <c r="AO57" s="1260"/>
      <c r="AP57" s="1260"/>
      <c r="AQ57" s="1260"/>
      <c r="AR57" s="1260"/>
      <c r="AS57" s="1260"/>
      <c r="AT57" s="1260"/>
      <c r="AU57" s="1260"/>
      <c r="AV57" s="1260"/>
      <c r="AW57" s="1260"/>
      <c r="AX57" s="1260"/>
      <c r="AY57" s="1260"/>
      <c r="AZ57" s="1260"/>
      <c r="BA57" s="1260"/>
      <c r="BB57" s="1259" t="s">
        <v>597</v>
      </c>
      <c r="BC57" s="1259"/>
      <c r="BD57" s="1259"/>
      <c r="BE57" s="1259"/>
      <c r="BF57" s="1259"/>
      <c r="BG57" s="1259"/>
      <c r="BH57" s="1259"/>
      <c r="BI57" s="1259"/>
      <c r="BJ57" s="1259"/>
      <c r="BK57" s="1259"/>
      <c r="BL57" s="1259"/>
      <c r="BM57" s="1259"/>
      <c r="BN57" s="1259"/>
      <c r="BO57" s="1259"/>
      <c r="BP57" s="1256">
        <v>60.5</v>
      </c>
      <c r="BQ57" s="1256"/>
      <c r="BR57" s="1256"/>
      <c r="BS57" s="1256"/>
      <c r="BT57" s="1256"/>
      <c r="BU57" s="1256"/>
      <c r="BV57" s="1256"/>
      <c r="BW57" s="1256"/>
      <c r="BX57" s="1256">
        <v>61.4</v>
      </c>
      <c r="BY57" s="1256"/>
      <c r="BZ57" s="1256"/>
      <c r="CA57" s="1256"/>
      <c r="CB57" s="1256"/>
      <c r="CC57" s="1256"/>
      <c r="CD57" s="1256"/>
      <c r="CE57" s="1256"/>
      <c r="CF57" s="1256">
        <v>64</v>
      </c>
      <c r="CG57" s="1256"/>
      <c r="CH57" s="1256"/>
      <c r="CI57" s="1256"/>
      <c r="CJ57" s="1256"/>
      <c r="CK57" s="1256"/>
      <c r="CL57" s="1256"/>
      <c r="CM57" s="1256"/>
      <c r="CN57" s="1256">
        <v>62.6</v>
      </c>
      <c r="CO57" s="1256"/>
      <c r="CP57" s="1256"/>
      <c r="CQ57" s="1256"/>
      <c r="CR57" s="1256"/>
      <c r="CS57" s="1256"/>
      <c r="CT57" s="1256"/>
      <c r="CU57" s="1256"/>
      <c r="CV57" s="1256">
        <v>63</v>
      </c>
      <c r="CW57" s="1256"/>
      <c r="CX57" s="1256"/>
      <c r="CY57" s="1256"/>
      <c r="CZ57" s="1256"/>
      <c r="DA57" s="1256"/>
      <c r="DB57" s="1256"/>
      <c r="DC57" s="1256"/>
      <c r="DD57" s="386"/>
      <c r="DE57" s="385"/>
    </row>
    <row r="58" spans="1:109" s="381" customFormat="1" ht="13">
      <c r="A58" s="367"/>
      <c r="B58" s="385"/>
      <c r="G58" s="1254"/>
      <c r="H58" s="1254"/>
      <c r="I58" s="1257"/>
      <c r="J58" s="1257"/>
      <c r="K58" s="1261"/>
      <c r="L58" s="1261"/>
      <c r="M58" s="1261"/>
      <c r="N58" s="1261"/>
      <c r="AM58" s="367"/>
      <c r="AN58" s="1260"/>
      <c r="AO58" s="1260"/>
      <c r="AP58" s="1260"/>
      <c r="AQ58" s="1260"/>
      <c r="AR58" s="1260"/>
      <c r="AS58" s="1260"/>
      <c r="AT58" s="1260"/>
      <c r="AU58" s="1260"/>
      <c r="AV58" s="1260"/>
      <c r="AW58" s="1260"/>
      <c r="AX58" s="1260"/>
      <c r="AY58" s="1260"/>
      <c r="AZ58" s="1260"/>
      <c r="BA58" s="1260"/>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6"/>
      <c r="DE58" s="385"/>
    </row>
    <row r="59" spans="1:109" s="381" customFormat="1" ht="13">
      <c r="A59" s="367"/>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ht="13">
      <c r="A60" s="367"/>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ht="13">
      <c r="A61" s="367"/>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ht="13">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7"/>
    </row>
    <row r="63" spans="1:109" ht="16.5">
      <c r="B63" s="392" t="s">
        <v>599</v>
      </c>
    </row>
    <row r="64" spans="1:109" ht="13">
      <c r="B64" s="373"/>
      <c r="G64" s="380"/>
      <c r="I64" s="393"/>
      <c r="J64" s="393"/>
      <c r="K64" s="393"/>
      <c r="L64" s="393"/>
      <c r="M64" s="393"/>
      <c r="N64" s="394"/>
      <c r="AM64" s="380"/>
      <c r="AN64" s="380" t="s">
        <v>593</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ht="13">
      <c r="B65" s="373"/>
      <c r="AN65" s="1262" t="s">
        <v>602</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ht="13">
      <c r="B66" s="373"/>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ht="13">
      <c r="B67" s="373"/>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ht="13">
      <c r="B68" s="373"/>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ht="13">
      <c r="B69" s="373"/>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ht="13">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ht="13">
      <c r="B71" s="373"/>
      <c r="G71" s="398"/>
      <c r="I71" s="399"/>
      <c r="J71" s="396"/>
      <c r="K71" s="396"/>
      <c r="L71" s="397"/>
      <c r="M71" s="396"/>
      <c r="N71" s="397"/>
      <c r="AM71" s="398"/>
      <c r="AN71" s="367" t="s">
        <v>594</v>
      </c>
    </row>
    <row r="72" spans="2:107" ht="13">
      <c r="B72" s="373"/>
      <c r="G72" s="1254"/>
      <c r="H72" s="1254"/>
      <c r="I72" s="1254"/>
      <c r="J72" s="1254"/>
      <c r="K72" s="383"/>
      <c r="L72" s="383"/>
      <c r="M72" s="384"/>
      <c r="N72" s="384"/>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60" t="s">
        <v>559</v>
      </c>
      <c r="BQ72" s="1260"/>
      <c r="BR72" s="1260"/>
      <c r="BS72" s="1260"/>
      <c r="BT72" s="1260"/>
      <c r="BU72" s="1260"/>
      <c r="BV72" s="1260"/>
      <c r="BW72" s="1260"/>
      <c r="BX72" s="1260" t="s">
        <v>560</v>
      </c>
      <c r="BY72" s="1260"/>
      <c r="BZ72" s="1260"/>
      <c r="CA72" s="1260"/>
      <c r="CB72" s="1260"/>
      <c r="CC72" s="1260"/>
      <c r="CD72" s="1260"/>
      <c r="CE72" s="1260"/>
      <c r="CF72" s="1260" t="s">
        <v>561</v>
      </c>
      <c r="CG72" s="1260"/>
      <c r="CH72" s="1260"/>
      <c r="CI72" s="1260"/>
      <c r="CJ72" s="1260"/>
      <c r="CK72" s="1260"/>
      <c r="CL72" s="1260"/>
      <c r="CM72" s="1260"/>
      <c r="CN72" s="1260" t="s">
        <v>562</v>
      </c>
      <c r="CO72" s="1260"/>
      <c r="CP72" s="1260"/>
      <c r="CQ72" s="1260"/>
      <c r="CR72" s="1260"/>
      <c r="CS72" s="1260"/>
      <c r="CT72" s="1260"/>
      <c r="CU72" s="1260"/>
      <c r="CV72" s="1260" t="s">
        <v>563</v>
      </c>
      <c r="CW72" s="1260"/>
      <c r="CX72" s="1260"/>
      <c r="CY72" s="1260"/>
      <c r="CZ72" s="1260"/>
      <c r="DA72" s="1260"/>
      <c r="DB72" s="1260"/>
      <c r="DC72" s="1260"/>
    </row>
    <row r="73" spans="2:107" ht="13">
      <c r="B73" s="373"/>
      <c r="G73" s="1271"/>
      <c r="H73" s="1271"/>
      <c r="I73" s="1271"/>
      <c r="J73" s="1271"/>
      <c r="K73" s="1255"/>
      <c r="L73" s="1255"/>
      <c r="M73" s="1255"/>
      <c r="N73" s="1255"/>
      <c r="AM73" s="382"/>
      <c r="AN73" s="1259" t="s">
        <v>595</v>
      </c>
      <c r="AO73" s="1259"/>
      <c r="AP73" s="1259"/>
      <c r="AQ73" s="1259"/>
      <c r="AR73" s="1259"/>
      <c r="AS73" s="1259"/>
      <c r="AT73" s="1259"/>
      <c r="AU73" s="1259"/>
      <c r="AV73" s="1259"/>
      <c r="AW73" s="1259"/>
      <c r="AX73" s="1259"/>
      <c r="AY73" s="1259"/>
      <c r="AZ73" s="1259"/>
      <c r="BA73" s="1259"/>
      <c r="BB73" s="1259" t="s">
        <v>596</v>
      </c>
      <c r="BC73" s="1259"/>
      <c r="BD73" s="1259"/>
      <c r="BE73" s="1259"/>
      <c r="BF73" s="1259"/>
      <c r="BG73" s="1259"/>
      <c r="BH73" s="1259"/>
      <c r="BI73" s="1259"/>
      <c r="BJ73" s="1259"/>
      <c r="BK73" s="1259"/>
      <c r="BL73" s="1259"/>
      <c r="BM73" s="1259"/>
      <c r="BN73" s="1259"/>
      <c r="BO73" s="1259"/>
      <c r="BP73" s="1256">
        <v>29.8</v>
      </c>
      <c r="BQ73" s="1256"/>
      <c r="BR73" s="1256"/>
      <c r="BS73" s="1256"/>
      <c r="BT73" s="1256"/>
      <c r="BU73" s="1256"/>
      <c r="BV73" s="1256"/>
      <c r="BW73" s="1256"/>
      <c r="BX73" s="1256">
        <v>25.9</v>
      </c>
      <c r="BY73" s="1256"/>
      <c r="BZ73" s="1256"/>
      <c r="CA73" s="1256"/>
      <c r="CB73" s="1256"/>
      <c r="CC73" s="1256"/>
      <c r="CD73" s="1256"/>
      <c r="CE73" s="1256"/>
      <c r="CF73" s="1256">
        <v>10.8</v>
      </c>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
      <c r="B74" s="373"/>
      <c r="G74" s="1271"/>
      <c r="H74" s="1271"/>
      <c r="I74" s="1271"/>
      <c r="J74" s="1271"/>
      <c r="K74" s="1255"/>
      <c r="L74" s="1255"/>
      <c r="M74" s="1255"/>
      <c r="N74" s="1255"/>
      <c r="AM74" s="382"/>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c r="B75" s="373"/>
      <c r="G75" s="1271"/>
      <c r="H75" s="1271"/>
      <c r="I75" s="1254"/>
      <c r="J75" s="1254"/>
      <c r="K75" s="1261"/>
      <c r="L75" s="1261"/>
      <c r="M75" s="1261"/>
      <c r="N75" s="1261"/>
      <c r="AM75" s="382"/>
      <c r="AN75" s="1259"/>
      <c r="AO75" s="1259"/>
      <c r="AP75" s="1259"/>
      <c r="AQ75" s="1259"/>
      <c r="AR75" s="1259"/>
      <c r="AS75" s="1259"/>
      <c r="AT75" s="1259"/>
      <c r="AU75" s="1259"/>
      <c r="AV75" s="1259"/>
      <c r="AW75" s="1259"/>
      <c r="AX75" s="1259"/>
      <c r="AY75" s="1259"/>
      <c r="AZ75" s="1259"/>
      <c r="BA75" s="1259"/>
      <c r="BB75" s="1259" t="s">
        <v>600</v>
      </c>
      <c r="BC75" s="1259"/>
      <c r="BD75" s="1259"/>
      <c r="BE75" s="1259"/>
      <c r="BF75" s="1259"/>
      <c r="BG75" s="1259"/>
      <c r="BH75" s="1259"/>
      <c r="BI75" s="1259"/>
      <c r="BJ75" s="1259"/>
      <c r="BK75" s="1259"/>
      <c r="BL75" s="1259"/>
      <c r="BM75" s="1259"/>
      <c r="BN75" s="1259"/>
      <c r="BO75" s="1259"/>
      <c r="BP75" s="1256">
        <v>8</v>
      </c>
      <c r="BQ75" s="1256"/>
      <c r="BR75" s="1256"/>
      <c r="BS75" s="1256"/>
      <c r="BT75" s="1256"/>
      <c r="BU75" s="1256"/>
      <c r="BV75" s="1256"/>
      <c r="BW75" s="1256"/>
      <c r="BX75" s="1256">
        <v>8.1999999999999993</v>
      </c>
      <c r="BY75" s="1256"/>
      <c r="BZ75" s="1256"/>
      <c r="CA75" s="1256"/>
      <c r="CB75" s="1256"/>
      <c r="CC75" s="1256"/>
      <c r="CD75" s="1256"/>
      <c r="CE75" s="1256"/>
      <c r="CF75" s="1256">
        <v>8.3000000000000007</v>
      </c>
      <c r="CG75" s="1256"/>
      <c r="CH75" s="1256"/>
      <c r="CI75" s="1256"/>
      <c r="CJ75" s="1256"/>
      <c r="CK75" s="1256"/>
      <c r="CL75" s="1256"/>
      <c r="CM75" s="1256"/>
      <c r="CN75" s="1256">
        <v>8.5</v>
      </c>
      <c r="CO75" s="1256"/>
      <c r="CP75" s="1256"/>
      <c r="CQ75" s="1256"/>
      <c r="CR75" s="1256"/>
      <c r="CS75" s="1256"/>
      <c r="CT75" s="1256"/>
      <c r="CU75" s="1256"/>
      <c r="CV75" s="1256">
        <v>8.6</v>
      </c>
      <c r="CW75" s="1256"/>
      <c r="CX75" s="1256"/>
      <c r="CY75" s="1256"/>
      <c r="CZ75" s="1256"/>
      <c r="DA75" s="1256"/>
      <c r="DB75" s="1256"/>
      <c r="DC75" s="1256"/>
    </row>
    <row r="76" spans="2:107" ht="13">
      <c r="B76" s="373"/>
      <c r="G76" s="1271"/>
      <c r="H76" s="1271"/>
      <c r="I76" s="1254"/>
      <c r="J76" s="1254"/>
      <c r="K76" s="1261"/>
      <c r="L76" s="1261"/>
      <c r="M76" s="1261"/>
      <c r="N76" s="1261"/>
      <c r="AM76" s="382"/>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c r="B77" s="373"/>
      <c r="G77" s="1254"/>
      <c r="H77" s="1254"/>
      <c r="I77" s="1254"/>
      <c r="J77" s="1254"/>
      <c r="K77" s="1255"/>
      <c r="L77" s="1255"/>
      <c r="M77" s="1255"/>
      <c r="N77" s="1255"/>
      <c r="AN77" s="1260" t="s">
        <v>598</v>
      </c>
      <c r="AO77" s="1260"/>
      <c r="AP77" s="1260"/>
      <c r="AQ77" s="1260"/>
      <c r="AR77" s="1260"/>
      <c r="AS77" s="1260"/>
      <c r="AT77" s="1260"/>
      <c r="AU77" s="1260"/>
      <c r="AV77" s="1260"/>
      <c r="AW77" s="1260"/>
      <c r="AX77" s="1260"/>
      <c r="AY77" s="1260"/>
      <c r="AZ77" s="1260"/>
      <c r="BA77" s="1260"/>
      <c r="BB77" s="1259" t="s">
        <v>596</v>
      </c>
      <c r="BC77" s="1259"/>
      <c r="BD77" s="1259"/>
      <c r="BE77" s="1259"/>
      <c r="BF77" s="1259"/>
      <c r="BG77" s="1259"/>
      <c r="BH77" s="1259"/>
      <c r="BI77" s="1259"/>
      <c r="BJ77" s="1259"/>
      <c r="BK77" s="1259"/>
      <c r="BL77" s="1259"/>
      <c r="BM77" s="1259"/>
      <c r="BN77" s="1259"/>
      <c r="BO77" s="1259"/>
      <c r="BP77" s="1256">
        <v>20.9</v>
      </c>
      <c r="BQ77" s="1256"/>
      <c r="BR77" s="1256"/>
      <c r="BS77" s="1256"/>
      <c r="BT77" s="1256"/>
      <c r="BU77" s="1256"/>
      <c r="BV77" s="1256"/>
      <c r="BW77" s="1256"/>
      <c r="BX77" s="1256">
        <v>21</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
      <c r="B78" s="373"/>
      <c r="G78" s="1254"/>
      <c r="H78" s="1254"/>
      <c r="I78" s="1254"/>
      <c r="J78" s="1254"/>
      <c r="K78" s="1255"/>
      <c r="L78" s="1255"/>
      <c r="M78" s="1255"/>
      <c r="N78" s="1255"/>
      <c r="AN78" s="1260"/>
      <c r="AO78" s="1260"/>
      <c r="AP78" s="1260"/>
      <c r="AQ78" s="1260"/>
      <c r="AR78" s="1260"/>
      <c r="AS78" s="1260"/>
      <c r="AT78" s="1260"/>
      <c r="AU78" s="1260"/>
      <c r="AV78" s="1260"/>
      <c r="AW78" s="1260"/>
      <c r="AX78" s="1260"/>
      <c r="AY78" s="1260"/>
      <c r="AZ78" s="1260"/>
      <c r="BA78" s="1260"/>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c r="B79" s="373"/>
      <c r="G79" s="1254"/>
      <c r="H79" s="1254"/>
      <c r="I79" s="1257"/>
      <c r="J79" s="1257"/>
      <c r="K79" s="1258"/>
      <c r="L79" s="1258"/>
      <c r="M79" s="1258"/>
      <c r="N79" s="1258"/>
      <c r="AN79" s="1260"/>
      <c r="AO79" s="1260"/>
      <c r="AP79" s="1260"/>
      <c r="AQ79" s="1260"/>
      <c r="AR79" s="1260"/>
      <c r="AS79" s="1260"/>
      <c r="AT79" s="1260"/>
      <c r="AU79" s="1260"/>
      <c r="AV79" s="1260"/>
      <c r="AW79" s="1260"/>
      <c r="AX79" s="1260"/>
      <c r="AY79" s="1260"/>
      <c r="AZ79" s="1260"/>
      <c r="BA79" s="1260"/>
      <c r="BB79" s="1259" t="s">
        <v>600</v>
      </c>
      <c r="BC79" s="1259"/>
      <c r="BD79" s="1259"/>
      <c r="BE79" s="1259"/>
      <c r="BF79" s="1259"/>
      <c r="BG79" s="1259"/>
      <c r="BH79" s="1259"/>
      <c r="BI79" s="1259"/>
      <c r="BJ79" s="1259"/>
      <c r="BK79" s="1259"/>
      <c r="BL79" s="1259"/>
      <c r="BM79" s="1259"/>
      <c r="BN79" s="1259"/>
      <c r="BO79" s="1259"/>
      <c r="BP79" s="1256">
        <v>9.1</v>
      </c>
      <c r="BQ79" s="1256"/>
      <c r="BR79" s="1256"/>
      <c r="BS79" s="1256"/>
      <c r="BT79" s="1256"/>
      <c r="BU79" s="1256"/>
      <c r="BV79" s="1256"/>
      <c r="BW79" s="1256"/>
      <c r="BX79" s="1256">
        <v>9.1999999999999993</v>
      </c>
      <c r="BY79" s="1256"/>
      <c r="BZ79" s="1256"/>
      <c r="CA79" s="1256"/>
      <c r="CB79" s="1256"/>
      <c r="CC79" s="1256"/>
      <c r="CD79" s="1256"/>
      <c r="CE79" s="1256"/>
      <c r="CF79" s="1256">
        <v>8</v>
      </c>
      <c r="CG79" s="1256"/>
      <c r="CH79" s="1256"/>
      <c r="CI79" s="1256"/>
      <c r="CJ79" s="1256"/>
      <c r="CK79" s="1256"/>
      <c r="CL79" s="1256"/>
      <c r="CM79" s="1256"/>
      <c r="CN79" s="1256">
        <v>8.3000000000000007</v>
      </c>
      <c r="CO79" s="1256"/>
      <c r="CP79" s="1256"/>
      <c r="CQ79" s="1256"/>
      <c r="CR79" s="1256"/>
      <c r="CS79" s="1256"/>
      <c r="CT79" s="1256"/>
      <c r="CU79" s="1256"/>
      <c r="CV79" s="1256">
        <v>8.1</v>
      </c>
      <c r="CW79" s="1256"/>
      <c r="CX79" s="1256"/>
      <c r="CY79" s="1256"/>
      <c r="CZ79" s="1256"/>
      <c r="DA79" s="1256"/>
      <c r="DB79" s="1256"/>
      <c r="DC79" s="1256"/>
    </row>
    <row r="80" spans="2:107" ht="13">
      <c r="B80" s="373"/>
      <c r="G80" s="1254"/>
      <c r="H80" s="1254"/>
      <c r="I80" s="1257"/>
      <c r="J80" s="1257"/>
      <c r="K80" s="1258"/>
      <c r="L80" s="1258"/>
      <c r="M80" s="1258"/>
      <c r="N80" s="1258"/>
      <c r="AN80" s="1260"/>
      <c r="AO80" s="1260"/>
      <c r="AP80" s="1260"/>
      <c r="AQ80" s="1260"/>
      <c r="AR80" s="1260"/>
      <c r="AS80" s="1260"/>
      <c r="AT80" s="1260"/>
      <c r="AU80" s="1260"/>
      <c r="AV80" s="1260"/>
      <c r="AW80" s="1260"/>
      <c r="AX80" s="1260"/>
      <c r="AY80" s="1260"/>
      <c r="AZ80" s="1260"/>
      <c r="BA80" s="1260"/>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c r="B81" s="373"/>
    </row>
    <row r="82" spans="2:109" ht="16.5">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ht="13">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ht="13">
      <c r="DD84" s="367"/>
      <c r="DE84" s="367"/>
    </row>
    <row r="85" spans="2:109" ht="13">
      <c r="DD85" s="367"/>
      <c r="DE85" s="367"/>
    </row>
  </sheetData>
  <sheetProtection algorithmName="SHA-512" hashValue="I+U2wvxA0mQyU6CIqgRIYbHIwr21IeWetoGiHOOAFww/wo0Qidm458vgIX4p6ssC6Fo1EmFsDSQUL+/9U9x5Xg==" saltValue="EXYMUcuxl/IZ+GfGNELzF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9A228-3244-4318-8176-0F5317B82306}">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9" customWidth="1"/>
    <col min="35" max="122" width="2.453125" style="258" customWidth="1"/>
    <col min="123" max="16384" width="2.453125" style="258" hidden="1"/>
  </cols>
  <sheetData>
    <row r="1" spans="1:34" ht="13.5" customHeight="1">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ht="13">
      <c r="S2" s="258"/>
      <c r="AH2" s="258"/>
    </row>
    <row r="3" spans="1:34" ht="13">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ht="13"/>
    <row r="5" spans="1:34" ht="13"/>
    <row r="6" spans="1:34" ht="13"/>
    <row r="7" spans="1:34" ht="13"/>
    <row r="8" spans="1:34" ht="13"/>
    <row r="9" spans="1:34" ht="13">
      <c r="AH9" s="258"/>
    </row>
    <row r="10" spans="1:34" ht="13"/>
    <row r="11" spans="1:34" ht="13"/>
    <row r="12" spans="1:34" ht="13"/>
    <row r="13" spans="1:34" ht="13"/>
    <row r="14" spans="1:34" ht="13"/>
    <row r="15" spans="1:34" ht="13"/>
    <row r="16" spans="1:34" ht="13"/>
    <row r="17" spans="12:34" ht="13">
      <c r="AH17" s="258"/>
    </row>
    <row r="18" spans="12:34" ht="13"/>
    <row r="19" spans="12:34" ht="13"/>
    <row r="20" spans="12:34" ht="13">
      <c r="AH20" s="258"/>
    </row>
    <row r="21" spans="12:34" ht="13">
      <c r="AH21" s="258"/>
    </row>
    <row r="22" spans="12:34" ht="13"/>
    <row r="23" spans="12:34" ht="13"/>
    <row r="24" spans="12:34" ht="13">
      <c r="Q24" s="258"/>
    </row>
    <row r="25" spans="12:34" ht="13"/>
    <row r="26" spans="12:34" ht="13"/>
    <row r="27" spans="12:34" ht="13"/>
    <row r="28" spans="12:34" ht="13">
      <c r="O28" s="258"/>
      <c r="T28" s="258"/>
      <c r="AH28" s="258"/>
    </row>
    <row r="29" spans="12:34" ht="13"/>
    <row r="30" spans="12:34" ht="13"/>
    <row r="31" spans="12:34" ht="13">
      <c r="Q31" s="258"/>
    </row>
    <row r="32" spans="12:34" ht="13">
      <c r="L32" s="258"/>
    </row>
    <row r="33" spans="2:34" ht="13">
      <c r="C33" s="258"/>
      <c r="E33" s="258"/>
      <c r="G33" s="258"/>
      <c r="I33" s="258"/>
      <c r="X33" s="258"/>
    </row>
    <row r="34" spans="2:34" ht="13">
      <c r="B34" s="258"/>
      <c r="P34" s="258"/>
      <c r="R34" s="258"/>
      <c r="T34" s="258"/>
    </row>
    <row r="35" spans="2:34" ht="13">
      <c r="D35" s="258"/>
      <c r="W35" s="258"/>
      <c r="AC35" s="258"/>
      <c r="AD35" s="258"/>
      <c r="AE35" s="258"/>
      <c r="AF35" s="258"/>
      <c r="AG35" s="258"/>
      <c r="AH35" s="258"/>
    </row>
    <row r="36" spans="2:34" ht="13">
      <c r="H36" s="258"/>
      <c r="J36" s="258"/>
      <c r="K36" s="258"/>
      <c r="M36" s="258"/>
      <c r="Y36" s="258"/>
      <c r="Z36" s="258"/>
      <c r="AA36" s="258"/>
      <c r="AB36" s="258"/>
      <c r="AC36" s="258"/>
      <c r="AD36" s="258"/>
      <c r="AE36" s="258"/>
      <c r="AF36" s="258"/>
      <c r="AG36" s="258"/>
      <c r="AH36" s="258"/>
    </row>
    <row r="37" spans="2:34" ht="13">
      <c r="AH37" s="258"/>
    </row>
    <row r="38" spans="2:34" ht="13">
      <c r="AG38" s="258"/>
      <c r="AH38" s="258"/>
    </row>
    <row r="39" spans="2:34" ht="13"/>
    <row r="40" spans="2:34" ht="13">
      <c r="X40" s="258"/>
    </row>
    <row r="41" spans="2:34" ht="13">
      <c r="R41" s="258"/>
    </row>
    <row r="42" spans="2:34" ht="13">
      <c r="W42" s="258"/>
    </row>
    <row r="43" spans="2:34" ht="13">
      <c r="Y43" s="258"/>
      <c r="Z43" s="258"/>
      <c r="AA43" s="258"/>
      <c r="AB43" s="258"/>
      <c r="AC43" s="258"/>
      <c r="AD43" s="258"/>
      <c r="AE43" s="258"/>
      <c r="AF43" s="258"/>
      <c r="AG43" s="258"/>
      <c r="AH43" s="258"/>
    </row>
    <row r="44" spans="2:34" ht="13">
      <c r="AH44" s="258"/>
    </row>
    <row r="45" spans="2:34" ht="13">
      <c r="X45" s="258"/>
    </row>
    <row r="46" spans="2:34" ht="13"/>
    <row r="47" spans="2:34" ht="13"/>
    <row r="48" spans="2:34" ht="13">
      <c r="W48" s="258"/>
      <c r="Y48" s="258"/>
      <c r="Z48" s="258"/>
      <c r="AA48" s="258"/>
      <c r="AB48" s="258"/>
      <c r="AC48" s="258"/>
      <c r="AD48" s="258"/>
      <c r="AE48" s="258"/>
      <c r="AF48" s="258"/>
      <c r="AG48" s="258"/>
      <c r="AH48" s="258"/>
    </row>
    <row r="49" spans="28:34" ht="13"/>
    <row r="50" spans="28:34" ht="13">
      <c r="AE50" s="258"/>
      <c r="AF50" s="258"/>
      <c r="AG50" s="258"/>
      <c r="AH50" s="258"/>
    </row>
    <row r="51" spans="28:34" ht="13">
      <c r="AC51" s="258"/>
      <c r="AD51" s="258"/>
      <c r="AE51" s="258"/>
      <c r="AF51" s="258"/>
      <c r="AG51" s="258"/>
      <c r="AH51" s="258"/>
    </row>
    <row r="52" spans="28:34" ht="13"/>
    <row r="53" spans="28:34" ht="13">
      <c r="AF53" s="258"/>
      <c r="AG53" s="258"/>
      <c r="AH53" s="258"/>
    </row>
    <row r="54" spans="28:34" ht="13">
      <c r="AH54" s="258"/>
    </row>
    <row r="55" spans="28:34" ht="13"/>
    <row r="56" spans="28:34" ht="13">
      <c r="AB56" s="258"/>
      <c r="AC56" s="258"/>
      <c r="AD56" s="258"/>
      <c r="AE56" s="258"/>
      <c r="AF56" s="258"/>
      <c r="AG56" s="258"/>
      <c r="AH56" s="258"/>
    </row>
    <row r="57" spans="28:34" ht="13">
      <c r="AH57" s="258"/>
    </row>
    <row r="58" spans="28:34" ht="13">
      <c r="AH58" s="258"/>
    </row>
    <row r="59" spans="28:34" ht="13"/>
    <row r="60" spans="28:34" ht="13"/>
    <row r="61" spans="28:34" ht="13"/>
    <row r="62" spans="28:34" ht="13"/>
    <row r="63" spans="28:34" ht="13">
      <c r="AH63" s="258"/>
    </row>
    <row r="64" spans="28:34" ht="13">
      <c r="AG64" s="258"/>
      <c r="AH64" s="258"/>
    </row>
    <row r="65" spans="28:34" ht="13"/>
    <row r="66" spans="28:34" ht="13"/>
    <row r="67" spans="28:34" ht="13"/>
    <row r="68" spans="28:34" ht="13">
      <c r="AB68" s="258"/>
      <c r="AC68" s="258"/>
      <c r="AD68" s="258"/>
      <c r="AE68" s="258"/>
      <c r="AF68" s="258"/>
      <c r="AG68" s="258"/>
      <c r="AH68" s="258"/>
    </row>
    <row r="69" spans="28:34" ht="13">
      <c r="AF69" s="258"/>
      <c r="AG69" s="258"/>
      <c r="AH69" s="258"/>
    </row>
    <row r="70" spans="28:34" ht="13"/>
    <row r="71" spans="28:34" ht="13"/>
    <row r="72" spans="28:34" ht="13"/>
    <row r="73" spans="28:34" ht="13"/>
    <row r="74" spans="28:34" ht="13"/>
    <row r="75" spans="28:34" ht="13">
      <c r="AH75" s="258"/>
    </row>
    <row r="76" spans="28:34" ht="13">
      <c r="AF76" s="258"/>
      <c r="AG76" s="258"/>
      <c r="AH76" s="258"/>
    </row>
    <row r="77" spans="28:34" ht="13">
      <c r="AG77" s="258"/>
      <c r="AH77" s="258"/>
    </row>
    <row r="78" spans="28:34" ht="13"/>
    <row r="79" spans="28:34" ht="13"/>
    <row r="80" spans="28:34" ht="13"/>
    <row r="81" spans="25:34" ht="13"/>
    <row r="82" spans="25:34" ht="13">
      <c r="Y82" s="258"/>
    </row>
    <row r="83" spans="25:34" ht="13">
      <c r="Y83" s="258"/>
      <c r="Z83" s="258"/>
      <c r="AA83" s="258"/>
      <c r="AB83" s="258"/>
      <c r="AC83" s="258"/>
      <c r="AD83" s="258"/>
      <c r="AE83" s="258"/>
      <c r="AF83" s="258"/>
      <c r="AG83" s="258"/>
      <c r="AH83" s="258"/>
    </row>
    <row r="84" spans="25:34" ht="13"/>
    <row r="85" spans="25:34" ht="13"/>
    <row r="86" spans="25:34" ht="13"/>
    <row r="87" spans="25:34" ht="13"/>
    <row r="88" spans="25:34" ht="13">
      <c r="AH88" s="258"/>
    </row>
    <row r="89" spans="25:34" ht="13"/>
    <row r="90" spans="25:34" ht="13"/>
    <row r="91" spans="25:34" ht="13"/>
    <row r="92" spans="25:34" ht="13.5" customHeight="1"/>
    <row r="93" spans="25:34" ht="13.5" customHeight="1"/>
    <row r="94" spans="25:34" ht="13.5" customHeight="1">
      <c r="AF94" s="258"/>
      <c r="AG94" s="258"/>
      <c r="AH94" s="258"/>
    </row>
    <row r="95" spans="25:34" ht="13.5" customHeight="1">
      <c r="AH95" s="258"/>
    </row>
    <row r="96" spans="25:34" ht="13.5" customHeight="1"/>
    <row r="97" spans="33:34" ht="13.5" customHeight="1"/>
    <row r="98" spans="33:34" ht="13.5" customHeight="1"/>
    <row r="99" spans="33:34" ht="13.5" customHeight="1"/>
    <row r="100" spans="33:34" ht="13.5" customHeight="1"/>
    <row r="101" spans="33:34" ht="13.5" customHeight="1">
      <c r="AH101" s="258"/>
    </row>
    <row r="102" spans="33:34" ht="13.5" customHeight="1"/>
    <row r="103" spans="33:34" ht="13.5" customHeight="1"/>
    <row r="104" spans="33:34" ht="13.5" customHeight="1">
      <c r="AG104" s="258"/>
      <c r="AH104" s="25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8"/>
    </row>
    <row r="117" spans="34:122" ht="13.5" customHeight="1"/>
    <row r="118" spans="34:122" ht="13.5" customHeight="1"/>
    <row r="119" spans="34:122" ht="13.5" customHeight="1"/>
    <row r="120" spans="34:122" ht="13.5" customHeight="1">
      <c r="AH120" s="258"/>
    </row>
    <row r="121" spans="34:122" ht="13.5" customHeight="1">
      <c r="AH121" s="258"/>
    </row>
    <row r="122" spans="34:122" ht="13.5" customHeight="1"/>
    <row r="123" spans="34:122" ht="13.5" customHeight="1"/>
    <row r="124" spans="34:122" ht="13.5" customHeight="1"/>
    <row r="125" spans="34:122" ht="13.5" customHeight="1">
      <c r="DR125" s="258" t="s">
        <v>506</v>
      </c>
    </row>
  </sheetData>
  <sheetProtection algorithmName="SHA-512" hashValue="5ip0Wr/ipWk6qDx97e0EWn1CjlbF1nUNlTHOH+PLMgnEqttmPAgWbPAggZhW/bRy/AO6aXk2ddlBROzDXdX6sA==" saltValue="WUfvBbL0EZQ/TqlNEbdU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0C59-D23E-4DF9-80ED-1CA3BD78FBAA}">
  <sheetPr>
    <pageSetUpPr fitToPage="1"/>
  </sheetPr>
  <dimension ref="A1:DR125"/>
  <sheetViews>
    <sheetView showGridLines="0" topLeftCell="A91" zoomScaleNormal="100" zoomScaleSheetLayoutView="55" workbookViewId="0"/>
  </sheetViews>
  <sheetFormatPr defaultColWidth="0" defaultRowHeight="13.5" customHeight="1" zeroHeight="1"/>
  <cols>
    <col min="1" max="34" width="2.453125" style="259" customWidth="1"/>
    <col min="35" max="122" width="2.453125" style="258" customWidth="1"/>
    <col min="123" max="16384" width="2.453125" style="258" hidden="1"/>
  </cols>
  <sheetData>
    <row r="1" spans="2:34" ht="13.5" customHeight="1">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ht="13">
      <c r="S2" s="258"/>
      <c r="AH2" s="258"/>
    </row>
    <row r="3" spans="2:34" ht="13">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ht="13"/>
    <row r="5" spans="2:34" ht="13"/>
    <row r="6" spans="2:34" ht="13"/>
    <row r="7" spans="2:34" ht="13"/>
    <row r="8" spans="2:34" ht="13"/>
    <row r="9" spans="2:34" ht="13">
      <c r="AH9" s="258"/>
    </row>
    <row r="10" spans="2:34" ht="13"/>
    <row r="11" spans="2:34" ht="13"/>
    <row r="12" spans="2:34" ht="13"/>
    <row r="13" spans="2:34" ht="13"/>
    <row r="14" spans="2:34" ht="13"/>
    <row r="15" spans="2:34" ht="13"/>
    <row r="16" spans="2:34" ht="13"/>
    <row r="17" spans="12:34" ht="13">
      <c r="AH17" s="258"/>
    </row>
    <row r="18" spans="12:34" ht="13"/>
    <row r="19" spans="12:34" ht="13"/>
    <row r="20" spans="12:34" ht="13">
      <c r="AH20" s="258"/>
    </row>
    <row r="21" spans="12:34" ht="13">
      <c r="AH21" s="258"/>
    </row>
    <row r="22" spans="12:34" ht="13"/>
    <row r="23" spans="12:34" ht="13"/>
    <row r="24" spans="12:34" ht="13">
      <c r="Q24" s="258"/>
    </row>
    <row r="25" spans="12:34" ht="13"/>
    <row r="26" spans="12:34" ht="13"/>
    <row r="27" spans="12:34" ht="13"/>
    <row r="28" spans="12:34" ht="13">
      <c r="O28" s="258"/>
      <c r="T28" s="258"/>
      <c r="AH28" s="258"/>
    </row>
    <row r="29" spans="12:34" ht="13"/>
    <row r="30" spans="12:34" ht="13"/>
    <row r="31" spans="12:34" ht="13">
      <c r="Q31" s="258"/>
    </row>
    <row r="32" spans="12:34" ht="13">
      <c r="L32" s="258"/>
    </row>
    <row r="33" spans="2:34" ht="13">
      <c r="C33" s="258"/>
      <c r="E33" s="258"/>
      <c r="G33" s="258"/>
      <c r="I33" s="258"/>
      <c r="X33" s="258"/>
    </row>
    <row r="34" spans="2:34" ht="13">
      <c r="B34" s="258"/>
      <c r="P34" s="258"/>
      <c r="R34" s="258"/>
      <c r="T34" s="258"/>
    </row>
    <row r="35" spans="2:34" ht="13">
      <c r="D35" s="258"/>
      <c r="W35" s="258"/>
      <c r="AC35" s="258"/>
      <c r="AD35" s="258"/>
      <c r="AE35" s="258"/>
      <c r="AF35" s="258"/>
      <c r="AG35" s="258"/>
      <c r="AH35" s="258"/>
    </row>
    <row r="36" spans="2:34" ht="13">
      <c r="H36" s="258"/>
      <c r="J36" s="258"/>
      <c r="K36" s="258"/>
      <c r="M36" s="258"/>
      <c r="Y36" s="258"/>
      <c r="Z36" s="258"/>
      <c r="AA36" s="258"/>
      <c r="AB36" s="258"/>
      <c r="AC36" s="258"/>
      <c r="AD36" s="258"/>
      <c r="AE36" s="258"/>
      <c r="AF36" s="258"/>
      <c r="AG36" s="258"/>
      <c r="AH36" s="258"/>
    </row>
    <row r="37" spans="2:34" ht="13">
      <c r="AH37" s="258"/>
    </row>
    <row r="38" spans="2:34" ht="13">
      <c r="AG38" s="258"/>
      <c r="AH38" s="258"/>
    </row>
    <row r="39" spans="2:34" ht="13"/>
    <row r="40" spans="2:34" ht="13">
      <c r="X40" s="258"/>
    </row>
    <row r="41" spans="2:34" ht="13">
      <c r="R41" s="258"/>
    </row>
    <row r="42" spans="2:34" ht="13">
      <c r="W42" s="258"/>
    </row>
    <row r="43" spans="2:34" ht="13">
      <c r="Y43" s="258"/>
      <c r="Z43" s="258"/>
      <c r="AA43" s="258"/>
      <c r="AB43" s="258"/>
      <c r="AC43" s="258"/>
      <c r="AD43" s="258"/>
      <c r="AE43" s="258"/>
      <c r="AF43" s="258"/>
      <c r="AG43" s="258"/>
      <c r="AH43" s="258"/>
    </row>
    <row r="44" spans="2:34" ht="13">
      <c r="AH44" s="258"/>
    </row>
    <row r="45" spans="2:34" ht="13">
      <c r="X45" s="258"/>
    </row>
    <row r="46" spans="2:34" ht="13"/>
    <row r="47" spans="2:34" ht="13"/>
    <row r="48" spans="2:34" ht="13">
      <c r="W48" s="258"/>
      <c r="Y48" s="258"/>
      <c r="Z48" s="258"/>
      <c r="AA48" s="258"/>
      <c r="AB48" s="258"/>
      <c r="AC48" s="258"/>
      <c r="AD48" s="258"/>
      <c r="AE48" s="258"/>
      <c r="AF48" s="258"/>
      <c r="AG48" s="258"/>
      <c r="AH48" s="258"/>
    </row>
    <row r="49" spans="28:34" ht="13"/>
    <row r="50" spans="28:34" ht="13">
      <c r="AE50" s="258"/>
      <c r="AF50" s="258"/>
      <c r="AG50" s="258"/>
      <c r="AH50" s="258"/>
    </row>
    <row r="51" spans="28:34" ht="13">
      <c r="AC51" s="258"/>
      <c r="AD51" s="258"/>
      <c r="AE51" s="258"/>
      <c r="AF51" s="258"/>
      <c r="AG51" s="258"/>
      <c r="AH51" s="258"/>
    </row>
    <row r="52" spans="28:34" ht="13"/>
    <row r="53" spans="28:34" ht="13">
      <c r="AF53" s="258"/>
      <c r="AG53" s="258"/>
      <c r="AH53" s="258"/>
    </row>
    <row r="54" spans="28:34" ht="13">
      <c r="AH54" s="258"/>
    </row>
    <row r="55" spans="28:34" ht="13"/>
    <row r="56" spans="28:34" ht="13">
      <c r="AB56" s="258"/>
      <c r="AC56" s="258"/>
      <c r="AD56" s="258"/>
      <c r="AE56" s="258"/>
      <c r="AF56" s="258"/>
      <c r="AG56" s="258"/>
      <c r="AH56" s="258"/>
    </row>
    <row r="57" spans="28:34" ht="13">
      <c r="AH57" s="258"/>
    </row>
    <row r="58" spans="28:34" ht="13">
      <c r="AH58" s="258"/>
    </row>
    <row r="59" spans="28:34" ht="13">
      <c r="AG59" s="258"/>
      <c r="AH59" s="258"/>
    </row>
    <row r="60" spans="28:34" ht="13"/>
    <row r="61" spans="28:34" ht="13"/>
    <row r="62" spans="28:34" ht="13"/>
    <row r="63" spans="28:34" ht="13">
      <c r="AH63" s="258"/>
    </row>
    <row r="64" spans="28:34" ht="13">
      <c r="AG64" s="258"/>
      <c r="AH64" s="258"/>
    </row>
    <row r="65" spans="28:34" ht="13"/>
    <row r="66" spans="28:34" ht="13"/>
    <row r="67" spans="28:34" ht="13"/>
    <row r="68" spans="28:34" ht="13">
      <c r="AB68" s="258"/>
      <c r="AC68" s="258"/>
      <c r="AD68" s="258"/>
      <c r="AE68" s="258"/>
      <c r="AF68" s="258"/>
      <c r="AG68" s="258"/>
      <c r="AH68" s="258"/>
    </row>
    <row r="69" spans="28:34" ht="13">
      <c r="AF69" s="258"/>
      <c r="AG69" s="258"/>
      <c r="AH69" s="258"/>
    </row>
    <row r="70" spans="28:34" ht="13"/>
    <row r="71" spans="28:34" ht="13"/>
    <row r="72" spans="28:34" ht="13"/>
    <row r="73" spans="28:34" ht="13"/>
    <row r="74" spans="28:34" ht="13"/>
    <row r="75" spans="28:34" ht="13">
      <c r="AH75" s="258"/>
    </row>
    <row r="76" spans="28:34" ht="13">
      <c r="AF76" s="258"/>
      <c r="AG76" s="258"/>
      <c r="AH76" s="258"/>
    </row>
    <row r="77" spans="28:34" ht="13">
      <c r="AG77" s="258"/>
      <c r="AH77" s="258"/>
    </row>
    <row r="78" spans="28:34" ht="13"/>
    <row r="79" spans="28:34" ht="13"/>
    <row r="80" spans="28:34" ht="13"/>
    <row r="81" spans="25:34" ht="13"/>
    <row r="82" spans="25:34" ht="13">
      <c r="Y82" s="258"/>
    </row>
    <row r="83" spans="25:34" ht="13">
      <c r="Y83" s="258"/>
      <c r="Z83" s="258"/>
      <c r="AA83" s="258"/>
      <c r="AB83" s="258"/>
      <c r="AC83" s="258"/>
      <c r="AD83" s="258"/>
      <c r="AE83" s="258"/>
      <c r="AF83" s="258"/>
      <c r="AG83" s="258"/>
      <c r="AH83" s="258"/>
    </row>
    <row r="84" spans="25:34" ht="13"/>
    <row r="85" spans="25:34" ht="13"/>
    <row r="86" spans="25:34" ht="13"/>
    <row r="87" spans="25:34" ht="13"/>
    <row r="88" spans="25:34" ht="13">
      <c r="AH88" s="258"/>
    </row>
    <row r="89" spans="25:34" ht="13"/>
    <row r="90" spans="25:34" ht="13"/>
    <row r="91" spans="25:34" ht="13"/>
    <row r="92" spans="25:34" ht="13.5" customHeight="1"/>
    <row r="93" spans="25:34" ht="13.5" customHeight="1"/>
    <row r="94" spans="25:34" ht="13.5" customHeight="1">
      <c r="AF94" s="258"/>
      <c r="AG94" s="258"/>
      <c r="AH94" s="258"/>
    </row>
    <row r="95" spans="25:34" ht="13.5" customHeight="1">
      <c r="AH95" s="258"/>
    </row>
    <row r="96" spans="25:34" ht="13.5" customHeight="1"/>
    <row r="97" spans="33:34" ht="13.5" customHeight="1"/>
    <row r="98" spans="33:34" ht="13.5" customHeight="1"/>
    <row r="99" spans="33:34" ht="13.5" customHeight="1"/>
    <row r="100" spans="33:34" ht="13.5" customHeight="1"/>
    <row r="101" spans="33:34" ht="13.5" customHeight="1">
      <c r="AH101" s="258"/>
    </row>
    <row r="102" spans="33:34" ht="13.5" customHeight="1"/>
    <row r="103" spans="33:34" ht="13.5" customHeight="1"/>
    <row r="104" spans="33:34" ht="13.5" customHeight="1">
      <c r="AG104" s="258"/>
      <c r="AH104" s="25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8"/>
    </row>
    <row r="117" spans="34:122" ht="13.5" customHeight="1"/>
    <row r="118" spans="34:122" ht="13.5" customHeight="1"/>
    <row r="119" spans="34:122" ht="13.5" customHeight="1"/>
    <row r="120" spans="34:122" ht="13.5" customHeight="1">
      <c r="AH120" s="258"/>
    </row>
    <row r="121" spans="34:122" ht="13.5" customHeight="1">
      <c r="AH121" s="258"/>
    </row>
    <row r="122" spans="34:122" ht="13.5" customHeight="1"/>
    <row r="123" spans="34:122" ht="13.5" customHeight="1"/>
    <row r="124" spans="34:122" ht="13.5" customHeight="1"/>
    <row r="125" spans="34:122" ht="13.5" customHeight="1">
      <c r="DR125" s="258" t="s">
        <v>506</v>
      </c>
    </row>
  </sheetData>
  <sheetProtection algorithmName="SHA-512" hashValue="LbwFWNdQ3uu/6bAAmacX6qFbzFasvlu6rXauWTARXu2yn10iqsy6Q/bghGHWUY+2WRr8bKBXTcCFc8hAnu0bzw==" saltValue="g8sxjj9kh2eLydZ093bH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3" customWidth="1"/>
    <col min="2" max="8" width="13.36328125" style="143" customWidth="1"/>
    <col min="9" max="16384" width="11.08984375" style="143"/>
  </cols>
  <sheetData>
    <row r="1" spans="1:8">
      <c r="A1" s="137"/>
      <c r="B1" s="138"/>
      <c r="C1" s="139"/>
      <c r="D1" s="140"/>
      <c r="E1" s="141"/>
      <c r="F1" s="141"/>
      <c r="G1" s="141"/>
      <c r="H1" s="142"/>
    </row>
    <row r="2" spans="1:8">
      <c r="A2" s="144"/>
      <c r="B2" s="145"/>
      <c r="C2" s="146"/>
      <c r="D2" s="147" t="s">
        <v>54</v>
      </c>
      <c r="E2" s="148"/>
      <c r="F2" s="149" t="s">
        <v>556</v>
      </c>
      <c r="G2" s="150"/>
      <c r="H2" s="151"/>
    </row>
    <row r="3" spans="1:8">
      <c r="A3" s="147" t="s">
        <v>549</v>
      </c>
      <c r="B3" s="152"/>
      <c r="C3" s="153"/>
      <c r="D3" s="154">
        <v>128532</v>
      </c>
      <c r="E3" s="155"/>
      <c r="F3" s="156">
        <v>108252</v>
      </c>
      <c r="G3" s="157"/>
      <c r="H3" s="158"/>
    </row>
    <row r="4" spans="1:8">
      <c r="A4" s="159"/>
      <c r="B4" s="160"/>
      <c r="C4" s="161"/>
      <c r="D4" s="162">
        <v>95265</v>
      </c>
      <c r="E4" s="163"/>
      <c r="F4" s="164">
        <v>50321</v>
      </c>
      <c r="G4" s="165"/>
      <c r="H4" s="166"/>
    </row>
    <row r="5" spans="1:8">
      <c r="A5" s="147" t="s">
        <v>551</v>
      </c>
      <c r="B5" s="152"/>
      <c r="C5" s="153"/>
      <c r="D5" s="154">
        <v>100603</v>
      </c>
      <c r="E5" s="155"/>
      <c r="F5" s="156">
        <v>93492</v>
      </c>
      <c r="G5" s="157"/>
      <c r="H5" s="158"/>
    </row>
    <row r="6" spans="1:8">
      <c r="A6" s="159"/>
      <c r="B6" s="160"/>
      <c r="C6" s="161"/>
      <c r="D6" s="162">
        <v>56867</v>
      </c>
      <c r="E6" s="163"/>
      <c r="F6" s="164">
        <v>53316</v>
      </c>
      <c r="G6" s="165"/>
      <c r="H6" s="166"/>
    </row>
    <row r="7" spans="1:8">
      <c r="A7" s="147" t="s">
        <v>552</v>
      </c>
      <c r="B7" s="152"/>
      <c r="C7" s="153"/>
      <c r="D7" s="154">
        <v>175581</v>
      </c>
      <c r="E7" s="155"/>
      <c r="F7" s="156">
        <v>126525</v>
      </c>
      <c r="G7" s="157"/>
      <c r="H7" s="158"/>
    </row>
    <row r="8" spans="1:8">
      <c r="A8" s="159"/>
      <c r="B8" s="160"/>
      <c r="C8" s="161"/>
      <c r="D8" s="162">
        <v>118884</v>
      </c>
      <c r="E8" s="163"/>
      <c r="F8" s="164">
        <v>67052</v>
      </c>
      <c r="G8" s="165"/>
      <c r="H8" s="166"/>
    </row>
    <row r="9" spans="1:8">
      <c r="A9" s="147" t="s">
        <v>553</v>
      </c>
      <c r="B9" s="152"/>
      <c r="C9" s="153"/>
      <c r="D9" s="154">
        <v>398746</v>
      </c>
      <c r="E9" s="155"/>
      <c r="F9" s="156">
        <v>138402</v>
      </c>
      <c r="G9" s="157"/>
      <c r="H9" s="158"/>
    </row>
    <row r="10" spans="1:8">
      <c r="A10" s="159"/>
      <c r="B10" s="160"/>
      <c r="C10" s="161"/>
      <c r="D10" s="162">
        <v>72787</v>
      </c>
      <c r="E10" s="163"/>
      <c r="F10" s="164">
        <v>70652</v>
      </c>
      <c r="G10" s="165"/>
      <c r="H10" s="166"/>
    </row>
    <row r="11" spans="1:8">
      <c r="A11" s="147" t="s">
        <v>554</v>
      </c>
      <c r="B11" s="152"/>
      <c r="C11" s="153"/>
      <c r="D11" s="154">
        <v>158800</v>
      </c>
      <c r="E11" s="155"/>
      <c r="F11" s="156">
        <v>146367</v>
      </c>
      <c r="G11" s="157"/>
      <c r="H11" s="158"/>
    </row>
    <row r="12" spans="1:8">
      <c r="A12" s="159"/>
      <c r="B12" s="160"/>
      <c r="C12" s="167"/>
      <c r="D12" s="162">
        <v>64597</v>
      </c>
      <c r="E12" s="163"/>
      <c r="F12" s="164">
        <v>79441</v>
      </c>
      <c r="G12" s="165"/>
      <c r="H12" s="166"/>
    </row>
    <row r="13" spans="1:8">
      <c r="A13" s="147"/>
      <c r="B13" s="152"/>
      <c r="C13" s="168"/>
      <c r="D13" s="169">
        <v>192452</v>
      </c>
      <c r="E13" s="170"/>
      <c r="F13" s="171">
        <v>122608</v>
      </c>
      <c r="G13" s="172"/>
      <c r="H13" s="158"/>
    </row>
    <row r="14" spans="1:8">
      <c r="A14" s="159"/>
      <c r="B14" s="160"/>
      <c r="C14" s="161"/>
      <c r="D14" s="162">
        <v>81680</v>
      </c>
      <c r="E14" s="163"/>
      <c r="F14" s="164">
        <v>64156</v>
      </c>
      <c r="G14" s="165"/>
      <c r="H14" s="166"/>
    </row>
    <row r="17" spans="1:11">
      <c r="A17" s="143" t="s">
        <v>55</v>
      </c>
    </row>
    <row r="18" spans="1:11">
      <c r="A18" s="173"/>
      <c r="B18" s="173" t="str">
        <f>実質収支比率等に係る経年分析!F$46</f>
        <v>H30</v>
      </c>
      <c r="C18" s="173" t="str">
        <f>実質収支比率等に係る経年分析!G$46</f>
        <v>R01</v>
      </c>
      <c r="D18" s="173" t="str">
        <f>実質収支比率等に係る経年分析!H$46</f>
        <v>R02</v>
      </c>
      <c r="E18" s="173" t="str">
        <f>実質収支比率等に係る経年分析!I$46</f>
        <v>R03</v>
      </c>
      <c r="F18" s="173" t="str">
        <f>実質収支比率等に係る経年分析!J$46</f>
        <v>R04</v>
      </c>
    </row>
    <row r="19" spans="1:11">
      <c r="A19" s="173" t="s">
        <v>56</v>
      </c>
      <c r="B19" s="173">
        <f>ROUND(VALUE(SUBSTITUTE(実質収支比率等に係る経年分析!F$48,"▲","-")),2)</f>
        <v>7.55</v>
      </c>
      <c r="C19" s="173">
        <f>ROUND(VALUE(SUBSTITUTE(実質収支比率等に係る経年分析!G$48,"▲","-")),2)</f>
        <v>10.08</v>
      </c>
      <c r="D19" s="173">
        <f>ROUND(VALUE(SUBSTITUTE(実質収支比率等に係る経年分析!H$48,"▲","-")),2)</f>
        <v>8.7100000000000009</v>
      </c>
      <c r="E19" s="173">
        <f>ROUND(VALUE(SUBSTITUTE(実質収支比率等に係る経年分析!I$48,"▲","-")),2)</f>
        <v>9.6199999999999992</v>
      </c>
      <c r="F19" s="173">
        <f>ROUND(VALUE(SUBSTITUTE(実質収支比率等に係る経年分析!J$48,"▲","-")),2)</f>
        <v>8.2799999999999994</v>
      </c>
    </row>
    <row r="20" spans="1:11">
      <c r="A20" s="173" t="s">
        <v>57</v>
      </c>
      <c r="B20" s="173">
        <f>ROUND(VALUE(SUBSTITUTE(実質収支比率等に係る経年分析!F$47,"▲","-")),2)</f>
        <v>26.92</v>
      </c>
      <c r="C20" s="173">
        <f>ROUND(VALUE(SUBSTITUTE(実質収支比率等に係る経年分析!G$47,"▲","-")),2)</f>
        <v>26.18</v>
      </c>
      <c r="D20" s="173">
        <f>ROUND(VALUE(SUBSTITUTE(実質収支比率等に係る経年分析!H$47,"▲","-")),2)</f>
        <v>27.79</v>
      </c>
      <c r="E20" s="173">
        <f>ROUND(VALUE(SUBSTITUTE(実質収支比率等に係る経年分析!I$47,"▲","-")),2)</f>
        <v>28.66</v>
      </c>
      <c r="F20" s="173">
        <f>ROUND(VALUE(SUBSTITUTE(実質収支比率等に係る経年分析!J$47,"▲","-")),2)</f>
        <v>28.33</v>
      </c>
    </row>
    <row r="21" spans="1:11">
      <c r="A21" s="173" t="s">
        <v>58</v>
      </c>
      <c r="B21" s="173">
        <f>IF(ISNUMBER(VALUE(SUBSTITUTE(実質収支比率等に係る経年分析!F$49,"▲","-"))),ROUND(VALUE(SUBSTITUTE(実質収支比率等に係る経年分析!F$49,"▲","-")),2),NA())</f>
        <v>-3.34</v>
      </c>
      <c r="C21" s="173">
        <f>IF(ISNUMBER(VALUE(SUBSTITUTE(実質収支比率等に係る経年分析!G$49,"▲","-"))),ROUND(VALUE(SUBSTITUTE(実質収支比率等に係る経年分析!G$49,"▲","-")),2),NA())</f>
        <v>1.6</v>
      </c>
      <c r="D21" s="173">
        <f>IF(ISNUMBER(VALUE(SUBSTITUTE(実質収支比率等に係る経年分析!H$49,"▲","-"))),ROUND(VALUE(SUBSTITUTE(実質収支比率等に係る経年分析!H$49,"▲","-")),2),NA())</f>
        <v>1.68</v>
      </c>
      <c r="E21" s="173">
        <f>IF(ISNUMBER(VALUE(SUBSTITUTE(実質収支比率等に係る経年分析!I$49,"▲","-"))),ROUND(VALUE(SUBSTITUTE(実質収支比率等に係る経年分析!I$49,"▲","-")),2),NA())</f>
        <v>4.26</v>
      </c>
      <c r="F21" s="173">
        <f>IF(ISNUMBER(VALUE(SUBSTITUTE(実質収支比率等に係る経年分析!J$49,"▲","-"))),ROUND(VALUE(SUBSTITUTE(実質収支比率等に係る経年分析!J$49,"▲","-")),2),NA())</f>
        <v>-2.44</v>
      </c>
    </row>
    <row r="24" spans="1:11">
      <c r="A24" s="143" t="s">
        <v>59</v>
      </c>
    </row>
    <row r="25" spans="1:11">
      <c r="A25" s="174"/>
      <c r="B25" s="174" t="str">
        <f>連結実質赤字比率に係る赤字・黒字の構成分析!F$33</f>
        <v>H30</v>
      </c>
      <c r="C25" s="174"/>
      <c r="D25" s="174" t="str">
        <f>連結実質赤字比率に係る赤字・黒字の構成分析!G$33</f>
        <v>R01</v>
      </c>
      <c r="E25" s="174"/>
      <c r="F25" s="174" t="str">
        <f>連結実質赤字比率に係る赤字・黒字の構成分析!H$33</f>
        <v>R02</v>
      </c>
      <c r="G25" s="174"/>
      <c r="H25" s="174" t="str">
        <f>連結実質赤字比率に係る赤字・黒字の構成分析!I$33</f>
        <v>R03</v>
      </c>
      <c r="I25" s="174"/>
      <c r="J25" s="174" t="str">
        <f>連結実質赤字比率に係る赤字・黒字の構成分析!J$33</f>
        <v>R04</v>
      </c>
      <c r="K25" s="174"/>
    </row>
    <row r="26" spans="1:11">
      <c r="A26" s="174"/>
      <c r="B26" s="174" t="s">
        <v>60</v>
      </c>
      <c r="C26" s="174" t="s">
        <v>61</v>
      </c>
      <c r="D26" s="174" t="s">
        <v>60</v>
      </c>
      <c r="E26" s="174" t="s">
        <v>61</v>
      </c>
      <c r="F26" s="174" t="s">
        <v>60</v>
      </c>
      <c r="G26" s="174" t="s">
        <v>61</v>
      </c>
      <c r="H26" s="174" t="s">
        <v>60</v>
      </c>
      <c r="I26" s="174" t="s">
        <v>61</v>
      </c>
      <c r="J26" s="174" t="s">
        <v>60</v>
      </c>
      <c r="K26" s="174" t="s">
        <v>61</v>
      </c>
    </row>
    <row r="27" spans="1:11">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#VALUE!</v>
      </c>
      <c r="C27" s="174" t="e">
        <f>IF(ROUND(VALUE(SUBSTITUTE(連結実質赤字比率に係る赤字・黒字の構成分析!F$43,"▲", "-")), 2) &gt;= 0, ABS(ROUND(VALUE(SUBSTITUTE(連結実質赤字比率に係る赤字・黒字の構成分析!F$43,"▲", "-")), 2)), NA())</f>
        <v>#VALUE!</v>
      </c>
      <c r="D27" s="174" t="e">
        <f>IF(ROUND(VALUE(SUBSTITUTE(連結実質赤字比率に係る赤字・黒字の構成分析!G$43,"▲", "-")), 2) &lt; 0, ABS(ROUND(VALUE(SUBSTITUTE(連結実質赤字比率に係る赤字・黒字の構成分析!G$43,"▲", "-")), 2)), NA())</f>
        <v>#VALUE!</v>
      </c>
      <c r="E27" s="174" t="e">
        <f>IF(ROUND(VALUE(SUBSTITUTE(連結実質赤字比率に係る赤字・黒字の構成分析!G$43,"▲", "-")), 2) &gt;= 0, ABS(ROUND(VALUE(SUBSTITUTE(連結実質赤字比率に係る赤字・黒字の構成分析!G$43,"▲", "-")), 2)), NA())</f>
        <v>#VALUE!</v>
      </c>
      <c r="F27" s="174" t="e">
        <f>IF(ROUND(VALUE(SUBSTITUTE(連結実質赤字比率に係る赤字・黒字の構成分析!H$43,"▲", "-")), 2) &lt; 0, ABS(ROUND(VALUE(SUBSTITUTE(連結実質赤字比率に係る赤字・黒字の構成分析!H$43,"▲", "-")), 2)), NA())</f>
        <v>#VALUE!</v>
      </c>
      <c r="G27" s="174" t="e">
        <f>IF(ROUND(VALUE(SUBSTITUTE(連結実質赤字比率に係る赤字・黒字の構成分析!H$43,"▲", "-")), 2) &gt;= 0, ABS(ROUND(VALUE(SUBSTITUTE(連結実質赤字比率に係る赤字・黒字の構成分析!H$43,"▲", "-")), 2)), NA())</f>
        <v>#VALUE!</v>
      </c>
      <c r="H27" s="174" t="e">
        <f>IF(ROUND(VALUE(SUBSTITUTE(連結実質赤字比率に係る赤字・黒字の構成分析!I$43,"▲", "-")), 2) &lt; 0, ABS(ROUND(VALUE(SUBSTITUTE(連結実質赤字比率に係る赤字・黒字の構成分析!I$43,"▲", "-")), 2)), NA())</f>
        <v>#VALUE!</v>
      </c>
      <c r="I27" s="174" t="e">
        <f>IF(ROUND(VALUE(SUBSTITUTE(連結実質赤字比率に係る赤字・黒字の構成分析!I$43,"▲", "-")), 2) &gt;= 0, ABS(ROUND(VALUE(SUBSTITUTE(連結実質赤字比率に係る赤字・黒字の構成分析!I$43,"▲", "-")), 2)), NA())</f>
        <v>#VALUE!</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c r="A29" s="174" t="e">
        <f>IF(連結実質赤字比率に係る赤字・黒字の構成分析!C$41="",NA(),連結実質赤字比率に係る赤字・黒字の構成分析!C$41)</f>
        <v>#N/A</v>
      </c>
      <c r="B29" s="174" t="e">
        <f>IF(ROUND(VALUE(SUBSTITUTE(連結実質赤字比率に係る赤字・黒字の構成分析!F$41,"▲", "-")), 2) &lt; 0, ABS(ROUND(VALUE(SUBSTITUTE(連結実質赤字比率に係る赤字・黒字の構成分析!F$41,"▲", "-")), 2)), NA())</f>
        <v>#VALUE!</v>
      </c>
      <c r="C29" s="174" t="e">
        <f>IF(ROUND(VALUE(SUBSTITUTE(連結実質赤字比率に係る赤字・黒字の構成分析!F$41,"▲", "-")), 2) &gt;= 0, ABS(ROUND(VALUE(SUBSTITUTE(連結実質赤字比率に係る赤字・黒字の構成分析!F$41,"▲", "-")), 2)), NA())</f>
        <v>#VALUE!</v>
      </c>
      <c r="D29" s="174" t="e">
        <f>IF(ROUND(VALUE(SUBSTITUTE(連結実質赤字比率に係る赤字・黒字の構成分析!G$41,"▲", "-")), 2) &lt; 0, ABS(ROUND(VALUE(SUBSTITUTE(連結実質赤字比率に係る赤字・黒字の構成分析!G$41,"▲", "-")), 2)), NA())</f>
        <v>#VALUE!</v>
      </c>
      <c r="E29" s="174" t="e">
        <f>IF(ROUND(VALUE(SUBSTITUTE(連結実質赤字比率に係る赤字・黒字の構成分析!G$41,"▲", "-")), 2) &gt;= 0, ABS(ROUND(VALUE(SUBSTITUTE(連結実質赤字比率に係る赤字・黒字の構成分析!G$41,"▲", "-")), 2)), NA())</f>
        <v>#VALUE!</v>
      </c>
      <c r="F29" s="174" t="e">
        <f>IF(ROUND(VALUE(SUBSTITUTE(連結実質赤字比率に係る赤字・黒字の構成分析!H$41,"▲", "-")), 2) &lt; 0, ABS(ROUND(VALUE(SUBSTITUTE(連結実質赤字比率に係る赤字・黒字の構成分析!H$41,"▲", "-")), 2)), NA())</f>
        <v>#VALUE!</v>
      </c>
      <c r="G29" s="174" t="e">
        <f>IF(ROUND(VALUE(SUBSTITUTE(連結実質赤字比率に係る赤字・黒字の構成分析!H$41,"▲", "-")), 2) &gt;= 0, ABS(ROUND(VALUE(SUBSTITUTE(連結実質赤字比率に係る赤字・黒字の構成分析!H$41,"▲", "-")), 2)), NA())</f>
        <v>#VALUE!</v>
      </c>
      <c r="H29" s="174" t="e">
        <f>IF(ROUND(VALUE(SUBSTITUTE(連結実質赤字比率に係る赤字・黒字の構成分析!I$41,"▲", "-")), 2) &lt; 0, ABS(ROUND(VALUE(SUBSTITUTE(連結実質赤字比率に係る赤字・黒字の構成分析!I$41,"▲", "-")), 2)), NA())</f>
        <v>#VALUE!</v>
      </c>
      <c r="I29" s="174" t="e">
        <f>IF(ROUND(VALUE(SUBSTITUTE(連結実質赤字比率に係る赤字・黒字の構成分析!I$41,"▲", "-")), 2) &gt;= 0, ABS(ROUND(VALUE(SUBSTITUTE(連結実質赤字比率に係る赤字・黒字の構成分析!I$41,"▲", "-")), 2)), NA())</f>
        <v>#VALUE!</v>
      </c>
      <c r="J29" s="174" t="e">
        <f>IF(ROUND(VALUE(SUBSTITUTE(連結実質赤字比率に係る赤字・黒字の構成分析!J$41,"▲", "-")), 2) &lt; 0, ABS(ROUND(VALUE(SUBSTITUTE(連結実質赤字比率に係る赤字・黒字の構成分析!J$41,"▲", "-")), 2)), NA())</f>
        <v>#VALUE!</v>
      </c>
      <c r="K29" s="174" t="e">
        <f>IF(ROUND(VALUE(SUBSTITUTE(連結実質赤字比率に係る赤字・黒字の構成分析!J$41,"▲", "-")), 2) &gt;= 0, ABS(ROUND(VALUE(SUBSTITUTE(連結実質赤字比率に係る赤字・黒字の構成分析!J$41,"▲", "-")), 2)), NA())</f>
        <v>#VALUE!</v>
      </c>
    </row>
    <row r="30" spans="1:11">
      <c r="A30" s="174" t="e">
        <f>IF(連結実質赤字比率に係る赤字・黒字の構成分析!C$40="",NA(),連結実質赤字比率に係る赤字・黒字の構成分析!C$40)</f>
        <v>#N/A</v>
      </c>
      <c r="B30" s="174" t="e">
        <f>IF(ROUND(VALUE(SUBSTITUTE(連結実質赤字比率に係る赤字・黒字の構成分析!F$40,"▲", "-")), 2) &lt; 0, ABS(ROUND(VALUE(SUBSTITUTE(連結実質赤字比率に係る赤字・黒字の構成分析!F$40,"▲", "-")), 2)), NA())</f>
        <v>#VALUE!</v>
      </c>
      <c r="C30" s="174" t="e">
        <f>IF(ROUND(VALUE(SUBSTITUTE(連結実質赤字比率に係る赤字・黒字の構成分析!F$40,"▲", "-")), 2) &gt;= 0, ABS(ROUND(VALUE(SUBSTITUTE(連結実質赤字比率に係る赤字・黒字の構成分析!F$40,"▲", "-")), 2)), NA())</f>
        <v>#VALUE!</v>
      </c>
      <c r="D30" s="174" t="e">
        <f>IF(ROUND(VALUE(SUBSTITUTE(連結実質赤字比率に係る赤字・黒字の構成分析!G$40,"▲", "-")), 2) &lt; 0, ABS(ROUND(VALUE(SUBSTITUTE(連結実質赤字比率に係る赤字・黒字の構成分析!G$40,"▲", "-")), 2)), NA())</f>
        <v>#VALUE!</v>
      </c>
      <c r="E30" s="174" t="e">
        <f>IF(ROUND(VALUE(SUBSTITUTE(連結実質赤字比率に係る赤字・黒字の構成分析!G$40,"▲", "-")), 2) &gt;= 0, ABS(ROUND(VALUE(SUBSTITUTE(連結実質赤字比率に係る赤字・黒字の構成分析!G$40,"▲", "-")), 2)), NA())</f>
        <v>#VALUE!</v>
      </c>
      <c r="F30" s="174" t="e">
        <f>IF(ROUND(VALUE(SUBSTITUTE(連結実質赤字比率に係る赤字・黒字の構成分析!H$40,"▲", "-")), 2) &lt; 0, ABS(ROUND(VALUE(SUBSTITUTE(連結実質赤字比率に係る赤字・黒字の構成分析!H$40,"▲", "-")), 2)), NA())</f>
        <v>#VALUE!</v>
      </c>
      <c r="G30" s="174" t="e">
        <f>IF(ROUND(VALUE(SUBSTITUTE(連結実質赤字比率に係る赤字・黒字の構成分析!H$40,"▲", "-")), 2) &gt;= 0, ABS(ROUND(VALUE(SUBSTITUTE(連結実質赤字比率に係る赤字・黒字の構成分析!H$40,"▲", "-")), 2)), NA())</f>
        <v>#VALUE!</v>
      </c>
      <c r="H30" s="174" t="e">
        <f>IF(ROUND(VALUE(SUBSTITUTE(連結実質赤字比率に係る赤字・黒字の構成分析!I$40,"▲", "-")), 2) &lt; 0, ABS(ROUND(VALUE(SUBSTITUTE(連結実質赤字比率に係る赤字・黒字の構成分析!I$40,"▲", "-")), 2)), NA())</f>
        <v>#VALUE!</v>
      </c>
      <c r="I30" s="174" t="e">
        <f>IF(ROUND(VALUE(SUBSTITUTE(連結実質赤字比率に係る赤字・黒字の構成分析!I$40,"▲", "-")), 2) &gt;= 0, ABS(ROUND(VALUE(SUBSTITUTE(連結実質赤字比率に係る赤字・黒字の構成分析!I$40,"▲", "-")), 2)), NA())</f>
        <v>#VALUE!</v>
      </c>
      <c r="J30" s="174" t="e">
        <f>IF(ROUND(VALUE(SUBSTITUTE(連結実質赤字比率に係る赤字・黒字の構成分析!J$40,"▲", "-")), 2) &lt; 0, ABS(ROUND(VALUE(SUBSTITUTE(連結実質赤字比率に係る赤字・黒字の構成分析!J$40,"▲", "-")), 2)), NA())</f>
        <v>#VALUE!</v>
      </c>
      <c r="K30" s="174" t="e">
        <f>IF(ROUND(VALUE(SUBSTITUTE(連結実質赤字比率に係る赤字・黒字の構成分析!J$40,"▲", "-")), 2) &gt;= 0, ABS(ROUND(VALUE(SUBSTITUTE(連結実質赤字比率に係る赤字・黒字の構成分析!J$40,"▲", "-")), 2)), NA())</f>
        <v>#VALUE!</v>
      </c>
    </row>
    <row r="31" spans="1:11">
      <c r="A31" s="174" t="e">
        <f>IF(連結実質赤字比率に係る赤字・黒字の構成分析!C$39="",NA(),連結実質赤字比率に係る赤字・黒字の構成分析!C$39)</f>
        <v>#N/A</v>
      </c>
      <c r="B31" s="174" t="e">
        <f>IF(ROUND(VALUE(SUBSTITUTE(連結実質赤字比率に係る赤字・黒字の構成分析!F$39,"▲", "-")), 2) &lt; 0, ABS(ROUND(VALUE(SUBSTITUTE(連結実質赤字比率に係る赤字・黒字の構成分析!F$39,"▲", "-")), 2)), NA())</f>
        <v>#VALUE!</v>
      </c>
      <c r="C31" s="174" t="e">
        <f>IF(ROUND(VALUE(SUBSTITUTE(連結実質赤字比率に係る赤字・黒字の構成分析!F$39,"▲", "-")), 2) &gt;= 0, ABS(ROUND(VALUE(SUBSTITUTE(連結実質赤字比率に係る赤字・黒字の構成分析!F$39,"▲", "-")), 2)), NA())</f>
        <v>#VALUE!</v>
      </c>
      <c r="D31" s="174" t="e">
        <f>IF(ROUND(VALUE(SUBSTITUTE(連結実質赤字比率に係る赤字・黒字の構成分析!G$39,"▲", "-")), 2) &lt; 0, ABS(ROUND(VALUE(SUBSTITUTE(連結実質赤字比率に係る赤字・黒字の構成分析!G$39,"▲", "-")), 2)), NA())</f>
        <v>#VALUE!</v>
      </c>
      <c r="E31" s="174" t="e">
        <f>IF(ROUND(VALUE(SUBSTITUTE(連結実質赤字比率に係る赤字・黒字の構成分析!G$39,"▲", "-")), 2) &gt;= 0, ABS(ROUND(VALUE(SUBSTITUTE(連結実質赤字比率に係る赤字・黒字の構成分析!G$39,"▲", "-")), 2)), NA())</f>
        <v>#VALUE!</v>
      </c>
      <c r="F31" s="174" t="e">
        <f>IF(ROUND(VALUE(SUBSTITUTE(連結実質赤字比率に係る赤字・黒字の構成分析!H$39,"▲", "-")), 2) &lt; 0, ABS(ROUND(VALUE(SUBSTITUTE(連結実質赤字比率に係る赤字・黒字の構成分析!H$39,"▲", "-")), 2)), NA())</f>
        <v>#VALUE!</v>
      </c>
      <c r="G31" s="174" t="e">
        <f>IF(ROUND(VALUE(SUBSTITUTE(連結実質赤字比率に係る赤字・黒字の構成分析!H$39,"▲", "-")), 2) &gt;= 0, ABS(ROUND(VALUE(SUBSTITUTE(連結実質赤字比率に係る赤字・黒字の構成分析!H$39,"▲", "-")), 2)), NA())</f>
        <v>#VALUE!</v>
      </c>
      <c r="H31" s="174" t="e">
        <f>IF(ROUND(VALUE(SUBSTITUTE(連結実質赤字比率に係る赤字・黒字の構成分析!I$39,"▲", "-")), 2) &lt; 0, ABS(ROUND(VALUE(SUBSTITUTE(連結実質赤字比率に係る赤字・黒字の構成分析!I$39,"▲", "-")), 2)), NA())</f>
        <v>#VALUE!</v>
      </c>
      <c r="I31" s="174" t="e">
        <f>IF(ROUND(VALUE(SUBSTITUTE(連結実質赤字比率に係る赤字・黒字の構成分析!I$39,"▲", "-")), 2) &gt;= 0, ABS(ROUND(VALUE(SUBSTITUTE(連結実質赤字比率に係る赤字・黒字の構成分析!I$39,"▲", "-")), 2)), NA())</f>
        <v>#VALUE!</v>
      </c>
      <c r="J31" s="174" t="e">
        <f>IF(ROUND(VALUE(SUBSTITUTE(連結実質赤字比率に係る赤字・黒字の構成分析!J$39,"▲", "-")), 2) &lt; 0, ABS(ROUND(VALUE(SUBSTITUTE(連結実質赤字比率に係る赤字・黒字の構成分析!J$39,"▲", "-")), 2)), NA())</f>
        <v>#VALUE!</v>
      </c>
      <c r="K31" s="174" t="e">
        <f>IF(ROUND(VALUE(SUBSTITUTE(連結実質赤字比率に係る赤字・黒字の構成分析!J$39,"▲", "-")), 2) &gt;= 0, ABS(ROUND(VALUE(SUBSTITUTE(連結実質赤字比率に係る赤字・黒字の構成分析!J$39,"▲", "-")), 2)), NA())</f>
        <v>#VALUE!</v>
      </c>
    </row>
    <row r="32" spans="1:11">
      <c r="A32" s="174" t="str">
        <f>IF(連結実質赤字比率に係る赤字・黒字の構成分析!C$38="",NA(),連結実質赤字比率に係る赤字・黒字の構成分析!C$38)</f>
        <v>湧水町後期高齢者医療特別会計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0.01</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0</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0</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v>
      </c>
    </row>
    <row r="33" spans="1:16">
      <c r="A33" s="174" t="str">
        <f>IF(連結実質赤字比率に係る赤字・黒字の構成分析!C$37="",NA(),連結実質赤字比率に係る赤字・黒字の構成分析!C$37)</f>
        <v>湧水町国民健康保険特別会計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0.37</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0.92</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0.76</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0.79</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0.69</v>
      </c>
    </row>
    <row r="34" spans="1:16">
      <c r="A34" s="174" t="str">
        <f>IF(連結実質赤字比率に係る赤字・黒字の構成分析!C$36="",NA(),連結実質赤字比率に係る赤字・黒字の構成分析!C$36)</f>
        <v>湧水町介護保険特別会計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1.43</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0.45</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1.08</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1.56</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1.91</v>
      </c>
    </row>
    <row r="35" spans="1:16">
      <c r="A35" s="174" t="str">
        <f>IF(連結実質赤字比率に係る赤字・黒字の構成分析!C$35="",NA(),連結実質赤字比率に係る赤字・黒字の構成分析!C$35)</f>
        <v>一般会計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5.86</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8.39</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7.09</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8.1300000000000008</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6.77</v>
      </c>
    </row>
    <row r="36" spans="1:16">
      <c r="A36" s="174" t="str">
        <f>IF(連結実質赤字比率に係る赤字・黒字の構成分析!C$34="",NA(),連結実質赤字比率に係る赤字・黒字の構成分析!C$34)</f>
        <v>湧水町水道事業</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14.24</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14.33</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13.6</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11.7</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9.48</v>
      </c>
    </row>
    <row r="39" spans="1:16">
      <c r="A39" s="143" t="s">
        <v>62</v>
      </c>
    </row>
    <row r="40" spans="1:16">
      <c r="A40" s="175"/>
      <c r="B40" s="175" t="str">
        <f>'実質公債費比率（分子）の構造'!K$44</f>
        <v>H30</v>
      </c>
      <c r="C40" s="175"/>
      <c r="D40" s="175"/>
      <c r="E40" s="175" t="str">
        <f>'実質公債費比率（分子）の構造'!L$44</f>
        <v>R01</v>
      </c>
      <c r="F40" s="175"/>
      <c r="G40" s="175"/>
      <c r="H40" s="175" t="str">
        <f>'実質公債費比率（分子）の構造'!M$44</f>
        <v>R02</v>
      </c>
      <c r="I40" s="175"/>
      <c r="J40" s="175"/>
      <c r="K40" s="175" t="str">
        <f>'実質公債費比率（分子）の構造'!N$44</f>
        <v>R03</v>
      </c>
      <c r="L40" s="175"/>
      <c r="M40" s="175"/>
      <c r="N40" s="175" t="str">
        <f>'実質公債費比率（分子）の構造'!O$44</f>
        <v>R04</v>
      </c>
      <c r="O40" s="175"/>
      <c r="P40" s="175"/>
    </row>
    <row r="41" spans="1:16">
      <c r="A41" s="175"/>
      <c r="B41" s="175" t="s">
        <v>63</v>
      </c>
      <c r="C41" s="175"/>
      <c r="D41" s="175" t="s">
        <v>64</v>
      </c>
      <c r="E41" s="175" t="s">
        <v>63</v>
      </c>
      <c r="F41" s="175"/>
      <c r="G41" s="175" t="s">
        <v>64</v>
      </c>
      <c r="H41" s="175" t="s">
        <v>63</v>
      </c>
      <c r="I41" s="175"/>
      <c r="J41" s="175" t="s">
        <v>64</v>
      </c>
      <c r="K41" s="175" t="s">
        <v>63</v>
      </c>
      <c r="L41" s="175"/>
      <c r="M41" s="175" t="s">
        <v>64</v>
      </c>
      <c r="N41" s="175" t="s">
        <v>63</v>
      </c>
      <c r="O41" s="175"/>
      <c r="P41" s="175" t="s">
        <v>64</v>
      </c>
    </row>
    <row r="42" spans="1:16">
      <c r="A42" s="175" t="s">
        <v>65</v>
      </c>
      <c r="B42" s="175"/>
      <c r="C42" s="175"/>
      <c r="D42" s="175">
        <f>'実質公債費比率（分子）の構造'!K$52</f>
        <v>588</v>
      </c>
      <c r="E42" s="175"/>
      <c r="F42" s="175"/>
      <c r="G42" s="175">
        <f>'実質公債費比率（分子）の構造'!L$52</f>
        <v>573</v>
      </c>
      <c r="H42" s="175"/>
      <c r="I42" s="175"/>
      <c r="J42" s="175">
        <f>'実質公債費比率（分子）の構造'!M$52</f>
        <v>565</v>
      </c>
      <c r="K42" s="175"/>
      <c r="L42" s="175"/>
      <c r="M42" s="175">
        <f>'実質公債費比率（分子）の構造'!N$52</f>
        <v>593</v>
      </c>
      <c r="N42" s="175"/>
      <c r="O42" s="175"/>
      <c r="P42" s="175">
        <f>'実質公債費比率（分子）の構造'!O$52</f>
        <v>589</v>
      </c>
    </row>
    <row r="43" spans="1:16">
      <c r="A43" s="175" t="s">
        <v>66</v>
      </c>
      <c r="B43" s="175" t="str">
        <f>'実質公債費比率（分子）の構造'!K$51</f>
        <v>-</v>
      </c>
      <c r="C43" s="175"/>
      <c r="D43" s="175"/>
      <c r="E43" s="175" t="str">
        <f>'実質公債費比率（分子）の構造'!L$51</f>
        <v>-</v>
      </c>
      <c r="F43" s="175"/>
      <c r="G43" s="175"/>
      <c r="H43" s="175" t="str">
        <f>'実質公債費比率（分子）の構造'!M$51</f>
        <v>-</v>
      </c>
      <c r="I43" s="175"/>
      <c r="J43" s="175"/>
      <c r="K43" s="175" t="str">
        <f>'実質公債費比率（分子）の構造'!N$51</f>
        <v>-</v>
      </c>
      <c r="L43" s="175"/>
      <c r="M43" s="175"/>
      <c r="N43" s="175" t="str">
        <f>'実質公債費比率（分子）の構造'!O$51</f>
        <v>-</v>
      </c>
      <c r="O43" s="175"/>
      <c r="P43" s="175"/>
    </row>
    <row r="44" spans="1:16">
      <c r="A44" s="175" t="s">
        <v>67</v>
      </c>
      <c r="B44" s="175" t="str">
        <f>'実質公債費比率（分子）の構造'!K$50</f>
        <v>-</v>
      </c>
      <c r="C44" s="175"/>
      <c r="D44" s="175"/>
      <c r="E44" s="175" t="str">
        <f>'実質公債費比率（分子）の構造'!L$50</f>
        <v>-</v>
      </c>
      <c r="F44" s="175"/>
      <c r="G44" s="175"/>
      <c r="H44" s="175" t="str">
        <f>'実質公債費比率（分子）の構造'!M$50</f>
        <v>-</v>
      </c>
      <c r="I44" s="175"/>
      <c r="J44" s="175"/>
      <c r="K44" s="175" t="str">
        <f>'実質公債費比率（分子）の構造'!N$50</f>
        <v>-</v>
      </c>
      <c r="L44" s="175"/>
      <c r="M44" s="175"/>
      <c r="N44" s="175" t="str">
        <f>'実質公債費比率（分子）の構造'!O$50</f>
        <v>-</v>
      </c>
      <c r="O44" s="175"/>
      <c r="P44" s="175"/>
    </row>
    <row r="45" spans="1:16">
      <c r="A45" s="175" t="s">
        <v>68</v>
      </c>
      <c r="B45" s="175">
        <f>'実質公債費比率（分子）の構造'!K$49</f>
        <v>1</v>
      </c>
      <c r="C45" s="175"/>
      <c r="D45" s="175"/>
      <c r="E45" s="175">
        <f>'実質公債費比率（分子）の構造'!L$49</f>
        <v>4</v>
      </c>
      <c r="F45" s="175"/>
      <c r="G45" s="175"/>
      <c r="H45" s="175">
        <f>'実質公債費比率（分子）の構造'!M$49</f>
        <v>6</v>
      </c>
      <c r="I45" s="175"/>
      <c r="J45" s="175"/>
      <c r="K45" s="175">
        <f>'実質公債費比率（分子）の構造'!N$49</f>
        <v>6</v>
      </c>
      <c r="L45" s="175"/>
      <c r="M45" s="175"/>
      <c r="N45" s="175">
        <f>'実質公債費比率（分子）の構造'!O$49</f>
        <v>6</v>
      </c>
      <c r="O45" s="175"/>
      <c r="P45" s="175"/>
    </row>
    <row r="46" spans="1:16">
      <c r="A46" s="175" t="s">
        <v>69</v>
      </c>
      <c r="B46" s="175">
        <f>'実質公債費比率（分子）の構造'!K$48</f>
        <v>41</v>
      </c>
      <c r="C46" s="175"/>
      <c r="D46" s="175"/>
      <c r="E46" s="175">
        <f>'実質公債費比率（分子）の構造'!L$48</f>
        <v>42</v>
      </c>
      <c r="F46" s="175"/>
      <c r="G46" s="175"/>
      <c r="H46" s="175">
        <f>'実質公債費比率（分子）の構造'!M$48</f>
        <v>47</v>
      </c>
      <c r="I46" s="175"/>
      <c r="J46" s="175"/>
      <c r="K46" s="175">
        <f>'実質公債費比率（分子）の構造'!N$48</f>
        <v>48</v>
      </c>
      <c r="L46" s="175"/>
      <c r="M46" s="175"/>
      <c r="N46" s="175">
        <f>'実質公債費比率（分子）の構造'!O$48</f>
        <v>38</v>
      </c>
      <c r="O46" s="175"/>
      <c r="P46" s="175"/>
    </row>
    <row r="47" spans="1:16">
      <c r="A47" s="175" t="s">
        <v>70</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c r="A48" s="175" t="s">
        <v>71</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c r="A49" s="175" t="s">
        <v>72</v>
      </c>
      <c r="B49" s="175">
        <f>'実質公債費比率（分子）の構造'!K$45</f>
        <v>812</v>
      </c>
      <c r="C49" s="175"/>
      <c r="D49" s="175"/>
      <c r="E49" s="175">
        <f>'実質公債費比率（分子）の構造'!L$45</f>
        <v>825</v>
      </c>
      <c r="F49" s="175"/>
      <c r="G49" s="175"/>
      <c r="H49" s="175">
        <f>'実質公債費比率（分子）の構造'!M$45</f>
        <v>824</v>
      </c>
      <c r="I49" s="175"/>
      <c r="J49" s="175"/>
      <c r="K49" s="175">
        <f>'実質公債費比率（分子）の構造'!N$45</f>
        <v>858</v>
      </c>
      <c r="L49" s="175"/>
      <c r="M49" s="175"/>
      <c r="N49" s="175">
        <f>'実質公債費比率（分子）の構造'!O$45</f>
        <v>882</v>
      </c>
      <c r="O49" s="175"/>
      <c r="P49" s="175"/>
    </row>
    <row r="50" spans="1:16">
      <c r="A50" s="175" t="s">
        <v>73</v>
      </c>
      <c r="B50" s="175" t="e">
        <f>NA()</f>
        <v>#N/A</v>
      </c>
      <c r="C50" s="175">
        <f>IF(ISNUMBER('実質公債費比率（分子）の構造'!K$53),'実質公債費比率（分子）の構造'!K$53,NA())</f>
        <v>266</v>
      </c>
      <c r="D50" s="175" t="e">
        <f>NA()</f>
        <v>#N/A</v>
      </c>
      <c r="E50" s="175" t="e">
        <f>NA()</f>
        <v>#N/A</v>
      </c>
      <c r="F50" s="175">
        <f>IF(ISNUMBER('実質公債費比率（分子）の構造'!L$53),'実質公債費比率（分子）の構造'!L$53,NA())</f>
        <v>298</v>
      </c>
      <c r="G50" s="175" t="e">
        <f>NA()</f>
        <v>#N/A</v>
      </c>
      <c r="H50" s="175" t="e">
        <f>NA()</f>
        <v>#N/A</v>
      </c>
      <c r="I50" s="175">
        <f>IF(ISNUMBER('実質公債費比率（分子）の構造'!M$53),'実質公債費比率（分子）の構造'!M$53,NA())</f>
        <v>312</v>
      </c>
      <c r="J50" s="175" t="e">
        <f>NA()</f>
        <v>#N/A</v>
      </c>
      <c r="K50" s="175" t="e">
        <f>NA()</f>
        <v>#N/A</v>
      </c>
      <c r="L50" s="175">
        <f>IF(ISNUMBER('実質公債費比率（分子）の構造'!N$53),'実質公債費比率（分子）の構造'!N$53,NA())</f>
        <v>319</v>
      </c>
      <c r="M50" s="175" t="e">
        <f>NA()</f>
        <v>#N/A</v>
      </c>
      <c r="N50" s="175" t="e">
        <f>NA()</f>
        <v>#N/A</v>
      </c>
      <c r="O50" s="175">
        <f>IF(ISNUMBER('実質公債費比率（分子）の構造'!O$53),'実質公債費比率（分子）の構造'!O$53,NA())</f>
        <v>337</v>
      </c>
      <c r="P50" s="175" t="e">
        <f>NA()</f>
        <v>#N/A</v>
      </c>
    </row>
    <row r="53" spans="1:16">
      <c r="A53" s="143" t="s">
        <v>74</v>
      </c>
    </row>
    <row r="54" spans="1:16">
      <c r="A54" s="174"/>
      <c r="B54" s="174" t="str">
        <f>'将来負担比率（分子）の構造'!I$40</f>
        <v>H30</v>
      </c>
      <c r="C54" s="174"/>
      <c r="D54" s="174"/>
      <c r="E54" s="174" t="str">
        <f>'将来負担比率（分子）の構造'!J$40</f>
        <v>R01</v>
      </c>
      <c r="F54" s="174"/>
      <c r="G54" s="174"/>
      <c r="H54" s="174" t="str">
        <f>'将来負担比率（分子）の構造'!K$40</f>
        <v>R02</v>
      </c>
      <c r="I54" s="174"/>
      <c r="J54" s="174"/>
      <c r="K54" s="174" t="str">
        <f>'将来負担比率（分子）の構造'!L$40</f>
        <v>R03</v>
      </c>
      <c r="L54" s="174"/>
      <c r="M54" s="174"/>
      <c r="N54" s="174" t="str">
        <f>'将来負担比率（分子）の構造'!M$40</f>
        <v>R04</v>
      </c>
      <c r="O54" s="174"/>
      <c r="P54" s="174"/>
    </row>
    <row r="55" spans="1:16">
      <c r="A55" s="174"/>
      <c r="B55" s="174" t="s">
        <v>75</v>
      </c>
      <c r="C55" s="174"/>
      <c r="D55" s="174" t="s">
        <v>76</v>
      </c>
      <c r="E55" s="174" t="s">
        <v>75</v>
      </c>
      <c r="F55" s="174"/>
      <c r="G55" s="174" t="s">
        <v>76</v>
      </c>
      <c r="H55" s="174" t="s">
        <v>75</v>
      </c>
      <c r="I55" s="174"/>
      <c r="J55" s="174" t="s">
        <v>76</v>
      </c>
      <c r="K55" s="174" t="s">
        <v>75</v>
      </c>
      <c r="L55" s="174"/>
      <c r="M55" s="174" t="s">
        <v>76</v>
      </c>
      <c r="N55" s="174" t="s">
        <v>75</v>
      </c>
      <c r="O55" s="174"/>
      <c r="P55" s="174" t="s">
        <v>76</v>
      </c>
    </row>
    <row r="56" spans="1:16">
      <c r="A56" s="174" t="s">
        <v>45</v>
      </c>
      <c r="B56" s="174"/>
      <c r="C56" s="174"/>
      <c r="D56" s="174">
        <f>'将来負担比率（分子）の構造'!I$52</f>
        <v>6003</v>
      </c>
      <c r="E56" s="174"/>
      <c r="F56" s="174"/>
      <c r="G56" s="174">
        <f>'将来負担比率（分子）の構造'!J$52</f>
        <v>5832</v>
      </c>
      <c r="H56" s="174"/>
      <c r="I56" s="174"/>
      <c r="J56" s="174">
        <f>'将来負担比率（分子）の構造'!K$52</f>
        <v>5918</v>
      </c>
      <c r="K56" s="174"/>
      <c r="L56" s="174"/>
      <c r="M56" s="174">
        <f>'将来負担比率（分子）の構造'!L$52</f>
        <v>5607</v>
      </c>
      <c r="N56" s="174"/>
      <c r="O56" s="174"/>
      <c r="P56" s="174">
        <f>'将来負担比率（分子）の構造'!M$52</f>
        <v>5378</v>
      </c>
    </row>
    <row r="57" spans="1:16">
      <c r="A57" s="174" t="s">
        <v>44</v>
      </c>
      <c r="B57" s="174"/>
      <c r="C57" s="174"/>
      <c r="D57" s="174">
        <f>'将来負担比率（分子）の構造'!I$51</f>
        <v>143</v>
      </c>
      <c r="E57" s="174"/>
      <c r="F57" s="174"/>
      <c r="G57" s="174">
        <f>'将来負担比率（分子）の構造'!J$51</f>
        <v>124</v>
      </c>
      <c r="H57" s="174"/>
      <c r="I57" s="174"/>
      <c r="J57" s="174">
        <f>'将来負担比率（分子）の構造'!K$51</f>
        <v>109</v>
      </c>
      <c r="K57" s="174"/>
      <c r="L57" s="174"/>
      <c r="M57" s="174">
        <f>'将来負担比率（分子）の構造'!L$51</f>
        <v>100</v>
      </c>
      <c r="N57" s="174"/>
      <c r="O57" s="174"/>
      <c r="P57" s="174">
        <f>'将来負担比率（分子）の構造'!M$51</f>
        <v>94</v>
      </c>
    </row>
    <row r="58" spans="1:16">
      <c r="A58" s="174" t="s">
        <v>43</v>
      </c>
      <c r="B58" s="174"/>
      <c r="C58" s="174"/>
      <c r="D58" s="174">
        <f>'将来負担比率（分子）の構造'!I$50</f>
        <v>2969</v>
      </c>
      <c r="E58" s="174"/>
      <c r="F58" s="174"/>
      <c r="G58" s="174">
        <f>'将来負担比率（分子）の構造'!J$50</f>
        <v>2965</v>
      </c>
      <c r="H58" s="174"/>
      <c r="I58" s="174"/>
      <c r="J58" s="174">
        <f>'将来負担比率（分子）の構造'!K$50</f>
        <v>3372</v>
      </c>
      <c r="K58" s="174"/>
      <c r="L58" s="174"/>
      <c r="M58" s="174">
        <f>'将来負担比率（分子）の構造'!L$50</f>
        <v>3901</v>
      </c>
      <c r="N58" s="174"/>
      <c r="O58" s="174"/>
      <c r="P58" s="174">
        <f>'将来負担比率（分子）の構造'!M$50</f>
        <v>3952</v>
      </c>
    </row>
    <row r="59" spans="1:16">
      <c r="A59" s="174" t="s">
        <v>41</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c r="A60" s="174" t="s">
        <v>40</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c r="A61" s="174" t="s">
        <v>38</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c r="A62" s="174" t="s">
        <v>37</v>
      </c>
      <c r="B62" s="174">
        <f>'将来負担比率（分子）の構造'!I$45</f>
        <v>1212</v>
      </c>
      <c r="C62" s="174"/>
      <c r="D62" s="174"/>
      <c r="E62" s="174">
        <f>'将来負担比率（分子）の構造'!J$45</f>
        <v>1138</v>
      </c>
      <c r="F62" s="174"/>
      <c r="G62" s="174"/>
      <c r="H62" s="174">
        <f>'将来負担比率（分子）の構造'!K$45</f>
        <v>1063</v>
      </c>
      <c r="I62" s="174"/>
      <c r="J62" s="174"/>
      <c r="K62" s="174">
        <f>'将来負担比率（分子）の構造'!L$45</f>
        <v>982</v>
      </c>
      <c r="L62" s="174"/>
      <c r="M62" s="174"/>
      <c r="N62" s="174">
        <f>'将来負担比率（分子）の構造'!M$45</f>
        <v>884</v>
      </c>
      <c r="O62" s="174"/>
      <c r="P62" s="174"/>
    </row>
    <row r="63" spans="1:16">
      <c r="A63" s="174" t="s">
        <v>36</v>
      </c>
      <c r="B63" s="174">
        <f>'将来負担比率（分子）の構造'!I$44</f>
        <v>10</v>
      </c>
      <c r="C63" s="174"/>
      <c r="D63" s="174"/>
      <c r="E63" s="174">
        <f>'将来負担比率（分子）の構造'!J$44</f>
        <v>26</v>
      </c>
      <c r="F63" s="174"/>
      <c r="G63" s="174"/>
      <c r="H63" s="174">
        <f>'将来負担比率（分子）の構造'!K$44</f>
        <v>20</v>
      </c>
      <c r="I63" s="174"/>
      <c r="J63" s="174"/>
      <c r="K63" s="174">
        <f>'将来負担比率（分子）の構造'!L$44</f>
        <v>14</v>
      </c>
      <c r="L63" s="174"/>
      <c r="M63" s="174"/>
      <c r="N63" s="174">
        <f>'将来負担比率（分子）の構造'!M$44</f>
        <v>7</v>
      </c>
      <c r="O63" s="174"/>
      <c r="P63" s="174"/>
    </row>
    <row r="64" spans="1:16">
      <c r="A64" s="174" t="s">
        <v>35</v>
      </c>
      <c r="B64" s="174">
        <f>'将来負担比率（分子）の構造'!I$43</f>
        <v>557</v>
      </c>
      <c r="C64" s="174"/>
      <c r="D64" s="174"/>
      <c r="E64" s="174">
        <f>'将来負担比率（分子）の構造'!J$43</f>
        <v>527</v>
      </c>
      <c r="F64" s="174"/>
      <c r="G64" s="174"/>
      <c r="H64" s="174">
        <f>'将来負担比率（分子）の構造'!K$43</f>
        <v>497</v>
      </c>
      <c r="I64" s="174"/>
      <c r="J64" s="174"/>
      <c r="K64" s="174">
        <f>'将来負担比率（分子）の構造'!L$43</f>
        <v>453</v>
      </c>
      <c r="L64" s="174"/>
      <c r="M64" s="174"/>
      <c r="N64" s="174">
        <f>'将来負担比率（分子）の構造'!M$43</f>
        <v>422</v>
      </c>
      <c r="O64" s="174"/>
      <c r="P64" s="174"/>
    </row>
    <row r="65" spans="1:16">
      <c r="A65" s="174" t="s">
        <v>34</v>
      </c>
      <c r="B65" s="174" t="str">
        <f>'将来負担比率（分子）の構造'!I$42</f>
        <v>-</v>
      </c>
      <c r="C65" s="174"/>
      <c r="D65" s="174"/>
      <c r="E65" s="174" t="str">
        <f>'将来負担比率（分子）の構造'!J$42</f>
        <v>-</v>
      </c>
      <c r="F65" s="174"/>
      <c r="G65" s="174"/>
      <c r="H65" s="174" t="str">
        <f>'将来負担比率（分子）の構造'!K$42</f>
        <v>-</v>
      </c>
      <c r="I65" s="174"/>
      <c r="J65" s="174"/>
      <c r="K65" s="174" t="str">
        <f>'将来負担比率（分子）の構造'!L$42</f>
        <v>-</v>
      </c>
      <c r="L65" s="174"/>
      <c r="M65" s="174"/>
      <c r="N65" s="174" t="str">
        <f>'将来負担比率（分子）の構造'!M$42</f>
        <v>-</v>
      </c>
      <c r="O65" s="174"/>
      <c r="P65" s="174"/>
    </row>
    <row r="66" spans="1:16">
      <c r="A66" s="174" t="s">
        <v>33</v>
      </c>
      <c r="B66" s="174">
        <f>'将来負担比率（分子）の構造'!I$41</f>
        <v>8365</v>
      </c>
      <c r="C66" s="174"/>
      <c r="D66" s="174"/>
      <c r="E66" s="174">
        <f>'将来負担比率（分子）の構造'!J$41</f>
        <v>8120</v>
      </c>
      <c r="F66" s="174"/>
      <c r="G66" s="174"/>
      <c r="H66" s="174">
        <f>'将来負担比率（分子）の構造'!K$41</f>
        <v>8211</v>
      </c>
      <c r="I66" s="174"/>
      <c r="J66" s="174"/>
      <c r="K66" s="174">
        <f>'将来負担比率（分子）の構造'!L$41</f>
        <v>8052</v>
      </c>
      <c r="L66" s="174"/>
      <c r="M66" s="174"/>
      <c r="N66" s="174">
        <f>'将来負担比率（分子）の構造'!M$41</f>
        <v>7722</v>
      </c>
      <c r="O66" s="174"/>
      <c r="P66" s="174"/>
    </row>
    <row r="67" spans="1:16">
      <c r="A67" s="174" t="s">
        <v>77</v>
      </c>
      <c r="B67" s="174" t="e">
        <f>NA()</f>
        <v>#N/A</v>
      </c>
      <c r="C67" s="174">
        <f>IF(ISNUMBER('将来負担比率（分子）の構造'!I$53), IF('将来負担比率（分子）の構造'!I$53 &lt; 0, 0, '将来負担比率（分子）の構造'!I$53), NA())</f>
        <v>1028</v>
      </c>
      <c r="D67" s="174" t="e">
        <f>NA()</f>
        <v>#N/A</v>
      </c>
      <c r="E67" s="174" t="e">
        <f>NA()</f>
        <v>#N/A</v>
      </c>
      <c r="F67" s="174">
        <f>IF(ISNUMBER('将来負担比率（分子）の構造'!J$53), IF('将来負担比率（分子）の構造'!J$53 &lt; 0, 0, '将来負担比率（分子）の構造'!J$53), NA())</f>
        <v>891</v>
      </c>
      <c r="G67" s="174" t="e">
        <f>NA()</f>
        <v>#N/A</v>
      </c>
      <c r="H67" s="174" t="e">
        <f>NA()</f>
        <v>#N/A</v>
      </c>
      <c r="I67" s="174">
        <f>IF(ISNUMBER('将来負担比率（分子）の構造'!K$53), IF('将来負担比率（分子）の構造'!K$53 &lt; 0, 0, '将来負担比率（分子）の構造'!K$53), NA())</f>
        <v>392</v>
      </c>
      <c r="J67" s="174" t="e">
        <f>NA()</f>
        <v>#N/A</v>
      </c>
      <c r="K67" s="174" t="e">
        <f>NA()</f>
        <v>#N/A</v>
      </c>
      <c r="L67" s="174">
        <f>IF(ISNUMBER('将来負担比率（分子）の構造'!L$53), IF('将来負担比率（分子）の構造'!L$53 &lt; 0, 0, '将来負担比率（分子）の構造'!L$53), NA())</f>
        <v>0</v>
      </c>
      <c r="M67" s="174" t="e">
        <f>NA()</f>
        <v>#N/A</v>
      </c>
      <c r="N67" s="174" t="e">
        <f>NA()</f>
        <v>#N/A</v>
      </c>
      <c r="O67" s="174">
        <f>IF(ISNUMBER('将来負担比率（分子）の構造'!M$53), IF('将来負担比率（分子）の構造'!M$53 &lt; 0, 0, '将来負担比率（分子）の構造'!M$53), NA())</f>
        <v>0</v>
      </c>
      <c r="P67" s="174" t="e">
        <f>NA()</f>
        <v>#N/A</v>
      </c>
    </row>
    <row r="70" spans="1:16">
      <c r="A70" s="176" t="s">
        <v>78</v>
      </c>
      <c r="B70" s="176"/>
      <c r="C70" s="176"/>
      <c r="D70" s="176"/>
      <c r="E70" s="176"/>
      <c r="F70" s="176"/>
    </row>
    <row r="71" spans="1:16">
      <c r="A71" s="177"/>
      <c r="B71" s="177" t="str">
        <f>基金残高に係る経年分析!F54</f>
        <v>R02</v>
      </c>
      <c r="C71" s="177" t="str">
        <f>基金残高に係る経年分析!G54</f>
        <v>R03</v>
      </c>
      <c r="D71" s="177" t="str">
        <f>基金残高に係る経年分析!H54</f>
        <v>R04</v>
      </c>
    </row>
    <row r="72" spans="1:16">
      <c r="A72" s="177" t="s">
        <v>79</v>
      </c>
      <c r="B72" s="178">
        <f>基金残高に係る経年分析!F55</f>
        <v>1154</v>
      </c>
      <c r="C72" s="178">
        <f>基金残高に係る経年分析!G55</f>
        <v>1277</v>
      </c>
      <c r="D72" s="178">
        <f>基金残高に係る経年分析!H55</f>
        <v>1237</v>
      </c>
    </row>
    <row r="73" spans="1:16">
      <c r="A73" s="177" t="s">
        <v>80</v>
      </c>
      <c r="B73" s="178">
        <f>基金残高に係る経年分析!F56</f>
        <v>474</v>
      </c>
      <c r="C73" s="178">
        <f>基金残高に係る経年分析!G56</f>
        <v>639</v>
      </c>
      <c r="D73" s="178">
        <f>基金残高に係る経年分析!H56</f>
        <v>734</v>
      </c>
    </row>
    <row r="74" spans="1:16">
      <c r="A74" s="177" t="s">
        <v>81</v>
      </c>
      <c r="B74" s="178">
        <f>基金残高に係る経年分析!F57</f>
        <v>1435</v>
      </c>
      <c r="C74" s="178">
        <f>基金残高に係る経年分析!G57</f>
        <v>1610</v>
      </c>
      <c r="D74" s="178">
        <f>基金残高に係る経年分析!H57</f>
        <v>1571</v>
      </c>
    </row>
  </sheetData>
  <sheetProtection algorithmName="SHA-512" hashValue="LnuU0nv9ZDk6SbzWAnb048koCyflJdf7ZAmlM1hgGBa013uz9IiRpsjp7WyNTgjAvLYSSMLGgnF8DDzKRozJcg==" saltValue="MYMKTRbk7Y+9mPiyXUls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3" customWidth="1"/>
    <col min="2" max="2" width="2.36328125" style="213" customWidth="1"/>
    <col min="3" max="16" width="2.6328125" style="213" customWidth="1"/>
    <col min="17" max="17" width="2.36328125" style="213" customWidth="1"/>
    <col min="18" max="95" width="1.6328125" style="213" customWidth="1"/>
    <col min="96" max="133" width="1.6328125" style="225" customWidth="1"/>
    <col min="134" max="143" width="1.6328125" style="213" customWidth="1"/>
    <col min="144" max="16384" width="0" style="213" hidden="1"/>
  </cols>
  <sheetData>
    <row r="1" spans="2:143" ht="22.5" customHeight="1" thickBot="1">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639" t="s">
        <v>221</v>
      </c>
      <c r="DI1" s="640"/>
      <c r="DJ1" s="640"/>
      <c r="DK1" s="640"/>
      <c r="DL1" s="640"/>
      <c r="DM1" s="640"/>
      <c r="DN1" s="641"/>
      <c r="DO1" s="213"/>
      <c r="DP1" s="639" t="s">
        <v>222</v>
      </c>
      <c r="DQ1" s="640"/>
      <c r="DR1" s="640"/>
      <c r="DS1" s="640"/>
      <c r="DT1" s="640"/>
      <c r="DU1" s="640"/>
      <c r="DV1" s="640"/>
      <c r="DW1" s="640"/>
      <c r="DX1" s="640"/>
      <c r="DY1" s="640"/>
      <c r="DZ1" s="640"/>
      <c r="EA1" s="640"/>
      <c r="EB1" s="640"/>
      <c r="EC1" s="641"/>
      <c r="ED1" s="212"/>
      <c r="EE1" s="212"/>
      <c r="EF1" s="212"/>
      <c r="EG1" s="212"/>
      <c r="EH1" s="212"/>
      <c r="EI1" s="212"/>
      <c r="EJ1" s="212"/>
      <c r="EK1" s="212"/>
      <c r="EL1" s="212"/>
      <c r="EM1" s="212"/>
    </row>
    <row r="2" spans="2:143" ht="22.5" customHeight="1">
      <c r="B2" s="214" t="s">
        <v>223</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row>
    <row r="3" spans="2:143" ht="11.25" customHeight="1">
      <c r="B3" s="642" t="s">
        <v>224</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2" t="s">
        <v>225</v>
      </c>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4"/>
      <c r="CD3" s="642" t="s">
        <v>226</v>
      </c>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4"/>
    </row>
    <row r="4" spans="2:143" ht="11.25" customHeight="1">
      <c r="B4" s="642" t="s">
        <v>1</v>
      </c>
      <c r="C4" s="643"/>
      <c r="D4" s="643"/>
      <c r="E4" s="643"/>
      <c r="F4" s="643"/>
      <c r="G4" s="643"/>
      <c r="H4" s="643"/>
      <c r="I4" s="643"/>
      <c r="J4" s="643"/>
      <c r="K4" s="643"/>
      <c r="L4" s="643"/>
      <c r="M4" s="643"/>
      <c r="N4" s="643"/>
      <c r="O4" s="643"/>
      <c r="P4" s="643"/>
      <c r="Q4" s="644"/>
      <c r="R4" s="642" t="s">
        <v>227</v>
      </c>
      <c r="S4" s="643"/>
      <c r="T4" s="643"/>
      <c r="U4" s="643"/>
      <c r="V4" s="643"/>
      <c r="W4" s="643"/>
      <c r="X4" s="643"/>
      <c r="Y4" s="644"/>
      <c r="Z4" s="642" t="s">
        <v>228</v>
      </c>
      <c r="AA4" s="643"/>
      <c r="AB4" s="643"/>
      <c r="AC4" s="644"/>
      <c r="AD4" s="642" t="s">
        <v>229</v>
      </c>
      <c r="AE4" s="643"/>
      <c r="AF4" s="643"/>
      <c r="AG4" s="643"/>
      <c r="AH4" s="643"/>
      <c r="AI4" s="643"/>
      <c r="AJ4" s="643"/>
      <c r="AK4" s="644"/>
      <c r="AL4" s="642" t="s">
        <v>228</v>
      </c>
      <c r="AM4" s="643"/>
      <c r="AN4" s="643"/>
      <c r="AO4" s="644"/>
      <c r="AP4" s="645" t="s">
        <v>230</v>
      </c>
      <c r="AQ4" s="645"/>
      <c r="AR4" s="645"/>
      <c r="AS4" s="645"/>
      <c r="AT4" s="645"/>
      <c r="AU4" s="645"/>
      <c r="AV4" s="645"/>
      <c r="AW4" s="645"/>
      <c r="AX4" s="645"/>
      <c r="AY4" s="645"/>
      <c r="AZ4" s="645"/>
      <c r="BA4" s="645"/>
      <c r="BB4" s="645"/>
      <c r="BC4" s="645"/>
      <c r="BD4" s="645"/>
      <c r="BE4" s="645"/>
      <c r="BF4" s="645"/>
      <c r="BG4" s="645" t="s">
        <v>231</v>
      </c>
      <c r="BH4" s="645"/>
      <c r="BI4" s="645"/>
      <c r="BJ4" s="645"/>
      <c r="BK4" s="645"/>
      <c r="BL4" s="645"/>
      <c r="BM4" s="645"/>
      <c r="BN4" s="645"/>
      <c r="BO4" s="645" t="s">
        <v>228</v>
      </c>
      <c r="BP4" s="645"/>
      <c r="BQ4" s="645"/>
      <c r="BR4" s="645"/>
      <c r="BS4" s="645" t="s">
        <v>232</v>
      </c>
      <c r="BT4" s="645"/>
      <c r="BU4" s="645"/>
      <c r="BV4" s="645"/>
      <c r="BW4" s="645"/>
      <c r="BX4" s="645"/>
      <c r="BY4" s="645"/>
      <c r="BZ4" s="645"/>
      <c r="CA4" s="645"/>
      <c r="CB4" s="645"/>
      <c r="CD4" s="642" t="s">
        <v>233</v>
      </c>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643"/>
      <c r="EB4" s="643"/>
      <c r="EC4" s="644"/>
    </row>
    <row r="5" spans="2:143" ht="11.25" customHeight="1">
      <c r="B5" s="646" t="s">
        <v>234</v>
      </c>
      <c r="C5" s="647"/>
      <c r="D5" s="647"/>
      <c r="E5" s="647"/>
      <c r="F5" s="647"/>
      <c r="G5" s="647"/>
      <c r="H5" s="647"/>
      <c r="I5" s="647"/>
      <c r="J5" s="647"/>
      <c r="K5" s="647"/>
      <c r="L5" s="647"/>
      <c r="M5" s="647"/>
      <c r="N5" s="647"/>
      <c r="O5" s="647"/>
      <c r="P5" s="647"/>
      <c r="Q5" s="648"/>
      <c r="R5" s="649">
        <v>1173836</v>
      </c>
      <c r="S5" s="650"/>
      <c r="T5" s="650"/>
      <c r="U5" s="650"/>
      <c r="V5" s="650"/>
      <c r="W5" s="650"/>
      <c r="X5" s="650"/>
      <c r="Y5" s="651"/>
      <c r="Z5" s="652">
        <v>13.6</v>
      </c>
      <c r="AA5" s="652"/>
      <c r="AB5" s="652"/>
      <c r="AC5" s="652"/>
      <c r="AD5" s="653">
        <v>1173836</v>
      </c>
      <c r="AE5" s="653"/>
      <c r="AF5" s="653"/>
      <c r="AG5" s="653"/>
      <c r="AH5" s="653"/>
      <c r="AI5" s="653"/>
      <c r="AJ5" s="653"/>
      <c r="AK5" s="653"/>
      <c r="AL5" s="654">
        <v>27.1</v>
      </c>
      <c r="AM5" s="655"/>
      <c r="AN5" s="655"/>
      <c r="AO5" s="656"/>
      <c r="AP5" s="646" t="s">
        <v>235</v>
      </c>
      <c r="AQ5" s="647"/>
      <c r="AR5" s="647"/>
      <c r="AS5" s="647"/>
      <c r="AT5" s="647"/>
      <c r="AU5" s="647"/>
      <c r="AV5" s="647"/>
      <c r="AW5" s="647"/>
      <c r="AX5" s="647"/>
      <c r="AY5" s="647"/>
      <c r="AZ5" s="647"/>
      <c r="BA5" s="647"/>
      <c r="BB5" s="647"/>
      <c r="BC5" s="647"/>
      <c r="BD5" s="647"/>
      <c r="BE5" s="647"/>
      <c r="BF5" s="648"/>
      <c r="BG5" s="660">
        <v>1173731</v>
      </c>
      <c r="BH5" s="661"/>
      <c r="BI5" s="661"/>
      <c r="BJ5" s="661"/>
      <c r="BK5" s="661"/>
      <c r="BL5" s="661"/>
      <c r="BM5" s="661"/>
      <c r="BN5" s="662"/>
      <c r="BO5" s="663">
        <v>100</v>
      </c>
      <c r="BP5" s="663"/>
      <c r="BQ5" s="663"/>
      <c r="BR5" s="663"/>
      <c r="BS5" s="664" t="s">
        <v>130</v>
      </c>
      <c r="BT5" s="664"/>
      <c r="BU5" s="664"/>
      <c r="BV5" s="664"/>
      <c r="BW5" s="664"/>
      <c r="BX5" s="664"/>
      <c r="BY5" s="664"/>
      <c r="BZ5" s="664"/>
      <c r="CA5" s="664"/>
      <c r="CB5" s="668"/>
      <c r="CD5" s="642" t="s">
        <v>230</v>
      </c>
      <c r="CE5" s="643"/>
      <c r="CF5" s="643"/>
      <c r="CG5" s="643"/>
      <c r="CH5" s="643"/>
      <c r="CI5" s="643"/>
      <c r="CJ5" s="643"/>
      <c r="CK5" s="643"/>
      <c r="CL5" s="643"/>
      <c r="CM5" s="643"/>
      <c r="CN5" s="643"/>
      <c r="CO5" s="643"/>
      <c r="CP5" s="643"/>
      <c r="CQ5" s="644"/>
      <c r="CR5" s="642" t="s">
        <v>236</v>
      </c>
      <c r="CS5" s="643"/>
      <c r="CT5" s="643"/>
      <c r="CU5" s="643"/>
      <c r="CV5" s="643"/>
      <c r="CW5" s="643"/>
      <c r="CX5" s="643"/>
      <c r="CY5" s="644"/>
      <c r="CZ5" s="642" t="s">
        <v>228</v>
      </c>
      <c r="DA5" s="643"/>
      <c r="DB5" s="643"/>
      <c r="DC5" s="644"/>
      <c r="DD5" s="642" t="s">
        <v>237</v>
      </c>
      <c r="DE5" s="643"/>
      <c r="DF5" s="643"/>
      <c r="DG5" s="643"/>
      <c r="DH5" s="643"/>
      <c r="DI5" s="643"/>
      <c r="DJ5" s="643"/>
      <c r="DK5" s="643"/>
      <c r="DL5" s="643"/>
      <c r="DM5" s="643"/>
      <c r="DN5" s="643"/>
      <c r="DO5" s="643"/>
      <c r="DP5" s="644"/>
      <c r="DQ5" s="642" t="s">
        <v>238</v>
      </c>
      <c r="DR5" s="643"/>
      <c r="DS5" s="643"/>
      <c r="DT5" s="643"/>
      <c r="DU5" s="643"/>
      <c r="DV5" s="643"/>
      <c r="DW5" s="643"/>
      <c r="DX5" s="643"/>
      <c r="DY5" s="643"/>
      <c r="DZ5" s="643"/>
      <c r="EA5" s="643"/>
      <c r="EB5" s="643"/>
      <c r="EC5" s="644"/>
    </row>
    <row r="6" spans="2:143" ht="11.25" customHeight="1">
      <c r="B6" s="657" t="s">
        <v>239</v>
      </c>
      <c r="C6" s="658"/>
      <c r="D6" s="658"/>
      <c r="E6" s="658"/>
      <c r="F6" s="658"/>
      <c r="G6" s="658"/>
      <c r="H6" s="658"/>
      <c r="I6" s="658"/>
      <c r="J6" s="658"/>
      <c r="K6" s="658"/>
      <c r="L6" s="658"/>
      <c r="M6" s="658"/>
      <c r="N6" s="658"/>
      <c r="O6" s="658"/>
      <c r="P6" s="658"/>
      <c r="Q6" s="659"/>
      <c r="R6" s="660">
        <v>95177</v>
      </c>
      <c r="S6" s="661"/>
      <c r="T6" s="661"/>
      <c r="U6" s="661"/>
      <c r="V6" s="661"/>
      <c r="W6" s="661"/>
      <c r="X6" s="661"/>
      <c r="Y6" s="662"/>
      <c r="Z6" s="663">
        <v>1.1000000000000001</v>
      </c>
      <c r="AA6" s="663"/>
      <c r="AB6" s="663"/>
      <c r="AC6" s="663"/>
      <c r="AD6" s="664">
        <v>95177</v>
      </c>
      <c r="AE6" s="664"/>
      <c r="AF6" s="664"/>
      <c r="AG6" s="664"/>
      <c r="AH6" s="664"/>
      <c r="AI6" s="664"/>
      <c r="AJ6" s="664"/>
      <c r="AK6" s="664"/>
      <c r="AL6" s="665">
        <v>2.2000000000000002</v>
      </c>
      <c r="AM6" s="666"/>
      <c r="AN6" s="666"/>
      <c r="AO6" s="667"/>
      <c r="AP6" s="657" t="s">
        <v>240</v>
      </c>
      <c r="AQ6" s="658"/>
      <c r="AR6" s="658"/>
      <c r="AS6" s="658"/>
      <c r="AT6" s="658"/>
      <c r="AU6" s="658"/>
      <c r="AV6" s="658"/>
      <c r="AW6" s="658"/>
      <c r="AX6" s="658"/>
      <c r="AY6" s="658"/>
      <c r="AZ6" s="658"/>
      <c r="BA6" s="658"/>
      <c r="BB6" s="658"/>
      <c r="BC6" s="658"/>
      <c r="BD6" s="658"/>
      <c r="BE6" s="658"/>
      <c r="BF6" s="659"/>
      <c r="BG6" s="660">
        <v>1173731</v>
      </c>
      <c r="BH6" s="661"/>
      <c r="BI6" s="661"/>
      <c r="BJ6" s="661"/>
      <c r="BK6" s="661"/>
      <c r="BL6" s="661"/>
      <c r="BM6" s="661"/>
      <c r="BN6" s="662"/>
      <c r="BO6" s="663">
        <v>100</v>
      </c>
      <c r="BP6" s="663"/>
      <c r="BQ6" s="663"/>
      <c r="BR6" s="663"/>
      <c r="BS6" s="664" t="s">
        <v>176</v>
      </c>
      <c r="BT6" s="664"/>
      <c r="BU6" s="664"/>
      <c r="BV6" s="664"/>
      <c r="BW6" s="664"/>
      <c r="BX6" s="664"/>
      <c r="BY6" s="664"/>
      <c r="BZ6" s="664"/>
      <c r="CA6" s="664"/>
      <c r="CB6" s="668"/>
      <c r="CD6" s="646" t="s">
        <v>241</v>
      </c>
      <c r="CE6" s="647"/>
      <c r="CF6" s="647"/>
      <c r="CG6" s="647"/>
      <c r="CH6" s="647"/>
      <c r="CI6" s="647"/>
      <c r="CJ6" s="647"/>
      <c r="CK6" s="647"/>
      <c r="CL6" s="647"/>
      <c r="CM6" s="647"/>
      <c r="CN6" s="647"/>
      <c r="CO6" s="647"/>
      <c r="CP6" s="647"/>
      <c r="CQ6" s="648"/>
      <c r="CR6" s="660">
        <v>77359</v>
      </c>
      <c r="CS6" s="661"/>
      <c r="CT6" s="661"/>
      <c r="CU6" s="661"/>
      <c r="CV6" s="661"/>
      <c r="CW6" s="661"/>
      <c r="CX6" s="661"/>
      <c r="CY6" s="662"/>
      <c r="CZ6" s="654">
        <v>0.9</v>
      </c>
      <c r="DA6" s="655"/>
      <c r="DB6" s="655"/>
      <c r="DC6" s="671"/>
      <c r="DD6" s="669" t="s">
        <v>176</v>
      </c>
      <c r="DE6" s="661"/>
      <c r="DF6" s="661"/>
      <c r="DG6" s="661"/>
      <c r="DH6" s="661"/>
      <c r="DI6" s="661"/>
      <c r="DJ6" s="661"/>
      <c r="DK6" s="661"/>
      <c r="DL6" s="661"/>
      <c r="DM6" s="661"/>
      <c r="DN6" s="661"/>
      <c r="DO6" s="661"/>
      <c r="DP6" s="662"/>
      <c r="DQ6" s="669">
        <v>77359</v>
      </c>
      <c r="DR6" s="661"/>
      <c r="DS6" s="661"/>
      <c r="DT6" s="661"/>
      <c r="DU6" s="661"/>
      <c r="DV6" s="661"/>
      <c r="DW6" s="661"/>
      <c r="DX6" s="661"/>
      <c r="DY6" s="661"/>
      <c r="DZ6" s="661"/>
      <c r="EA6" s="661"/>
      <c r="EB6" s="661"/>
      <c r="EC6" s="670"/>
    </row>
    <row r="7" spans="2:143" ht="11.25" customHeight="1">
      <c r="B7" s="657" t="s">
        <v>242</v>
      </c>
      <c r="C7" s="658"/>
      <c r="D7" s="658"/>
      <c r="E7" s="658"/>
      <c r="F7" s="658"/>
      <c r="G7" s="658"/>
      <c r="H7" s="658"/>
      <c r="I7" s="658"/>
      <c r="J7" s="658"/>
      <c r="K7" s="658"/>
      <c r="L7" s="658"/>
      <c r="M7" s="658"/>
      <c r="N7" s="658"/>
      <c r="O7" s="658"/>
      <c r="P7" s="658"/>
      <c r="Q7" s="659"/>
      <c r="R7" s="660">
        <v>204</v>
      </c>
      <c r="S7" s="661"/>
      <c r="T7" s="661"/>
      <c r="U7" s="661"/>
      <c r="V7" s="661"/>
      <c r="W7" s="661"/>
      <c r="X7" s="661"/>
      <c r="Y7" s="662"/>
      <c r="Z7" s="663">
        <v>0</v>
      </c>
      <c r="AA7" s="663"/>
      <c r="AB7" s="663"/>
      <c r="AC7" s="663"/>
      <c r="AD7" s="664">
        <v>204</v>
      </c>
      <c r="AE7" s="664"/>
      <c r="AF7" s="664"/>
      <c r="AG7" s="664"/>
      <c r="AH7" s="664"/>
      <c r="AI7" s="664"/>
      <c r="AJ7" s="664"/>
      <c r="AK7" s="664"/>
      <c r="AL7" s="665">
        <v>0</v>
      </c>
      <c r="AM7" s="666"/>
      <c r="AN7" s="666"/>
      <c r="AO7" s="667"/>
      <c r="AP7" s="657" t="s">
        <v>243</v>
      </c>
      <c r="AQ7" s="658"/>
      <c r="AR7" s="658"/>
      <c r="AS7" s="658"/>
      <c r="AT7" s="658"/>
      <c r="AU7" s="658"/>
      <c r="AV7" s="658"/>
      <c r="AW7" s="658"/>
      <c r="AX7" s="658"/>
      <c r="AY7" s="658"/>
      <c r="AZ7" s="658"/>
      <c r="BA7" s="658"/>
      <c r="BB7" s="658"/>
      <c r="BC7" s="658"/>
      <c r="BD7" s="658"/>
      <c r="BE7" s="658"/>
      <c r="BF7" s="659"/>
      <c r="BG7" s="660">
        <v>322428</v>
      </c>
      <c r="BH7" s="661"/>
      <c r="BI7" s="661"/>
      <c r="BJ7" s="661"/>
      <c r="BK7" s="661"/>
      <c r="BL7" s="661"/>
      <c r="BM7" s="661"/>
      <c r="BN7" s="662"/>
      <c r="BO7" s="663">
        <v>27.5</v>
      </c>
      <c r="BP7" s="663"/>
      <c r="BQ7" s="663"/>
      <c r="BR7" s="663"/>
      <c r="BS7" s="664" t="s">
        <v>176</v>
      </c>
      <c r="BT7" s="664"/>
      <c r="BU7" s="664"/>
      <c r="BV7" s="664"/>
      <c r="BW7" s="664"/>
      <c r="BX7" s="664"/>
      <c r="BY7" s="664"/>
      <c r="BZ7" s="664"/>
      <c r="CA7" s="664"/>
      <c r="CB7" s="668"/>
      <c r="CD7" s="657" t="s">
        <v>244</v>
      </c>
      <c r="CE7" s="658"/>
      <c r="CF7" s="658"/>
      <c r="CG7" s="658"/>
      <c r="CH7" s="658"/>
      <c r="CI7" s="658"/>
      <c r="CJ7" s="658"/>
      <c r="CK7" s="658"/>
      <c r="CL7" s="658"/>
      <c r="CM7" s="658"/>
      <c r="CN7" s="658"/>
      <c r="CO7" s="658"/>
      <c r="CP7" s="658"/>
      <c r="CQ7" s="659"/>
      <c r="CR7" s="660">
        <v>1194334</v>
      </c>
      <c r="CS7" s="661"/>
      <c r="CT7" s="661"/>
      <c r="CU7" s="661"/>
      <c r="CV7" s="661"/>
      <c r="CW7" s="661"/>
      <c r="CX7" s="661"/>
      <c r="CY7" s="662"/>
      <c r="CZ7" s="663">
        <v>14.7</v>
      </c>
      <c r="DA7" s="663"/>
      <c r="DB7" s="663"/>
      <c r="DC7" s="663"/>
      <c r="DD7" s="669">
        <v>34270</v>
      </c>
      <c r="DE7" s="661"/>
      <c r="DF7" s="661"/>
      <c r="DG7" s="661"/>
      <c r="DH7" s="661"/>
      <c r="DI7" s="661"/>
      <c r="DJ7" s="661"/>
      <c r="DK7" s="661"/>
      <c r="DL7" s="661"/>
      <c r="DM7" s="661"/>
      <c r="DN7" s="661"/>
      <c r="DO7" s="661"/>
      <c r="DP7" s="662"/>
      <c r="DQ7" s="669">
        <v>980289</v>
      </c>
      <c r="DR7" s="661"/>
      <c r="DS7" s="661"/>
      <c r="DT7" s="661"/>
      <c r="DU7" s="661"/>
      <c r="DV7" s="661"/>
      <c r="DW7" s="661"/>
      <c r="DX7" s="661"/>
      <c r="DY7" s="661"/>
      <c r="DZ7" s="661"/>
      <c r="EA7" s="661"/>
      <c r="EB7" s="661"/>
      <c r="EC7" s="670"/>
    </row>
    <row r="8" spans="2:143" ht="11.25" customHeight="1">
      <c r="B8" s="657" t="s">
        <v>245</v>
      </c>
      <c r="C8" s="658"/>
      <c r="D8" s="658"/>
      <c r="E8" s="658"/>
      <c r="F8" s="658"/>
      <c r="G8" s="658"/>
      <c r="H8" s="658"/>
      <c r="I8" s="658"/>
      <c r="J8" s="658"/>
      <c r="K8" s="658"/>
      <c r="L8" s="658"/>
      <c r="M8" s="658"/>
      <c r="N8" s="658"/>
      <c r="O8" s="658"/>
      <c r="P8" s="658"/>
      <c r="Q8" s="659"/>
      <c r="R8" s="660">
        <v>1951</v>
      </c>
      <c r="S8" s="661"/>
      <c r="T8" s="661"/>
      <c r="U8" s="661"/>
      <c r="V8" s="661"/>
      <c r="W8" s="661"/>
      <c r="X8" s="661"/>
      <c r="Y8" s="662"/>
      <c r="Z8" s="663">
        <v>0</v>
      </c>
      <c r="AA8" s="663"/>
      <c r="AB8" s="663"/>
      <c r="AC8" s="663"/>
      <c r="AD8" s="664">
        <v>1951</v>
      </c>
      <c r="AE8" s="664"/>
      <c r="AF8" s="664"/>
      <c r="AG8" s="664"/>
      <c r="AH8" s="664"/>
      <c r="AI8" s="664"/>
      <c r="AJ8" s="664"/>
      <c r="AK8" s="664"/>
      <c r="AL8" s="665">
        <v>0</v>
      </c>
      <c r="AM8" s="666"/>
      <c r="AN8" s="666"/>
      <c r="AO8" s="667"/>
      <c r="AP8" s="657" t="s">
        <v>246</v>
      </c>
      <c r="AQ8" s="658"/>
      <c r="AR8" s="658"/>
      <c r="AS8" s="658"/>
      <c r="AT8" s="658"/>
      <c r="AU8" s="658"/>
      <c r="AV8" s="658"/>
      <c r="AW8" s="658"/>
      <c r="AX8" s="658"/>
      <c r="AY8" s="658"/>
      <c r="AZ8" s="658"/>
      <c r="BA8" s="658"/>
      <c r="BB8" s="658"/>
      <c r="BC8" s="658"/>
      <c r="BD8" s="658"/>
      <c r="BE8" s="658"/>
      <c r="BF8" s="659"/>
      <c r="BG8" s="660">
        <v>13369</v>
      </c>
      <c r="BH8" s="661"/>
      <c r="BI8" s="661"/>
      <c r="BJ8" s="661"/>
      <c r="BK8" s="661"/>
      <c r="BL8" s="661"/>
      <c r="BM8" s="661"/>
      <c r="BN8" s="662"/>
      <c r="BO8" s="663">
        <v>1.1000000000000001</v>
      </c>
      <c r="BP8" s="663"/>
      <c r="BQ8" s="663"/>
      <c r="BR8" s="663"/>
      <c r="BS8" s="664" t="s">
        <v>176</v>
      </c>
      <c r="BT8" s="664"/>
      <c r="BU8" s="664"/>
      <c r="BV8" s="664"/>
      <c r="BW8" s="664"/>
      <c r="BX8" s="664"/>
      <c r="BY8" s="664"/>
      <c r="BZ8" s="664"/>
      <c r="CA8" s="664"/>
      <c r="CB8" s="668"/>
      <c r="CD8" s="657" t="s">
        <v>247</v>
      </c>
      <c r="CE8" s="658"/>
      <c r="CF8" s="658"/>
      <c r="CG8" s="658"/>
      <c r="CH8" s="658"/>
      <c r="CI8" s="658"/>
      <c r="CJ8" s="658"/>
      <c r="CK8" s="658"/>
      <c r="CL8" s="658"/>
      <c r="CM8" s="658"/>
      <c r="CN8" s="658"/>
      <c r="CO8" s="658"/>
      <c r="CP8" s="658"/>
      <c r="CQ8" s="659"/>
      <c r="CR8" s="660">
        <v>2356335</v>
      </c>
      <c r="CS8" s="661"/>
      <c r="CT8" s="661"/>
      <c r="CU8" s="661"/>
      <c r="CV8" s="661"/>
      <c r="CW8" s="661"/>
      <c r="CX8" s="661"/>
      <c r="CY8" s="662"/>
      <c r="CZ8" s="663">
        <v>28.9</v>
      </c>
      <c r="DA8" s="663"/>
      <c r="DB8" s="663"/>
      <c r="DC8" s="663"/>
      <c r="DD8" s="669">
        <v>199402</v>
      </c>
      <c r="DE8" s="661"/>
      <c r="DF8" s="661"/>
      <c r="DG8" s="661"/>
      <c r="DH8" s="661"/>
      <c r="DI8" s="661"/>
      <c r="DJ8" s="661"/>
      <c r="DK8" s="661"/>
      <c r="DL8" s="661"/>
      <c r="DM8" s="661"/>
      <c r="DN8" s="661"/>
      <c r="DO8" s="661"/>
      <c r="DP8" s="662"/>
      <c r="DQ8" s="669">
        <v>1038938</v>
      </c>
      <c r="DR8" s="661"/>
      <c r="DS8" s="661"/>
      <c r="DT8" s="661"/>
      <c r="DU8" s="661"/>
      <c r="DV8" s="661"/>
      <c r="DW8" s="661"/>
      <c r="DX8" s="661"/>
      <c r="DY8" s="661"/>
      <c r="DZ8" s="661"/>
      <c r="EA8" s="661"/>
      <c r="EB8" s="661"/>
      <c r="EC8" s="670"/>
    </row>
    <row r="9" spans="2:143" ht="11.25" customHeight="1">
      <c r="B9" s="657" t="s">
        <v>248</v>
      </c>
      <c r="C9" s="658"/>
      <c r="D9" s="658"/>
      <c r="E9" s="658"/>
      <c r="F9" s="658"/>
      <c r="G9" s="658"/>
      <c r="H9" s="658"/>
      <c r="I9" s="658"/>
      <c r="J9" s="658"/>
      <c r="K9" s="658"/>
      <c r="L9" s="658"/>
      <c r="M9" s="658"/>
      <c r="N9" s="658"/>
      <c r="O9" s="658"/>
      <c r="P9" s="658"/>
      <c r="Q9" s="659"/>
      <c r="R9" s="660">
        <v>2192</v>
      </c>
      <c r="S9" s="661"/>
      <c r="T9" s="661"/>
      <c r="U9" s="661"/>
      <c r="V9" s="661"/>
      <c r="W9" s="661"/>
      <c r="X9" s="661"/>
      <c r="Y9" s="662"/>
      <c r="Z9" s="663">
        <v>0</v>
      </c>
      <c r="AA9" s="663"/>
      <c r="AB9" s="663"/>
      <c r="AC9" s="663"/>
      <c r="AD9" s="664">
        <v>2192</v>
      </c>
      <c r="AE9" s="664"/>
      <c r="AF9" s="664"/>
      <c r="AG9" s="664"/>
      <c r="AH9" s="664"/>
      <c r="AI9" s="664"/>
      <c r="AJ9" s="664"/>
      <c r="AK9" s="664"/>
      <c r="AL9" s="665">
        <v>0.1</v>
      </c>
      <c r="AM9" s="666"/>
      <c r="AN9" s="666"/>
      <c r="AO9" s="667"/>
      <c r="AP9" s="657" t="s">
        <v>249</v>
      </c>
      <c r="AQ9" s="658"/>
      <c r="AR9" s="658"/>
      <c r="AS9" s="658"/>
      <c r="AT9" s="658"/>
      <c r="AU9" s="658"/>
      <c r="AV9" s="658"/>
      <c r="AW9" s="658"/>
      <c r="AX9" s="658"/>
      <c r="AY9" s="658"/>
      <c r="AZ9" s="658"/>
      <c r="BA9" s="658"/>
      <c r="BB9" s="658"/>
      <c r="BC9" s="658"/>
      <c r="BD9" s="658"/>
      <c r="BE9" s="658"/>
      <c r="BF9" s="659"/>
      <c r="BG9" s="660">
        <v>251097</v>
      </c>
      <c r="BH9" s="661"/>
      <c r="BI9" s="661"/>
      <c r="BJ9" s="661"/>
      <c r="BK9" s="661"/>
      <c r="BL9" s="661"/>
      <c r="BM9" s="661"/>
      <c r="BN9" s="662"/>
      <c r="BO9" s="663">
        <v>21.4</v>
      </c>
      <c r="BP9" s="663"/>
      <c r="BQ9" s="663"/>
      <c r="BR9" s="663"/>
      <c r="BS9" s="664" t="s">
        <v>176</v>
      </c>
      <c r="BT9" s="664"/>
      <c r="BU9" s="664"/>
      <c r="BV9" s="664"/>
      <c r="BW9" s="664"/>
      <c r="BX9" s="664"/>
      <c r="BY9" s="664"/>
      <c r="BZ9" s="664"/>
      <c r="CA9" s="664"/>
      <c r="CB9" s="668"/>
      <c r="CD9" s="657" t="s">
        <v>250</v>
      </c>
      <c r="CE9" s="658"/>
      <c r="CF9" s="658"/>
      <c r="CG9" s="658"/>
      <c r="CH9" s="658"/>
      <c r="CI9" s="658"/>
      <c r="CJ9" s="658"/>
      <c r="CK9" s="658"/>
      <c r="CL9" s="658"/>
      <c r="CM9" s="658"/>
      <c r="CN9" s="658"/>
      <c r="CO9" s="658"/>
      <c r="CP9" s="658"/>
      <c r="CQ9" s="659"/>
      <c r="CR9" s="660">
        <v>471095</v>
      </c>
      <c r="CS9" s="661"/>
      <c r="CT9" s="661"/>
      <c r="CU9" s="661"/>
      <c r="CV9" s="661"/>
      <c r="CW9" s="661"/>
      <c r="CX9" s="661"/>
      <c r="CY9" s="662"/>
      <c r="CZ9" s="663">
        <v>5.8</v>
      </c>
      <c r="DA9" s="663"/>
      <c r="DB9" s="663"/>
      <c r="DC9" s="663"/>
      <c r="DD9" s="669">
        <v>16883</v>
      </c>
      <c r="DE9" s="661"/>
      <c r="DF9" s="661"/>
      <c r="DG9" s="661"/>
      <c r="DH9" s="661"/>
      <c r="DI9" s="661"/>
      <c r="DJ9" s="661"/>
      <c r="DK9" s="661"/>
      <c r="DL9" s="661"/>
      <c r="DM9" s="661"/>
      <c r="DN9" s="661"/>
      <c r="DO9" s="661"/>
      <c r="DP9" s="662"/>
      <c r="DQ9" s="669">
        <v>378601</v>
      </c>
      <c r="DR9" s="661"/>
      <c r="DS9" s="661"/>
      <c r="DT9" s="661"/>
      <c r="DU9" s="661"/>
      <c r="DV9" s="661"/>
      <c r="DW9" s="661"/>
      <c r="DX9" s="661"/>
      <c r="DY9" s="661"/>
      <c r="DZ9" s="661"/>
      <c r="EA9" s="661"/>
      <c r="EB9" s="661"/>
      <c r="EC9" s="670"/>
    </row>
    <row r="10" spans="2:143" ht="11.25" customHeight="1">
      <c r="B10" s="657" t="s">
        <v>251</v>
      </c>
      <c r="C10" s="658"/>
      <c r="D10" s="658"/>
      <c r="E10" s="658"/>
      <c r="F10" s="658"/>
      <c r="G10" s="658"/>
      <c r="H10" s="658"/>
      <c r="I10" s="658"/>
      <c r="J10" s="658"/>
      <c r="K10" s="658"/>
      <c r="L10" s="658"/>
      <c r="M10" s="658"/>
      <c r="N10" s="658"/>
      <c r="O10" s="658"/>
      <c r="P10" s="658"/>
      <c r="Q10" s="659"/>
      <c r="R10" s="660" t="s">
        <v>176</v>
      </c>
      <c r="S10" s="661"/>
      <c r="T10" s="661"/>
      <c r="U10" s="661"/>
      <c r="V10" s="661"/>
      <c r="W10" s="661"/>
      <c r="X10" s="661"/>
      <c r="Y10" s="662"/>
      <c r="Z10" s="663" t="s">
        <v>176</v>
      </c>
      <c r="AA10" s="663"/>
      <c r="AB10" s="663"/>
      <c r="AC10" s="663"/>
      <c r="AD10" s="664" t="s">
        <v>252</v>
      </c>
      <c r="AE10" s="664"/>
      <c r="AF10" s="664"/>
      <c r="AG10" s="664"/>
      <c r="AH10" s="664"/>
      <c r="AI10" s="664"/>
      <c r="AJ10" s="664"/>
      <c r="AK10" s="664"/>
      <c r="AL10" s="665" t="s">
        <v>176</v>
      </c>
      <c r="AM10" s="666"/>
      <c r="AN10" s="666"/>
      <c r="AO10" s="667"/>
      <c r="AP10" s="657" t="s">
        <v>253</v>
      </c>
      <c r="AQ10" s="658"/>
      <c r="AR10" s="658"/>
      <c r="AS10" s="658"/>
      <c r="AT10" s="658"/>
      <c r="AU10" s="658"/>
      <c r="AV10" s="658"/>
      <c r="AW10" s="658"/>
      <c r="AX10" s="658"/>
      <c r="AY10" s="658"/>
      <c r="AZ10" s="658"/>
      <c r="BA10" s="658"/>
      <c r="BB10" s="658"/>
      <c r="BC10" s="658"/>
      <c r="BD10" s="658"/>
      <c r="BE10" s="658"/>
      <c r="BF10" s="659"/>
      <c r="BG10" s="660">
        <v>27186</v>
      </c>
      <c r="BH10" s="661"/>
      <c r="BI10" s="661"/>
      <c r="BJ10" s="661"/>
      <c r="BK10" s="661"/>
      <c r="BL10" s="661"/>
      <c r="BM10" s="661"/>
      <c r="BN10" s="662"/>
      <c r="BO10" s="663">
        <v>2.2999999999999998</v>
      </c>
      <c r="BP10" s="663"/>
      <c r="BQ10" s="663"/>
      <c r="BR10" s="663"/>
      <c r="BS10" s="664" t="s">
        <v>254</v>
      </c>
      <c r="BT10" s="664"/>
      <c r="BU10" s="664"/>
      <c r="BV10" s="664"/>
      <c r="BW10" s="664"/>
      <c r="BX10" s="664"/>
      <c r="BY10" s="664"/>
      <c r="BZ10" s="664"/>
      <c r="CA10" s="664"/>
      <c r="CB10" s="668"/>
      <c r="CD10" s="657" t="s">
        <v>255</v>
      </c>
      <c r="CE10" s="658"/>
      <c r="CF10" s="658"/>
      <c r="CG10" s="658"/>
      <c r="CH10" s="658"/>
      <c r="CI10" s="658"/>
      <c r="CJ10" s="658"/>
      <c r="CK10" s="658"/>
      <c r="CL10" s="658"/>
      <c r="CM10" s="658"/>
      <c r="CN10" s="658"/>
      <c r="CO10" s="658"/>
      <c r="CP10" s="658"/>
      <c r="CQ10" s="659"/>
      <c r="CR10" s="660" t="s">
        <v>176</v>
      </c>
      <c r="CS10" s="661"/>
      <c r="CT10" s="661"/>
      <c r="CU10" s="661"/>
      <c r="CV10" s="661"/>
      <c r="CW10" s="661"/>
      <c r="CX10" s="661"/>
      <c r="CY10" s="662"/>
      <c r="CZ10" s="663" t="s">
        <v>176</v>
      </c>
      <c r="DA10" s="663"/>
      <c r="DB10" s="663"/>
      <c r="DC10" s="663"/>
      <c r="DD10" s="669" t="s">
        <v>176</v>
      </c>
      <c r="DE10" s="661"/>
      <c r="DF10" s="661"/>
      <c r="DG10" s="661"/>
      <c r="DH10" s="661"/>
      <c r="DI10" s="661"/>
      <c r="DJ10" s="661"/>
      <c r="DK10" s="661"/>
      <c r="DL10" s="661"/>
      <c r="DM10" s="661"/>
      <c r="DN10" s="661"/>
      <c r="DO10" s="661"/>
      <c r="DP10" s="662"/>
      <c r="DQ10" s="669" t="s">
        <v>252</v>
      </c>
      <c r="DR10" s="661"/>
      <c r="DS10" s="661"/>
      <c r="DT10" s="661"/>
      <c r="DU10" s="661"/>
      <c r="DV10" s="661"/>
      <c r="DW10" s="661"/>
      <c r="DX10" s="661"/>
      <c r="DY10" s="661"/>
      <c r="DZ10" s="661"/>
      <c r="EA10" s="661"/>
      <c r="EB10" s="661"/>
      <c r="EC10" s="670"/>
    </row>
    <row r="11" spans="2:143" ht="11.25" customHeight="1">
      <c r="B11" s="657" t="s">
        <v>256</v>
      </c>
      <c r="C11" s="658"/>
      <c r="D11" s="658"/>
      <c r="E11" s="658"/>
      <c r="F11" s="658"/>
      <c r="G11" s="658"/>
      <c r="H11" s="658"/>
      <c r="I11" s="658"/>
      <c r="J11" s="658"/>
      <c r="K11" s="658"/>
      <c r="L11" s="658"/>
      <c r="M11" s="658"/>
      <c r="N11" s="658"/>
      <c r="O11" s="658"/>
      <c r="P11" s="658"/>
      <c r="Q11" s="659"/>
      <c r="R11" s="660">
        <v>223466</v>
      </c>
      <c r="S11" s="661"/>
      <c r="T11" s="661"/>
      <c r="U11" s="661"/>
      <c r="V11" s="661"/>
      <c r="W11" s="661"/>
      <c r="X11" s="661"/>
      <c r="Y11" s="662"/>
      <c r="Z11" s="665">
        <v>2.6</v>
      </c>
      <c r="AA11" s="666"/>
      <c r="AB11" s="666"/>
      <c r="AC11" s="672"/>
      <c r="AD11" s="669">
        <v>223466</v>
      </c>
      <c r="AE11" s="661"/>
      <c r="AF11" s="661"/>
      <c r="AG11" s="661"/>
      <c r="AH11" s="661"/>
      <c r="AI11" s="661"/>
      <c r="AJ11" s="661"/>
      <c r="AK11" s="662"/>
      <c r="AL11" s="665">
        <v>5.2</v>
      </c>
      <c r="AM11" s="666"/>
      <c r="AN11" s="666"/>
      <c r="AO11" s="667"/>
      <c r="AP11" s="657" t="s">
        <v>257</v>
      </c>
      <c r="AQ11" s="658"/>
      <c r="AR11" s="658"/>
      <c r="AS11" s="658"/>
      <c r="AT11" s="658"/>
      <c r="AU11" s="658"/>
      <c r="AV11" s="658"/>
      <c r="AW11" s="658"/>
      <c r="AX11" s="658"/>
      <c r="AY11" s="658"/>
      <c r="AZ11" s="658"/>
      <c r="BA11" s="658"/>
      <c r="BB11" s="658"/>
      <c r="BC11" s="658"/>
      <c r="BD11" s="658"/>
      <c r="BE11" s="658"/>
      <c r="BF11" s="659"/>
      <c r="BG11" s="660">
        <v>30776</v>
      </c>
      <c r="BH11" s="661"/>
      <c r="BI11" s="661"/>
      <c r="BJ11" s="661"/>
      <c r="BK11" s="661"/>
      <c r="BL11" s="661"/>
      <c r="BM11" s="661"/>
      <c r="BN11" s="662"/>
      <c r="BO11" s="663">
        <v>2.6</v>
      </c>
      <c r="BP11" s="663"/>
      <c r="BQ11" s="663"/>
      <c r="BR11" s="663"/>
      <c r="BS11" s="664" t="s">
        <v>176</v>
      </c>
      <c r="BT11" s="664"/>
      <c r="BU11" s="664"/>
      <c r="BV11" s="664"/>
      <c r="BW11" s="664"/>
      <c r="BX11" s="664"/>
      <c r="BY11" s="664"/>
      <c r="BZ11" s="664"/>
      <c r="CA11" s="664"/>
      <c r="CB11" s="668"/>
      <c r="CD11" s="657" t="s">
        <v>258</v>
      </c>
      <c r="CE11" s="658"/>
      <c r="CF11" s="658"/>
      <c r="CG11" s="658"/>
      <c r="CH11" s="658"/>
      <c r="CI11" s="658"/>
      <c r="CJ11" s="658"/>
      <c r="CK11" s="658"/>
      <c r="CL11" s="658"/>
      <c r="CM11" s="658"/>
      <c r="CN11" s="658"/>
      <c r="CO11" s="658"/>
      <c r="CP11" s="658"/>
      <c r="CQ11" s="659"/>
      <c r="CR11" s="660">
        <v>535704</v>
      </c>
      <c r="CS11" s="661"/>
      <c r="CT11" s="661"/>
      <c r="CU11" s="661"/>
      <c r="CV11" s="661"/>
      <c r="CW11" s="661"/>
      <c r="CX11" s="661"/>
      <c r="CY11" s="662"/>
      <c r="CZ11" s="663">
        <v>6.6</v>
      </c>
      <c r="DA11" s="663"/>
      <c r="DB11" s="663"/>
      <c r="DC11" s="663"/>
      <c r="DD11" s="669">
        <v>121640</v>
      </c>
      <c r="DE11" s="661"/>
      <c r="DF11" s="661"/>
      <c r="DG11" s="661"/>
      <c r="DH11" s="661"/>
      <c r="DI11" s="661"/>
      <c r="DJ11" s="661"/>
      <c r="DK11" s="661"/>
      <c r="DL11" s="661"/>
      <c r="DM11" s="661"/>
      <c r="DN11" s="661"/>
      <c r="DO11" s="661"/>
      <c r="DP11" s="662"/>
      <c r="DQ11" s="669">
        <v>295583</v>
      </c>
      <c r="DR11" s="661"/>
      <c r="DS11" s="661"/>
      <c r="DT11" s="661"/>
      <c r="DU11" s="661"/>
      <c r="DV11" s="661"/>
      <c r="DW11" s="661"/>
      <c r="DX11" s="661"/>
      <c r="DY11" s="661"/>
      <c r="DZ11" s="661"/>
      <c r="EA11" s="661"/>
      <c r="EB11" s="661"/>
      <c r="EC11" s="670"/>
    </row>
    <row r="12" spans="2:143" ht="11.25" customHeight="1">
      <c r="B12" s="657" t="s">
        <v>259</v>
      </c>
      <c r="C12" s="658"/>
      <c r="D12" s="658"/>
      <c r="E12" s="658"/>
      <c r="F12" s="658"/>
      <c r="G12" s="658"/>
      <c r="H12" s="658"/>
      <c r="I12" s="658"/>
      <c r="J12" s="658"/>
      <c r="K12" s="658"/>
      <c r="L12" s="658"/>
      <c r="M12" s="658"/>
      <c r="N12" s="658"/>
      <c r="O12" s="658"/>
      <c r="P12" s="658"/>
      <c r="Q12" s="659"/>
      <c r="R12" s="660" t="s">
        <v>252</v>
      </c>
      <c r="S12" s="661"/>
      <c r="T12" s="661"/>
      <c r="U12" s="661"/>
      <c r="V12" s="661"/>
      <c r="W12" s="661"/>
      <c r="X12" s="661"/>
      <c r="Y12" s="662"/>
      <c r="Z12" s="663" t="s">
        <v>176</v>
      </c>
      <c r="AA12" s="663"/>
      <c r="AB12" s="663"/>
      <c r="AC12" s="663"/>
      <c r="AD12" s="664" t="s">
        <v>176</v>
      </c>
      <c r="AE12" s="664"/>
      <c r="AF12" s="664"/>
      <c r="AG12" s="664"/>
      <c r="AH12" s="664"/>
      <c r="AI12" s="664"/>
      <c r="AJ12" s="664"/>
      <c r="AK12" s="664"/>
      <c r="AL12" s="665" t="s">
        <v>176</v>
      </c>
      <c r="AM12" s="666"/>
      <c r="AN12" s="666"/>
      <c r="AO12" s="667"/>
      <c r="AP12" s="657" t="s">
        <v>260</v>
      </c>
      <c r="AQ12" s="658"/>
      <c r="AR12" s="658"/>
      <c r="AS12" s="658"/>
      <c r="AT12" s="658"/>
      <c r="AU12" s="658"/>
      <c r="AV12" s="658"/>
      <c r="AW12" s="658"/>
      <c r="AX12" s="658"/>
      <c r="AY12" s="658"/>
      <c r="AZ12" s="658"/>
      <c r="BA12" s="658"/>
      <c r="BB12" s="658"/>
      <c r="BC12" s="658"/>
      <c r="BD12" s="658"/>
      <c r="BE12" s="658"/>
      <c r="BF12" s="659"/>
      <c r="BG12" s="660">
        <v>740598</v>
      </c>
      <c r="BH12" s="661"/>
      <c r="BI12" s="661"/>
      <c r="BJ12" s="661"/>
      <c r="BK12" s="661"/>
      <c r="BL12" s="661"/>
      <c r="BM12" s="661"/>
      <c r="BN12" s="662"/>
      <c r="BO12" s="663">
        <v>63.1</v>
      </c>
      <c r="BP12" s="663"/>
      <c r="BQ12" s="663"/>
      <c r="BR12" s="663"/>
      <c r="BS12" s="664" t="s">
        <v>252</v>
      </c>
      <c r="BT12" s="664"/>
      <c r="BU12" s="664"/>
      <c r="BV12" s="664"/>
      <c r="BW12" s="664"/>
      <c r="BX12" s="664"/>
      <c r="BY12" s="664"/>
      <c r="BZ12" s="664"/>
      <c r="CA12" s="664"/>
      <c r="CB12" s="668"/>
      <c r="CD12" s="657" t="s">
        <v>261</v>
      </c>
      <c r="CE12" s="658"/>
      <c r="CF12" s="658"/>
      <c r="CG12" s="658"/>
      <c r="CH12" s="658"/>
      <c r="CI12" s="658"/>
      <c r="CJ12" s="658"/>
      <c r="CK12" s="658"/>
      <c r="CL12" s="658"/>
      <c r="CM12" s="658"/>
      <c r="CN12" s="658"/>
      <c r="CO12" s="658"/>
      <c r="CP12" s="658"/>
      <c r="CQ12" s="659"/>
      <c r="CR12" s="660">
        <v>484867</v>
      </c>
      <c r="CS12" s="661"/>
      <c r="CT12" s="661"/>
      <c r="CU12" s="661"/>
      <c r="CV12" s="661"/>
      <c r="CW12" s="661"/>
      <c r="CX12" s="661"/>
      <c r="CY12" s="662"/>
      <c r="CZ12" s="663">
        <v>6</v>
      </c>
      <c r="DA12" s="663"/>
      <c r="DB12" s="663"/>
      <c r="DC12" s="663"/>
      <c r="DD12" s="669">
        <v>42449</v>
      </c>
      <c r="DE12" s="661"/>
      <c r="DF12" s="661"/>
      <c r="DG12" s="661"/>
      <c r="DH12" s="661"/>
      <c r="DI12" s="661"/>
      <c r="DJ12" s="661"/>
      <c r="DK12" s="661"/>
      <c r="DL12" s="661"/>
      <c r="DM12" s="661"/>
      <c r="DN12" s="661"/>
      <c r="DO12" s="661"/>
      <c r="DP12" s="662"/>
      <c r="DQ12" s="669">
        <v>235162</v>
      </c>
      <c r="DR12" s="661"/>
      <c r="DS12" s="661"/>
      <c r="DT12" s="661"/>
      <c r="DU12" s="661"/>
      <c r="DV12" s="661"/>
      <c r="DW12" s="661"/>
      <c r="DX12" s="661"/>
      <c r="DY12" s="661"/>
      <c r="DZ12" s="661"/>
      <c r="EA12" s="661"/>
      <c r="EB12" s="661"/>
      <c r="EC12" s="670"/>
    </row>
    <row r="13" spans="2:143" ht="11.25" customHeight="1">
      <c r="B13" s="657" t="s">
        <v>262</v>
      </c>
      <c r="C13" s="658"/>
      <c r="D13" s="658"/>
      <c r="E13" s="658"/>
      <c r="F13" s="658"/>
      <c r="G13" s="658"/>
      <c r="H13" s="658"/>
      <c r="I13" s="658"/>
      <c r="J13" s="658"/>
      <c r="K13" s="658"/>
      <c r="L13" s="658"/>
      <c r="M13" s="658"/>
      <c r="N13" s="658"/>
      <c r="O13" s="658"/>
      <c r="P13" s="658"/>
      <c r="Q13" s="659"/>
      <c r="R13" s="660" t="s">
        <v>176</v>
      </c>
      <c r="S13" s="661"/>
      <c r="T13" s="661"/>
      <c r="U13" s="661"/>
      <c r="V13" s="661"/>
      <c r="W13" s="661"/>
      <c r="X13" s="661"/>
      <c r="Y13" s="662"/>
      <c r="Z13" s="663" t="s">
        <v>254</v>
      </c>
      <c r="AA13" s="663"/>
      <c r="AB13" s="663"/>
      <c r="AC13" s="663"/>
      <c r="AD13" s="664" t="s">
        <v>176</v>
      </c>
      <c r="AE13" s="664"/>
      <c r="AF13" s="664"/>
      <c r="AG13" s="664"/>
      <c r="AH13" s="664"/>
      <c r="AI13" s="664"/>
      <c r="AJ13" s="664"/>
      <c r="AK13" s="664"/>
      <c r="AL13" s="665" t="s">
        <v>252</v>
      </c>
      <c r="AM13" s="666"/>
      <c r="AN13" s="666"/>
      <c r="AO13" s="667"/>
      <c r="AP13" s="657" t="s">
        <v>263</v>
      </c>
      <c r="AQ13" s="658"/>
      <c r="AR13" s="658"/>
      <c r="AS13" s="658"/>
      <c r="AT13" s="658"/>
      <c r="AU13" s="658"/>
      <c r="AV13" s="658"/>
      <c r="AW13" s="658"/>
      <c r="AX13" s="658"/>
      <c r="AY13" s="658"/>
      <c r="AZ13" s="658"/>
      <c r="BA13" s="658"/>
      <c r="BB13" s="658"/>
      <c r="BC13" s="658"/>
      <c r="BD13" s="658"/>
      <c r="BE13" s="658"/>
      <c r="BF13" s="659"/>
      <c r="BG13" s="660">
        <v>726750</v>
      </c>
      <c r="BH13" s="661"/>
      <c r="BI13" s="661"/>
      <c r="BJ13" s="661"/>
      <c r="BK13" s="661"/>
      <c r="BL13" s="661"/>
      <c r="BM13" s="661"/>
      <c r="BN13" s="662"/>
      <c r="BO13" s="663">
        <v>61.9</v>
      </c>
      <c r="BP13" s="663"/>
      <c r="BQ13" s="663"/>
      <c r="BR13" s="663"/>
      <c r="BS13" s="664" t="s">
        <v>176</v>
      </c>
      <c r="BT13" s="664"/>
      <c r="BU13" s="664"/>
      <c r="BV13" s="664"/>
      <c r="BW13" s="664"/>
      <c r="BX13" s="664"/>
      <c r="BY13" s="664"/>
      <c r="BZ13" s="664"/>
      <c r="CA13" s="664"/>
      <c r="CB13" s="668"/>
      <c r="CD13" s="657" t="s">
        <v>264</v>
      </c>
      <c r="CE13" s="658"/>
      <c r="CF13" s="658"/>
      <c r="CG13" s="658"/>
      <c r="CH13" s="658"/>
      <c r="CI13" s="658"/>
      <c r="CJ13" s="658"/>
      <c r="CK13" s="658"/>
      <c r="CL13" s="658"/>
      <c r="CM13" s="658"/>
      <c r="CN13" s="658"/>
      <c r="CO13" s="658"/>
      <c r="CP13" s="658"/>
      <c r="CQ13" s="659"/>
      <c r="CR13" s="660">
        <v>846776</v>
      </c>
      <c r="CS13" s="661"/>
      <c r="CT13" s="661"/>
      <c r="CU13" s="661"/>
      <c r="CV13" s="661"/>
      <c r="CW13" s="661"/>
      <c r="CX13" s="661"/>
      <c r="CY13" s="662"/>
      <c r="CZ13" s="663">
        <v>10.4</v>
      </c>
      <c r="DA13" s="663"/>
      <c r="DB13" s="663"/>
      <c r="DC13" s="663"/>
      <c r="DD13" s="669">
        <v>650556</v>
      </c>
      <c r="DE13" s="661"/>
      <c r="DF13" s="661"/>
      <c r="DG13" s="661"/>
      <c r="DH13" s="661"/>
      <c r="DI13" s="661"/>
      <c r="DJ13" s="661"/>
      <c r="DK13" s="661"/>
      <c r="DL13" s="661"/>
      <c r="DM13" s="661"/>
      <c r="DN13" s="661"/>
      <c r="DO13" s="661"/>
      <c r="DP13" s="662"/>
      <c r="DQ13" s="669">
        <v>419028</v>
      </c>
      <c r="DR13" s="661"/>
      <c r="DS13" s="661"/>
      <c r="DT13" s="661"/>
      <c r="DU13" s="661"/>
      <c r="DV13" s="661"/>
      <c r="DW13" s="661"/>
      <c r="DX13" s="661"/>
      <c r="DY13" s="661"/>
      <c r="DZ13" s="661"/>
      <c r="EA13" s="661"/>
      <c r="EB13" s="661"/>
      <c r="EC13" s="670"/>
    </row>
    <row r="14" spans="2:143" ht="11.25" customHeight="1">
      <c r="B14" s="657" t="s">
        <v>265</v>
      </c>
      <c r="C14" s="658"/>
      <c r="D14" s="658"/>
      <c r="E14" s="658"/>
      <c r="F14" s="658"/>
      <c r="G14" s="658"/>
      <c r="H14" s="658"/>
      <c r="I14" s="658"/>
      <c r="J14" s="658"/>
      <c r="K14" s="658"/>
      <c r="L14" s="658"/>
      <c r="M14" s="658"/>
      <c r="N14" s="658"/>
      <c r="O14" s="658"/>
      <c r="P14" s="658"/>
      <c r="Q14" s="659"/>
      <c r="R14" s="660" t="s">
        <v>252</v>
      </c>
      <c r="S14" s="661"/>
      <c r="T14" s="661"/>
      <c r="U14" s="661"/>
      <c r="V14" s="661"/>
      <c r="W14" s="661"/>
      <c r="X14" s="661"/>
      <c r="Y14" s="662"/>
      <c r="Z14" s="663" t="s">
        <v>176</v>
      </c>
      <c r="AA14" s="663"/>
      <c r="AB14" s="663"/>
      <c r="AC14" s="663"/>
      <c r="AD14" s="664" t="s">
        <v>254</v>
      </c>
      <c r="AE14" s="664"/>
      <c r="AF14" s="664"/>
      <c r="AG14" s="664"/>
      <c r="AH14" s="664"/>
      <c r="AI14" s="664"/>
      <c r="AJ14" s="664"/>
      <c r="AK14" s="664"/>
      <c r="AL14" s="665" t="s">
        <v>176</v>
      </c>
      <c r="AM14" s="666"/>
      <c r="AN14" s="666"/>
      <c r="AO14" s="667"/>
      <c r="AP14" s="657" t="s">
        <v>266</v>
      </c>
      <c r="AQ14" s="658"/>
      <c r="AR14" s="658"/>
      <c r="AS14" s="658"/>
      <c r="AT14" s="658"/>
      <c r="AU14" s="658"/>
      <c r="AV14" s="658"/>
      <c r="AW14" s="658"/>
      <c r="AX14" s="658"/>
      <c r="AY14" s="658"/>
      <c r="AZ14" s="658"/>
      <c r="BA14" s="658"/>
      <c r="BB14" s="658"/>
      <c r="BC14" s="658"/>
      <c r="BD14" s="658"/>
      <c r="BE14" s="658"/>
      <c r="BF14" s="659"/>
      <c r="BG14" s="660">
        <v>46325</v>
      </c>
      <c r="BH14" s="661"/>
      <c r="BI14" s="661"/>
      <c r="BJ14" s="661"/>
      <c r="BK14" s="661"/>
      <c r="BL14" s="661"/>
      <c r="BM14" s="661"/>
      <c r="BN14" s="662"/>
      <c r="BO14" s="663">
        <v>3.9</v>
      </c>
      <c r="BP14" s="663"/>
      <c r="BQ14" s="663"/>
      <c r="BR14" s="663"/>
      <c r="BS14" s="664" t="s">
        <v>252</v>
      </c>
      <c r="BT14" s="664"/>
      <c r="BU14" s="664"/>
      <c r="BV14" s="664"/>
      <c r="BW14" s="664"/>
      <c r="BX14" s="664"/>
      <c r="BY14" s="664"/>
      <c r="BZ14" s="664"/>
      <c r="CA14" s="664"/>
      <c r="CB14" s="668"/>
      <c r="CD14" s="657" t="s">
        <v>267</v>
      </c>
      <c r="CE14" s="658"/>
      <c r="CF14" s="658"/>
      <c r="CG14" s="658"/>
      <c r="CH14" s="658"/>
      <c r="CI14" s="658"/>
      <c r="CJ14" s="658"/>
      <c r="CK14" s="658"/>
      <c r="CL14" s="658"/>
      <c r="CM14" s="658"/>
      <c r="CN14" s="658"/>
      <c r="CO14" s="658"/>
      <c r="CP14" s="658"/>
      <c r="CQ14" s="659"/>
      <c r="CR14" s="660">
        <v>368970</v>
      </c>
      <c r="CS14" s="661"/>
      <c r="CT14" s="661"/>
      <c r="CU14" s="661"/>
      <c r="CV14" s="661"/>
      <c r="CW14" s="661"/>
      <c r="CX14" s="661"/>
      <c r="CY14" s="662"/>
      <c r="CZ14" s="663">
        <v>4.5</v>
      </c>
      <c r="DA14" s="663"/>
      <c r="DB14" s="663"/>
      <c r="DC14" s="663"/>
      <c r="DD14" s="669">
        <v>3203</v>
      </c>
      <c r="DE14" s="661"/>
      <c r="DF14" s="661"/>
      <c r="DG14" s="661"/>
      <c r="DH14" s="661"/>
      <c r="DI14" s="661"/>
      <c r="DJ14" s="661"/>
      <c r="DK14" s="661"/>
      <c r="DL14" s="661"/>
      <c r="DM14" s="661"/>
      <c r="DN14" s="661"/>
      <c r="DO14" s="661"/>
      <c r="DP14" s="662"/>
      <c r="DQ14" s="669">
        <v>331472</v>
      </c>
      <c r="DR14" s="661"/>
      <c r="DS14" s="661"/>
      <c r="DT14" s="661"/>
      <c r="DU14" s="661"/>
      <c r="DV14" s="661"/>
      <c r="DW14" s="661"/>
      <c r="DX14" s="661"/>
      <c r="DY14" s="661"/>
      <c r="DZ14" s="661"/>
      <c r="EA14" s="661"/>
      <c r="EB14" s="661"/>
      <c r="EC14" s="670"/>
    </row>
    <row r="15" spans="2:143" ht="11.25" customHeight="1">
      <c r="B15" s="657" t="s">
        <v>268</v>
      </c>
      <c r="C15" s="658"/>
      <c r="D15" s="658"/>
      <c r="E15" s="658"/>
      <c r="F15" s="658"/>
      <c r="G15" s="658"/>
      <c r="H15" s="658"/>
      <c r="I15" s="658"/>
      <c r="J15" s="658"/>
      <c r="K15" s="658"/>
      <c r="L15" s="658"/>
      <c r="M15" s="658"/>
      <c r="N15" s="658"/>
      <c r="O15" s="658"/>
      <c r="P15" s="658"/>
      <c r="Q15" s="659"/>
      <c r="R15" s="660" t="s">
        <v>252</v>
      </c>
      <c r="S15" s="661"/>
      <c r="T15" s="661"/>
      <c r="U15" s="661"/>
      <c r="V15" s="661"/>
      <c r="W15" s="661"/>
      <c r="X15" s="661"/>
      <c r="Y15" s="662"/>
      <c r="Z15" s="663" t="s">
        <v>176</v>
      </c>
      <c r="AA15" s="663"/>
      <c r="AB15" s="663"/>
      <c r="AC15" s="663"/>
      <c r="AD15" s="664" t="s">
        <v>176</v>
      </c>
      <c r="AE15" s="664"/>
      <c r="AF15" s="664"/>
      <c r="AG15" s="664"/>
      <c r="AH15" s="664"/>
      <c r="AI15" s="664"/>
      <c r="AJ15" s="664"/>
      <c r="AK15" s="664"/>
      <c r="AL15" s="665" t="s">
        <v>176</v>
      </c>
      <c r="AM15" s="666"/>
      <c r="AN15" s="666"/>
      <c r="AO15" s="667"/>
      <c r="AP15" s="657" t="s">
        <v>269</v>
      </c>
      <c r="AQ15" s="658"/>
      <c r="AR15" s="658"/>
      <c r="AS15" s="658"/>
      <c r="AT15" s="658"/>
      <c r="AU15" s="658"/>
      <c r="AV15" s="658"/>
      <c r="AW15" s="658"/>
      <c r="AX15" s="658"/>
      <c r="AY15" s="658"/>
      <c r="AZ15" s="658"/>
      <c r="BA15" s="658"/>
      <c r="BB15" s="658"/>
      <c r="BC15" s="658"/>
      <c r="BD15" s="658"/>
      <c r="BE15" s="658"/>
      <c r="BF15" s="659"/>
      <c r="BG15" s="660">
        <v>64380</v>
      </c>
      <c r="BH15" s="661"/>
      <c r="BI15" s="661"/>
      <c r="BJ15" s="661"/>
      <c r="BK15" s="661"/>
      <c r="BL15" s="661"/>
      <c r="BM15" s="661"/>
      <c r="BN15" s="662"/>
      <c r="BO15" s="663">
        <v>5.5</v>
      </c>
      <c r="BP15" s="663"/>
      <c r="BQ15" s="663"/>
      <c r="BR15" s="663"/>
      <c r="BS15" s="664" t="s">
        <v>252</v>
      </c>
      <c r="BT15" s="664"/>
      <c r="BU15" s="664"/>
      <c r="BV15" s="664"/>
      <c r="BW15" s="664"/>
      <c r="BX15" s="664"/>
      <c r="BY15" s="664"/>
      <c r="BZ15" s="664"/>
      <c r="CA15" s="664"/>
      <c r="CB15" s="668"/>
      <c r="CD15" s="657" t="s">
        <v>270</v>
      </c>
      <c r="CE15" s="658"/>
      <c r="CF15" s="658"/>
      <c r="CG15" s="658"/>
      <c r="CH15" s="658"/>
      <c r="CI15" s="658"/>
      <c r="CJ15" s="658"/>
      <c r="CK15" s="658"/>
      <c r="CL15" s="658"/>
      <c r="CM15" s="658"/>
      <c r="CN15" s="658"/>
      <c r="CO15" s="658"/>
      <c r="CP15" s="658"/>
      <c r="CQ15" s="659"/>
      <c r="CR15" s="660">
        <v>791087</v>
      </c>
      <c r="CS15" s="661"/>
      <c r="CT15" s="661"/>
      <c r="CU15" s="661"/>
      <c r="CV15" s="661"/>
      <c r="CW15" s="661"/>
      <c r="CX15" s="661"/>
      <c r="CY15" s="662"/>
      <c r="CZ15" s="663">
        <v>9.6999999999999993</v>
      </c>
      <c r="DA15" s="663"/>
      <c r="DB15" s="663"/>
      <c r="DC15" s="663"/>
      <c r="DD15" s="669">
        <v>313161</v>
      </c>
      <c r="DE15" s="661"/>
      <c r="DF15" s="661"/>
      <c r="DG15" s="661"/>
      <c r="DH15" s="661"/>
      <c r="DI15" s="661"/>
      <c r="DJ15" s="661"/>
      <c r="DK15" s="661"/>
      <c r="DL15" s="661"/>
      <c r="DM15" s="661"/>
      <c r="DN15" s="661"/>
      <c r="DO15" s="661"/>
      <c r="DP15" s="662"/>
      <c r="DQ15" s="669">
        <v>618456</v>
      </c>
      <c r="DR15" s="661"/>
      <c r="DS15" s="661"/>
      <c r="DT15" s="661"/>
      <c r="DU15" s="661"/>
      <c r="DV15" s="661"/>
      <c r="DW15" s="661"/>
      <c r="DX15" s="661"/>
      <c r="DY15" s="661"/>
      <c r="DZ15" s="661"/>
      <c r="EA15" s="661"/>
      <c r="EB15" s="661"/>
      <c r="EC15" s="670"/>
    </row>
    <row r="16" spans="2:143" ht="11.25" customHeight="1">
      <c r="B16" s="657" t="s">
        <v>271</v>
      </c>
      <c r="C16" s="658"/>
      <c r="D16" s="658"/>
      <c r="E16" s="658"/>
      <c r="F16" s="658"/>
      <c r="G16" s="658"/>
      <c r="H16" s="658"/>
      <c r="I16" s="658"/>
      <c r="J16" s="658"/>
      <c r="K16" s="658"/>
      <c r="L16" s="658"/>
      <c r="M16" s="658"/>
      <c r="N16" s="658"/>
      <c r="O16" s="658"/>
      <c r="P16" s="658"/>
      <c r="Q16" s="659"/>
      <c r="R16" s="660">
        <v>3647</v>
      </c>
      <c r="S16" s="661"/>
      <c r="T16" s="661"/>
      <c r="U16" s="661"/>
      <c r="V16" s="661"/>
      <c r="W16" s="661"/>
      <c r="X16" s="661"/>
      <c r="Y16" s="662"/>
      <c r="Z16" s="663">
        <v>0</v>
      </c>
      <c r="AA16" s="663"/>
      <c r="AB16" s="663"/>
      <c r="AC16" s="663"/>
      <c r="AD16" s="664">
        <v>3647</v>
      </c>
      <c r="AE16" s="664"/>
      <c r="AF16" s="664"/>
      <c r="AG16" s="664"/>
      <c r="AH16" s="664"/>
      <c r="AI16" s="664"/>
      <c r="AJ16" s="664"/>
      <c r="AK16" s="664"/>
      <c r="AL16" s="665">
        <v>0.1</v>
      </c>
      <c r="AM16" s="666"/>
      <c r="AN16" s="666"/>
      <c r="AO16" s="667"/>
      <c r="AP16" s="657" t="s">
        <v>272</v>
      </c>
      <c r="AQ16" s="658"/>
      <c r="AR16" s="658"/>
      <c r="AS16" s="658"/>
      <c r="AT16" s="658"/>
      <c r="AU16" s="658"/>
      <c r="AV16" s="658"/>
      <c r="AW16" s="658"/>
      <c r="AX16" s="658"/>
      <c r="AY16" s="658"/>
      <c r="AZ16" s="658"/>
      <c r="BA16" s="658"/>
      <c r="BB16" s="658"/>
      <c r="BC16" s="658"/>
      <c r="BD16" s="658"/>
      <c r="BE16" s="658"/>
      <c r="BF16" s="659"/>
      <c r="BG16" s="660" t="s">
        <v>252</v>
      </c>
      <c r="BH16" s="661"/>
      <c r="BI16" s="661"/>
      <c r="BJ16" s="661"/>
      <c r="BK16" s="661"/>
      <c r="BL16" s="661"/>
      <c r="BM16" s="661"/>
      <c r="BN16" s="662"/>
      <c r="BO16" s="663" t="s">
        <v>252</v>
      </c>
      <c r="BP16" s="663"/>
      <c r="BQ16" s="663"/>
      <c r="BR16" s="663"/>
      <c r="BS16" s="664" t="s">
        <v>176</v>
      </c>
      <c r="BT16" s="664"/>
      <c r="BU16" s="664"/>
      <c r="BV16" s="664"/>
      <c r="BW16" s="664"/>
      <c r="BX16" s="664"/>
      <c r="BY16" s="664"/>
      <c r="BZ16" s="664"/>
      <c r="CA16" s="664"/>
      <c r="CB16" s="668"/>
      <c r="CD16" s="657" t="s">
        <v>273</v>
      </c>
      <c r="CE16" s="658"/>
      <c r="CF16" s="658"/>
      <c r="CG16" s="658"/>
      <c r="CH16" s="658"/>
      <c r="CI16" s="658"/>
      <c r="CJ16" s="658"/>
      <c r="CK16" s="658"/>
      <c r="CL16" s="658"/>
      <c r="CM16" s="658"/>
      <c r="CN16" s="658"/>
      <c r="CO16" s="658"/>
      <c r="CP16" s="658"/>
      <c r="CQ16" s="659"/>
      <c r="CR16" s="660">
        <v>140187</v>
      </c>
      <c r="CS16" s="661"/>
      <c r="CT16" s="661"/>
      <c r="CU16" s="661"/>
      <c r="CV16" s="661"/>
      <c r="CW16" s="661"/>
      <c r="CX16" s="661"/>
      <c r="CY16" s="662"/>
      <c r="CZ16" s="663">
        <v>1.7</v>
      </c>
      <c r="DA16" s="663"/>
      <c r="DB16" s="663"/>
      <c r="DC16" s="663"/>
      <c r="DD16" s="669" t="s">
        <v>252</v>
      </c>
      <c r="DE16" s="661"/>
      <c r="DF16" s="661"/>
      <c r="DG16" s="661"/>
      <c r="DH16" s="661"/>
      <c r="DI16" s="661"/>
      <c r="DJ16" s="661"/>
      <c r="DK16" s="661"/>
      <c r="DL16" s="661"/>
      <c r="DM16" s="661"/>
      <c r="DN16" s="661"/>
      <c r="DO16" s="661"/>
      <c r="DP16" s="662"/>
      <c r="DQ16" s="669">
        <v>57611</v>
      </c>
      <c r="DR16" s="661"/>
      <c r="DS16" s="661"/>
      <c r="DT16" s="661"/>
      <c r="DU16" s="661"/>
      <c r="DV16" s="661"/>
      <c r="DW16" s="661"/>
      <c r="DX16" s="661"/>
      <c r="DY16" s="661"/>
      <c r="DZ16" s="661"/>
      <c r="EA16" s="661"/>
      <c r="EB16" s="661"/>
      <c r="EC16" s="670"/>
    </row>
    <row r="17" spans="2:133" ht="11.25" customHeight="1">
      <c r="B17" s="657" t="s">
        <v>274</v>
      </c>
      <c r="C17" s="658"/>
      <c r="D17" s="658"/>
      <c r="E17" s="658"/>
      <c r="F17" s="658"/>
      <c r="G17" s="658"/>
      <c r="H17" s="658"/>
      <c r="I17" s="658"/>
      <c r="J17" s="658"/>
      <c r="K17" s="658"/>
      <c r="L17" s="658"/>
      <c r="M17" s="658"/>
      <c r="N17" s="658"/>
      <c r="O17" s="658"/>
      <c r="P17" s="658"/>
      <c r="Q17" s="659"/>
      <c r="R17" s="660">
        <v>12696</v>
      </c>
      <c r="S17" s="661"/>
      <c r="T17" s="661"/>
      <c r="U17" s="661"/>
      <c r="V17" s="661"/>
      <c r="W17" s="661"/>
      <c r="X17" s="661"/>
      <c r="Y17" s="662"/>
      <c r="Z17" s="663">
        <v>0.1</v>
      </c>
      <c r="AA17" s="663"/>
      <c r="AB17" s="663"/>
      <c r="AC17" s="663"/>
      <c r="AD17" s="664">
        <v>12696</v>
      </c>
      <c r="AE17" s="664"/>
      <c r="AF17" s="664"/>
      <c r="AG17" s="664"/>
      <c r="AH17" s="664"/>
      <c r="AI17" s="664"/>
      <c r="AJ17" s="664"/>
      <c r="AK17" s="664"/>
      <c r="AL17" s="665">
        <v>0.3</v>
      </c>
      <c r="AM17" s="666"/>
      <c r="AN17" s="666"/>
      <c r="AO17" s="667"/>
      <c r="AP17" s="657" t="s">
        <v>275</v>
      </c>
      <c r="AQ17" s="658"/>
      <c r="AR17" s="658"/>
      <c r="AS17" s="658"/>
      <c r="AT17" s="658"/>
      <c r="AU17" s="658"/>
      <c r="AV17" s="658"/>
      <c r="AW17" s="658"/>
      <c r="AX17" s="658"/>
      <c r="AY17" s="658"/>
      <c r="AZ17" s="658"/>
      <c r="BA17" s="658"/>
      <c r="BB17" s="658"/>
      <c r="BC17" s="658"/>
      <c r="BD17" s="658"/>
      <c r="BE17" s="658"/>
      <c r="BF17" s="659"/>
      <c r="BG17" s="660" t="s">
        <v>252</v>
      </c>
      <c r="BH17" s="661"/>
      <c r="BI17" s="661"/>
      <c r="BJ17" s="661"/>
      <c r="BK17" s="661"/>
      <c r="BL17" s="661"/>
      <c r="BM17" s="661"/>
      <c r="BN17" s="662"/>
      <c r="BO17" s="663" t="s">
        <v>176</v>
      </c>
      <c r="BP17" s="663"/>
      <c r="BQ17" s="663"/>
      <c r="BR17" s="663"/>
      <c r="BS17" s="664" t="s">
        <v>176</v>
      </c>
      <c r="BT17" s="664"/>
      <c r="BU17" s="664"/>
      <c r="BV17" s="664"/>
      <c r="BW17" s="664"/>
      <c r="BX17" s="664"/>
      <c r="BY17" s="664"/>
      <c r="BZ17" s="664"/>
      <c r="CA17" s="664"/>
      <c r="CB17" s="668"/>
      <c r="CD17" s="657" t="s">
        <v>276</v>
      </c>
      <c r="CE17" s="658"/>
      <c r="CF17" s="658"/>
      <c r="CG17" s="658"/>
      <c r="CH17" s="658"/>
      <c r="CI17" s="658"/>
      <c r="CJ17" s="658"/>
      <c r="CK17" s="658"/>
      <c r="CL17" s="658"/>
      <c r="CM17" s="658"/>
      <c r="CN17" s="658"/>
      <c r="CO17" s="658"/>
      <c r="CP17" s="658"/>
      <c r="CQ17" s="659"/>
      <c r="CR17" s="660">
        <v>881837</v>
      </c>
      <c r="CS17" s="661"/>
      <c r="CT17" s="661"/>
      <c r="CU17" s="661"/>
      <c r="CV17" s="661"/>
      <c r="CW17" s="661"/>
      <c r="CX17" s="661"/>
      <c r="CY17" s="662"/>
      <c r="CZ17" s="663">
        <v>10.8</v>
      </c>
      <c r="DA17" s="663"/>
      <c r="DB17" s="663"/>
      <c r="DC17" s="663"/>
      <c r="DD17" s="669" t="s">
        <v>176</v>
      </c>
      <c r="DE17" s="661"/>
      <c r="DF17" s="661"/>
      <c r="DG17" s="661"/>
      <c r="DH17" s="661"/>
      <c r="DI17" s="661"/>
      <c r="DJ17" s="661"/>
      <c r="DK17" s="661"/>
      <c r="DL17" s="661"/>
      <c r="DM17" s="661"/>
      <c r="DN17" s="661"/>
      <c r="DO17" s="661"/>
      <c r="DP17" s="662"/>
      <c r="DQ17" s="669">
        <v>874981</v>
      </c>
      <c r="DR17" s="661"/>
      <c r="DS17" s="661"/>
      <c r="DT17" s="661"/>
      <c r="DU17" s="661"/>
      <c r="DV17" s="661"/>
      <c r="DW17" s="661"/>
      <c r="DX17" s="661"/>
      <c r="DY17" s="661"/>
      <c r="DZ17" s="661"/>
      <c r="EA17" s="661"/>
      <c r="EB17" s="661"/>
      <c r="EC17" s="670"/>
    </row>
    <row r="18" spans="2:133" ht="11.25" customHeight="1">
      <c r="B18" s="657" t="s">
        <v>277</v>
      </c>
      <c r="C18" s="658"/>
      <c r="D18" s="658"/>
      <c r="E18" s="658"/>
      <c r="F18" s="658"/>
      <c r="G18" s="658"/>
      <c r="H18" s="658"/>
      <c r="I18" s="658"/>
      <c r="J18" s="658"/>
      <c r="K18" s="658"/>
      <c r="L18" s="658"/>
      <c r="M18" s="658"/>
      <c r="N18" s="658"/>
      <c r="O18" s="658"/>
      <c r="P18" s="658"/>
      <c r="Q18" s="659"/>
      <c r="R18" s="660">
        <v>4906</v>
      </c>
      <c r="S18" s="661"/>
      <c r="T18" s="661"/>
      <c r="U18" s="661"/>
      <c r="V18" s="661"/>
      <c r="W18" s="661"/>
      <c r="X18" s="661"/>
      <c r="Y18" s="662"/>
      <c r="Z18" s="663">
        <v>0.1</v>
      </c>
      <c r="AA18" s="663"/>
      <c r="AB18" s="663"/>
      <c r="AC18" s="663"/>
      <c r="AD18" s="664">
        <v>4906</v>
      </c>
      <c r="AE18" s="664"/>
      <c r="AF18" s="664"/>
      <c r="AG18" s="664"/>
      <c r="AH18" s="664"/>
      <c r="AI18" s="664"/>
      <c r="AJ18" s="664"/>
      <c r="AK18" s="664"/>
      <c r="AL18" s="665">
        <v>0.1</v>
      </c>
      <c r="AM18" s="666"/>
      <c r="AN18" s="666"/>
      <c r="AO18" s="667"/>
      <c r="AP18" s="657" t="s">
        <v>278</v>
      </c>
      <c r="AQ18" s="658"/>
      <c r="AR18" s="658"/>
      <c r="AS18" s="658"/>
      <c r="AT18" s="658"/>
      <c r="AU18" s="658"/>
      <c r="AV18" s="658"/>
      <c r="AW18" s="658"/>
      <c r="AX18" s="658"/>
      <c r="AY18" s="658"/>
      <c r="AZ18" s="658"/>
      <c r="BA18" s="658"/>
      <c r="BB18" s="658"/>
      <c r="BC18" s="658"/>
      <c r="BD18" s="658"/>
      <c r="BE18" s="658"/>
      <c r="BF18" s="659"/>
      <c r="BG18" s="660" t="s">
        <v>252</v>
      </c>
      <c r="BH18" s="661"/>
      <c r="BI18" s="661"/>
      <c r="BJ18" s="661"/>
      <c r="BK18" s="661"/>
      <c r="BL18" s="661"/>
      <c r="BM18" s="661"/>
      <c r="BN18" s="662"/>
      <c r="BO18" s="663" t="s">
        <v>176</v>
      </c>
      <c r="BP18" s="663"/>
      <c r="BQ18" s="663"/>
      <c r="BR18" s="663"/>
      <c r="BS18" s="664" t="s">
        <v>176</v>
      </c>
      <c r="BT18" s="664"/>
      <c r="BU18" s="664"/>
      <c r="BV18" s="664"/>
      <c r="BW18" s="664"/>
      <c r="BX18" s="664"/>
      <c r="BY18" s="664"/>
      <c r="BZ18" s="664"/>
      <c r="CA18" s="664"/>
      <c r="CB18" s="668"/>
      <c r="CD18" s="657" t="s">
        <v>279</v>
      </c>
      <c r="CE18" s="658"/>
      <c r="CF18" s="658"/>
      <c r="CG18" s="658"/>
      <c r="CH18" s="658"/>
      <c r="CI18" s="658"/>
      <c r="CJ18" s="658"/>
      <c r="CK18" s="658"/>
      <c r="CL18" s="658"/>
      <c r="CM18" s="658"/>
      <c r="CN18" s="658"/>
      <c r="CO18" s="658"/>
      <c r="CP18" s="658"/>
      <c r="CQ18" s="659"/>
      <c r="CR18" s="660" t="s">
        <v>176</v>
      </c>
      <c r="CS18" s="661"/>
      <c r="CT18" s="661"/>
      <c r="CU18" s="661"/>
      <c r="CV18" s="661"/>
      <c r="CW18" s="661"/>
      <c r="CX18" s="661"/>
      <c r="CY18" s="662"/>
      <c r="CZ18" s="663" t="s">
        <v>176</v>
      </c>
      <c r="DA18" s="663"/>
      <c r="DB18" s="663"/>
      <c r="DC18" s="663"/>
      <c r="DD18" s="669" t="s">
        <v>252</v>
      </c>
      <c r="DE18" s="661"/>
      <c r="DF18" s="661"/>
      <c r="DG18" s="661"/>
      <c r="DH18" s="661"/>
      <c r="DI18" s="661"/>
      <c r="DJ18" s="661"/>
      <c r="DK18" s="661"/>
      <c r="DL18" s="661"/>
      <c r="DM18" s="661"/>
      <c r="DN18" s="661"/>
      <c r="DO18" s="661"/>
      <c r="DP18" s="662"/>
      <c r="DQ18" s="669" t="s">
        <v>176</v>
      </c>
      <c r="DR18" s="661"/>
      <c r="DS18" s="661"/>
      <c r="DT18" s="661"/>
      <c r="DU18" s="661"/>
      <c r="DV18" s="661"/>
      <c r="DW18" s="661"/>
      <c r="DX18" s="661"/>
      <c r="DY18" s="661"/>
      <c r="DZ18" s="661"/>
      <c r="EA18" s="661"/>
      <c r="EB18" s="661"/>
      <c r="EC18" s="670"/>
    </row>
    <row r="19" spans="2:133" ht="11.25" customHeight="1">
      <c r="B19" s="657" t="s">
        <v>280</v>
      </c>
      <c r="C19" s="658"/>
      <c r="D19" s="658"/>
      <c r="E19" s="658"/>
      <c r="F19" s="658"/>
      <c r="G19" s="658"/>
      <c r="H19" s="658"/>
      <c r="I19" s="658"/>
      <c r="J19" s="658"/>
      <c r="K19" s="658"/>
      <c r="L19" s="658"/>
      <c r="M19" s="658"/>
      <c r="N19" s="658"/>
      <c r="O19" s="658"/>
      <c r="P19" s="658"/>
      <c r="Q19" s="659"/>
      <c r="R19" s="660">
        <v>4906</v>
      </c>
      <c r="S19" s="661"/>
      <c r="T19" s="661"/>
      <c r="U19" s="661"/>
      <c r="V19" s="661"/>
      <c r="W19" s="661"/>
      <c r="X19" s="661"/>
      <c r="Y19" s="662"/>
      <c r="Z19" s="663">
        <v>0.1</v>
      </c>
      <c r="AA19" s="663"/>
      <c r="AB19" s="663"/>
      <c r="AC19" s="663"/>
      <c r="AD19" s="664">
        <v>4906</v>
      </c>
      <c r="AE19" s="664"/>
      <c r="AF19" s="664"/>
      <c r="AG19" s="664"/>
      <c r="AH19" s="664"/>
      <c r="AI19" s="664"/>
      <c r="AJ19" s="664"/>
      <c r="AK19" s="664"/>
      <c r="AL19" s="665">
        <v>0.1</v>
      </c>
      <c r="AM19" s="666"/>
      <c r="AN19" s="666"/>
      <c r="AO19" s="667"/>
      <c r="AP19" s="657" t="s">
        <v>281</v>
      </c>
      <c r="AQ19" s="658"/>
      <c r="AR19" s="658"/>
      <c r="AS19" s="658"/>
      <c r="AT19" s="658"/>
      <c r="AU19" s="658"/>
      <c r="AV19" s="658"/>
      <c r="AW19" s="658"/>
      <c r="AX19" s="658"/>
      <c r="AY19" s="658"/>
      <c r="AZ19" s="658"/>
      <c r="BA19" s="658"/>
      <c r="BB19" s="658"/>
      <c r="BC19" s="658"/>
      <c r="BD19" s="658"/>
      <c r="BE19" s="658"/>
      <c r="BF19" s="659"/>
      <c r="BG19" s="660">
        <v>105</v>
      </c>
      <c r="BH19" s="661"/>
      <c r="BI19" s="661"/>
      <c r="BJ19" s="661"/>
      <c r="BK19" s="661"/>
      <c r="BL19" s="661"/>
      <c r="BM19" s="661"/>
      <c r="BN19" s="662"/>
      <c r="BO19" s="663">
        <v>0</v>
      </c>
      <c r="BP19" s="663"/>
      <c r="BQ19" s="663"/>
      <c r="BR19" s="663"/>
      <c r="BS19" s="664" t="s">
        <v>176</v>
      </c>
      <c r="BT19" s="664"/>
      <c r="BU19" s="664"/>
      <c r="BV19" s="664"/>
      <c r="BW19" s="664"/>
      <c r="BX19" s="664"/>
      <c r="BY19" s="664"/>
      <c r="BZ19" s="664"/>
      <c r="CA19" s="664"/>
      <c r="CB19" s="668"/>
      <c r="CD19" s="657" t="s">
        <v>282</v>
      </c>
      <c r="CE19" s="658"/>
      <c r="CF19" s="658"/>
      <c r="CG19" s="658"/>
      <c r="CH19" s="658"/>
      <c r="CI19" s="658"/>
      <c r="CJ19" s="658"/>
      <c r="CK19" s="658"/>
      <c r="CL19" s="658"/>
      <c r="CM19" s="658"/>
      <c r="CN19" s="658"/>
      <c r="CO19" s="658"/>
      <c r="CP19" s="658"/>
      <c r="CQ19" s="659"/>
      <c r="CR19" s="660" t="s">
        <v>176</v>
      </c>
      <c r="CS19" s="661"/>
      <c r="CT19" s="661"/>
      <c r="CU19" s="661"/>
      <c r="CV19" s="661"/>
      <c r="CW19" s="661"/>
      <c r="CX19" s="661"/>
      <c r="CY19" s="662"/>
      <c r="CZ19" s="663" t="s">
        <v>176</v>
      </c>
      <c r="DA19" s="663"/>
      <c r="DB19" s="663"/>
      <c r="DC19" s="663"/>
      <c r="DD19" s="669" t="s">
        <v>252</v>
      </c>
      <c r="DE19" s="661"/>
      <c r="DF19" s="661"/>
      <c r="DG19" s="661"/>
      <c r="DH19" s="661"/>
      <c r="DI19" s="661"/>
      <c r="DJ19" s="661"/>
      <c r="DK19" s="661"/>
      <c r="DL19" s="661"/>
      <c r="DM19" s="661"/>
      <c r="DN19" s="661"/>
      <c r="DO19" s="661"/>
      <c r="DP19" s="662"/>
      <c r="DQ19" s="669" t="s">
        <v>176</v>
      </c>
      <c r="DR19" s="661"/>
      <c r="DS19" s="661"/>
      <c r="DT19" s="661"/>
      <c r="DU19" s="661"/>
      <c r="DV19" s="661"/>
      <c r="DW19" s="661"/>
      <c r="DX19" s="661"/>
      <c r="DY19" s="661"/>
      <c r="DZ19" s="661"/>
      <c r="EA19" s="661"/>
      <c r="EB19" s="661"/>
      <c r="EC19" s="670"/>
    </row>
    <row r="20" spans="2:133" ht="11.25" customHeight="1">
      <c r="B20" s="673" t="s">
        <v>283</v>
      </c>
      <c r="C20" s="674"/>
      <c r="D20" s="674"/>
      <c r="E20" s="674"/>
      <c r="F20" s="674"/>
      <c r="G20" s="674"/>
      <c r="H20" s="674"/>
      <c r="I20" s="674"/>
      <c r="J20" s="674"/>
      <c r="K20" s="674"/>
      <c r="L20" s="674"/>
      <c r="M20" s="674"/>
      <c r="N20" s="674"/>
      <c r="O20" s="674"/>
      <c r="P20" s="674"/>
      <c r="Q20" s="675"/>
      <c r="R20" s="660" t="s">
        <v>254</v>
      </c>
      <c r="S20" s="661"/>
      <c r="T20" s="661"/>
      <c r="U20" s="661"/>
      <c r="V20" s="661"/>
      <c r="W20" s="661"/>
      <c r="X20" s="661"/>
      <c r="Y20" s="662"/>
      <c r="Z20" s="663" t="s">
        <v>254</v>
      </c>
      <c r="AA20" s="663"/>
      <c r="AB20" s="663"/>
      <c r="AC20" s="663"/>
      <c r="AD20" s="664" t="s">
        <v>176</v>
      </c>
      <c r="AE20" s="664"/>
      <c r="AF20" s="664"/>
      <c r="AG20" s="664"/>
      <c r="AH20" s="664"/>
      <c r="AI20" s="664"/>
      <c r="AJ20" s="664"/>
      <c r="AK20" s="664"/>
      <c r="AL20" s="665" t="s">
        <v>176</v>
      </c>
      <c r="AM20" s="666"/>
      <c r="AN20" s="666"/>
      <c r="AO20" s="667"/>
      <c r="AP20" s="657" t="s">
        <v>284</v>
      </c>
      <c r="AQ20" s="658"/>
      <c r="AR20" s="658"/>
      <c r="AS20" s="658"/>
      <c r="AT20" s="658"/>
      <c r="AU20" s="658"/>
      <c r="AV20" s="658"/>
      <c r="AW20" s="658"/>
      <c r="AX20" s="658"/>
      <c r="AY20" s="658"/>
      <c r="AZ20" s="658"/>
      <c r="BA20" s="658"/>
      <c r="BB20" s="658"/>
      <c r="BC20" s="658"/>
      <c r="BD20" s="658"/>
      <c r="BE20" s="658"/>
      <c r="BF20" s="659"/>
      <c r="BG20" s="660">
        <v>105</v>
      </c>
      <c r="BH20" s="661"/>
      <c r="BI20" s="661"/>
      <c r="BJ20" s="661"/>
      <c r="BK20" s="661"/>
      <c r="BL20" s="661"/>
      <c r="BM20" s="661"/>
      <c r="BN20" s="662"/>
      <c r="BO20" s="663">
        <v>0</v>
      </c>
      <c r="BP20" s="663"/>
      <c r="BQ20" s="663"/>
      <c r="BR20" s="663"/>
      <c r="BS20" s="664" t="s">
        <v>254</v>
      </c>
      <c r="BT20" s="664"/>
      <c r="BU20" s="664"/>
      <c r="BV20" s="664"/>
      <c r="BW20" s="664"/>
      <c r="BX20" s="664"/>
      <c r="BY20" s="664"/>
      <c r="BZ20" s="664"/>
      <c r="CA20" s="664"/>
      <c r="CB20" s="668"/>
      <c r="CD20" s="657" t="s">
        <v>285</v>
      </c>
      <c r="CE20" s="658"/>
      <c r="CF20" s="658"/>
      <c r="CG20" s="658"/>
      <c r="CH20" s="658"/>
      <c r="CI20" s="658"/>
      <c r="CJ20" s="658"/>
      <c r="CK20" s="658"/>
      <c r="CL20" s="658"/>
      <c r="CM20" s="658"/>
      <c r="CN20" s="658"/>
      <c r="CO20" s="658"/>
      <c r="CP20" s="658"/>
      <c r="CQ20" s="659"/>
      <c r="CR20" s="660">
        <v>8148551</v>
      </c>
      <c r="CS20" s="661"/>
      <c r="CT20" s="661"/>
      <c r="CU20" s="661"/>
      <c r="CV20" s="661"/>
      <c r="CW20" s="661"/>
      <c r="CX20" s="661"/>
      <c r="CY20" s="662"/>
      <c r="CZ20" s="663">
        <v>100</v>
      </c>
      <c r="DA20" s="663"/>
      <c r="DB20" s="663"/>
      <c r="DC20" s="663"/>
      <c r="DD20" s="669">
        <v>1381564</v>
      </c>
      <c r="DE20" s="661"/>
      <c r="DF20" s="661"/>
      <c r="DG20" s="661"/>
      <c r="DH20" s="661"/>
      <c r="DI20" s="661"/>
      <c r="DJ20" s="661"/>
      <c r="DK20" s="661"/>
      <c r="DL20" s="661"/>
      <c r="DM20" s="661"/>
      <c r="DN20" s="661"/>
      <c r="DO20" s="661"/>
      <c r="DP20" s="662"/>
      <c r="DQ20" s="669">
        <v>5307480</v>
      </c>
      <c r="DR20" s="661"/>
      <c r="DS20" s="661"/>
      <c r="DT20" s="661"/>
      <c r="DU20" s="661"/>
      <c r="DV20" s="661"/>
      <c r="DW20" s="661"/>
      <c r="DX20" s="661"/>
      <c r="DY20" s="661"/>
      <c r="DZ20" s="661"/>
      <c r="EA20" s="661"/>
      <c r="EB20" s="661"/>
      <c r="EC20" s="670"/>
    </row>
    <row r="21" spans="2:133" ht="11.25" customHeight="1">
      <c r="B21" s="657" t="s">
        <v>286</v>
      </c>
      <c r="C21" s="658"/>
      <c r="D21" s="658"/>
      <c r="E21" s="658"/>
      <c r="F21" s="658"/>
      <c r="G21" s="658"/>
      <c r="H21" s="658"/>
      <c r="I21" s="658"/>
      <c r="J21" s="658"/>
      <c r="K21" s="658"/>
      <c r="L21" s="658"/>
      <c r="M21" s="658"/>
      <c r="N21" s="658"/>
      <c r="O21" s="658"/>
      <c r="P21" s="658"/>
      <c r="Q21" s="659"/>
      <c r="R21" s="660">
        <v>3071061</v>
      </c>
      <c r="S21" s="661"/>
      <c r="T21" s="661"/>
      <c r="U21" s="661"/>
      <c r="V21" s="661"/>
      <c r="W21" s="661"/>
      <c r="X21" s="661"/>
      <c r="Y21" s="662"/>
      <c r="Z21" s="663">
        <v>35.700000000000003</v>
      </c>
      <c r="AA21" s="663"/>
      <c r="AB21" s="663"/>
      <c r="AC21" s="663"/>
      <c r="AD21" s="664">
        <v>2742546</v>
      </c>
      <c r="AE21" s="664"/>
      <c r="AF21" s="664"/>
      <c r="AG21" s="664"/>
      <c r="AH21" s="664"/>
      <c r="AI21" s="664"/>
      <c r="AJ21" s="664"/>
      <c r="AK21" s="664"/>
      <c r="AL21" s="665">
        <v>63.2</v>
      </c>
      <c r="AM21" s="666"/>
      <c r="AN21" s="666"/>
      <c r="AO21" s="667"/>
      <c r="AP21" s="657" t="s">
        <v>287</v>
      </c>
      <c r="AQ21" s="676"/>
      <c r="AR21" s="676"/>
      <c r="AS21" s="676"/>
      <c r="AT21" s="676"/>
      <c r="AU21" s="676"/>
      <c r="AV21" s="676"/>
      <c r="AW21" s="676"/>
      <c r="AX21" s="676"/>
      <c r="AY21" s="676"/>
      <c r="AZ21" s="676"/>
      <c r="BA21" s="676"/>
      <c r="BB21" s="676"/>
      <c r="BC21" s="676"/>
      <c r="BD21" s="676"/>
      <c r="BE21" s="676"/>
      <c r="BF21" s="677"/>
      <c r="BG21" s="660">
        <v>105</v>
      </c>
      <c r="BH21" s="661"/>
      <c r="BI21" s="661"/>
      <c r="BJ21" s="661"/>
      <c r="BK21" s="661"/>
      <c r="BL21" s="661"/>
      <c r="BM21" s="661"/>
      <c r="BN21" s="662"/>
      <c r="BO21" s="663">
        <v>0</v>
      </c>
      <c r="BP21" s="663"/>
      <c r="BQ21" s="663"/>
      <c r="BR21" s="663"/>
      <c r="BS21" s="664" t="s">
        <v>252</v>
      </c>
      <c r="BT21" s="664"/>
      <c r="BU21" s="664"/>
      <c r="BV21" s="664"/>
      <c r="BW21" s="664"/>
      <c r="BX21" s="664"/>
      <c r="BY21" s="664"/>
      <c r="BZ21" s="664"/>
      <c r="CA21" s="664"/>
      <c r="CB21" s="668"/>
      <c r="CD21" s="681"/>
      <c r="CE21" s="682"/>
      <c r="CF21" s="682"/>
      <c r="CG21" s="682"/>
      <c r="CH21" s="682"/>
      <c r="CI21" s="682"/>
      <c r="CJ21" s="682"/>
      <c r="CK21" s="682"/>
      <c r="CL21" s="682"/>
      <c r="CM21" s="682"/>
      <c r="CN21" s="682"/>
      <c r="CO21" s="682"/>
      <c r="CP21" s="682"/>
      <c r="CQ21" s="683"/>
      <c r="CR21" s="684"/>
      <c r="CS21" s="679"/>
      <c r="CT21" s="679"/>
      <c r="CU21" s="679"/>
      <c r="CV21" s="679"/>
      <c r="CW21" s="679"/>
      <c r="CX21" s="679"/>
      <c r="CY21" s="685"/>
      <c r="CZ21" s="686"/>
      <c r="DA21" s="686"/>
      <c r="DB21" s="686"/>
      <c r="DC21" s="686"/>
      <c r="DD21" s="678"/>
      <c r="DE21" s="679"/>
      <c r="DF21" s="679"/>
      <c r="DG21" s="679"/>
      <c r="DH21" s="679"/>
      <c r="DI21" s="679"/>
      <c r="DJ21" s="679"/>
      <c r="DK21" s="679"/>
      <c r="DL21" s="679"/>
      <c r="DM21" s="679"/>
      <c r="DN21" s="679"/>
      <c r="DO21" s="679"/>
      <c r="DP21" s="685"/>
      <c r="DQ21" s="678"/>
      <c r="DR21" s="679"/>
      <c r="DS21" s="679"/>
      <c r="DT21" s="679"/>
      <c r="DU21" s="679"/>
      <c r="DV21" s="679"/>
      <c r="DW21" s="679"/>
      <c r="DX21" s="679"/>
      <c r="DY21" s="679"/>
      <c r="DZ21" s="679"/>
      <c r="EA21" s="679"/>
      <c r="EB21" s="679"/>
      <c r="EC21" s="680"/>
    </row>
    <row r="22" spans="2:133" ht="11.25" customHeight="1">
      <c r="B22" s="657" t="s">
        <v>288</v>
      </c>
      <c r="C22" s="658"/>
      <c r="D22" s="658"/>
      <c r="E22" s="658"/>
      <c r="F22" s="658"/>
      <c r="G22" s="658"/>
      <c r="H22" s="658"/>
      <c r="I22" s="658"/>
      <c r="J22" s="658"/>
      <c r="K22" s="658"/>
      <c r="L22" s="658"/>
      <c r="M22" s="658"/>
      <c r="N22" s="658"/>
      <c r="O22" s="658"/>
      <c r="P22" s="658"/>
      <c r="Q22" s="659"/>
      <c r="R22" s="660">
        <v>2742546</v>
      </c>
      <c r="S22" s="661"/>
      <c r="T22" s="661"/>
      <c r="U22" s="661"/>
      <c r="V22" s="661"/>
      <c r="W22" s="661"/>
      <c r="X22" s="661"/>
      <c r="Y22" s="662"/>
      <c r="Z22" s="663">
        <v>31.9</v>
      </c>
      <c r="AA22" s="663"/>
      <c r="AB22" s="663"/>
      <c r="AC22" s="663"/>
      <c r="AD22" s="664">
        <v>2742546</v>
      </c>
      <c r="AE22" s="664"/>
      <c r="AF22" s="664"/>
      <c r="AG22" s="664"/>
      <c r="AH22" s="664"/>
      <c r="AI22" s="664"/>
      <c r="AJ22" s="664"/>
      <c r="AK22" s="664"/>
      <c r="AL22" s="665">
        <v>63.2</v>
      </c>
      <c r="AM22" s="666"/>
      <c r="AN22" s="666"/>
      <c r="AO22" s="667"/>
      <c r="AP22" s="657" t="s">
        <v>289</v>
      </c>
      <c r="AQ22" s="676"/>
      <c r="AR22" s="676"/>
      <c r="AS22" s="676"/>
      <c r="AT22" s="676"/>
      <c r="AU22" s="676"/>
      <c r="AV22" s="676"/>
      <c r="AW22" s="676"/>
      <c r="AX22" s="676"/>
      <c r="AY22" s="676"/>
      <c r="AZ22" s="676"/>
      <c r="BA22" s="676"/>
      <c r="BB22" s="676"/>
      <c r="BC22" s="676"/>
      <c r="BD22" s="676"/>
      <c r="BE22" s="676"/>
      <c r="BF22" s="677"/>
      <c r="BG22" s="660" t="s">
        <v>176</v>
      </c>
      <c r="BH22" s="661"/>
      <c r="BI22" s="661"/>
      <c r="BJ22" s="661"/>
      <c r="BK22" s="661"/>
      <c r="BL22" s="661"/>
      <c r="BM22" s="661"/>
      <c r="BN22" s="662"/>
      <c r="BO22" s="663" t="s">
        <v>254</v>
      </c>
      <c r="BP22" s="663"/>
      <c r="BQ22" s="663"/>
      <c r="BR22" s="663"/>
      <c r="BS22" s="664" t="s">
        <v>176</v>
      </c>
      <c r="BT22" s="664"/>
      <c r="BU22" s="664"/>
      <c r="BV22" s="664"/>
      <c r="BW22" s="664"/>
      <c r="BX22" s="664"/>
      <c r="BY22" s="664"/>
      <c r="BZ22" s="664"/>
      <c r="CA22" s="664"/>
      <c r="CB22" s="668"/>
      <c r="CD22" s="642" t="s">
        <v>290</v>
      </c>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3"/>
      <c r="DS22" s="643"/>
      <c r="DT22" s="643"/>
      <c r="DU22" s="643"/>
      <c r="DV22" s="643"/>
      <c r="DW22" s="643"/>
      <c r="DX22" s="643"/>
      <c r="DY22" s="643"/>
      <c r="DZ22" s="643"/>
      <c r="EA22" s="643"/>
      <c r="EB22" s="643"/>
      <c r="EC22" s="644"/>
    </row>
    <row r="23" spans="2:133" ht="11.25" customHeight="1">
      <c r="B23" s="657" t="s">
        <v>291</v>
      </c>
      <c r="C23" s="658"/>
      <c r="D23" s="658"/>
      <c r="E23" s="658"/>
      <c r="F23" s="658"/>
      <c r="G23" s="658"/>
      <c r="H23" s="658"/>
      <c r="I23" s="658"/>
      <c r="J23" s="658"/>
      <c r="K23" s="658"/>
      <c r="L23" s="658"/>
      <c r="M23" s="658"/>
      <c r="N23" s="658"/>
      <c r="O23" s="658"/>
      <c r="P23" s="658"/>
      <c r="Q23" s="659"/>
      <c r="R23" s="660">
        <v>328515</v>
      </c>
      <c r="S23" s="661"/>
      <c r="T23" s="661"/>
      <c r="U23" s="661"/>
      <c r="V23" s="661"/>
      <c r="W23" s="661"/>
      <c r="X23" s="661"/>
      <c r="Y23" s="662"/>
      <c r="Z23" s="663">
        <v>3.8</v>
      </c>
      <c r="AA23" s="663"/>
      <c r="AB23" s="663"/>
      <c r="AC23" s="663"/>
      <c r="AD23" s="664" t="s">
        <v>252</v>
      </c>
      <c r="AE23" s="664"/>
      <c r="AF23" s="664"/>
      <c r="AG23" s="664"/>
      <c r="AH23" s="664"/>
      <c r="AI23" s="664"/>
      <c r="AJ23" s="664"/>
      <c r="AK23" s="664"/>
      <c r="AL23" s="665" t="s">
        <v>176</v>
      </c>
      <c r="AM23" s="666"/>
      <c r="AN23" s="666"/>
      <c r="AO23" s="667"/>
      <c r="AP23" s="657" t="s">
        <v>292</v>
      </c>
      <c r="AQ23" s="676"/>
      <c r="AR23" s="676"/>
      <c r="AS23" s="676"/>
      <c r="AT23" s="676"/>
      <c r="AU23" s="676"/>
      <c r="AV23" s="676"/>
      <c r="AW23" s="676"/>
      <c r="AX23" s="676"/>
      <c r="AY23" s="676"/>
      <c r="AZ23" s="676"/>
      <c r="BA23" s="676"/>
      <c r="BB23" s="676"/>
      <c r="BC23" s="676"/>
      <c r="BD23" s="676"/>
      <c r="BE23" s="676"/>
      <c r="BF23" s="677"/>
      <c r="BG23" s="660" t="s">
        <v>254</v>
      </c>
      <c r="BH23" s="661"/>
      <c r="BI23" s="661"/>
      <c r="BJ23" s="661"/>
      <c r="BK23" s="661"/>
      <c r="BL23" s="661"/>
      <c r="BM23" s="661"/>
      <c r="BN23" s="662"/>
      <c r="BO23" s="663" t="s">
        <v>176</v>
      </c>
      <c r="BP23" s="663"/>
      <c r="BQ23" s="663"/>
      <c r="BR23" s="663"/>
      <c r="BS23" s="664" t="s">
        <v>252</v>
      </c>
      <c r="BT23" s="664"/>
      <c r="BU23" s="664"/>
      <c r="BV23" s="664"/>
      <c r="BW23" s="664"/>
      <c r="BX23" s="664"/>
      <c r="BY23" s="664"/>
      <c r="BZ23" s="664"/>
      <c r="CA23" s="664"/>
      <c r="CB23" s="668"/>
      <c r="CD23" s="642" t="s">
        <v>230</v>
      </c>
      <c r="CE23" s="643"/>
      <c r="CF23" s="643"/>
      <c r="CG23" s="643"/>
      <c r="CH23" s="643"/>
      <c r="CI23" s="643"/>
      <c r="CJ23" s="643"/>
      <c r="CK23" s="643"/>
      <c r="CL23" s="643"/>
      <c r="CM23" s="643"/>
      <c r="CN23" s="643"/>
      <c r="CO23" s="643"/>
      <c r="CP23" s="643"/>
      <c r="CQ23" s="644"/>
      <c r="CR23" s="642" t="s">
        <v>293</v>
      </c>
      <c r="CS23" s="643"/>
      <c r="CT23" s="643"/>
      <c r="CU23" s="643"/>
      <c r="CV23" s="643"/>
      <c r="CW23" s="643"/>
      <c r="CX23" s="643"/>
      <c r="CY23" s="644"/>
      <c r="CZ23" s="642" t="s">
        <v>294</v>
      </c>
      <c r="DA23" s="643"/>
      <c r="DB23" s="643"/>
      <c r="DC23" s="644"/>
      <c r="DD23" s="642" t="s">
        <v>295</v>
      </c>
      <c r="DE23" s="643"/>
      <c r="DF23" s="643"/>
      <c r="DG23" s="643"/>
      <c r="DH23" s="643"/>
      <c r="DI23" s="643"/>
      <c r="DJ23" s="643"/>
      <c r="DK23" s="644"/>
      <c r="DL23" s="687" t="s">
        <v>296</v>
      </c>
      <c r="DM23" s="688"/>
      <c r="DN23" s="688"/>
      <c r="DO23" s="688"/>
      <c r="DP23" s="688"/>
      <c r="DQ23" s="688"/>
      <c r="DR23" s="688"/>
      <c r="DS23" s="688"/>
      <c r="DT23" s="688"/>
      <c r="DU23" s="688"/>
      <c r="DV23" s="689"/>
      <c r="DW23" s="642" t="s">
        <v>297</v>
      </c>
      <c r="DX23" s="643"/>
      <c r="DY23" s="643"/>
      <c r="DZ23" s="643"/>
      <c r="EA23" s="643"/>
      <c r="EB23" s="643"/>
      <c r="EC23" s="644"/>
    </row>
    <row r="24" spans="2:133" ht="11.25" customHeight="1">
      <c r="B24" s="657" t="s">
        <v>298</v>
      </c>
      <c r="C24" s="658"/>
      <c r="D24" s="658"/>
      <c r="E24" s="658"/>
      <c r="F24" s="658"/>
      <c r="G24" s="658"/>
      <c r="H24" s="658"/>
      <c r="I24" s="658"/>
      <c r="J24" s="658"/>
      <c r="K24" s="658"/>
      <c r="L24" s="658"/>
      <c r="M24" s="658"/>
      <c r="N24" s="658"/>
      <c r="O24" s="658"/>
      <c r="P24" s="658"/>
      <c r="Q24" s="659"/>
      <c r="R24" s="660" t="s">
        <v>252</v>
      </c>
      <c r="S24" s="661"/>
      <c r="T24" s="661"/>
      <c r="U24" s="661"/>
      <c r="V24" s="661"/>
      <c r="W24" s="661"/>
      <c r="X24" s="661"/>
      <c r="Y24" s="662"/>
      <c r="Z24" s="663" t="s">
        <v>176</v>
      </c>
      <c r="AA24" s="663"/>
      <c r="AB24" s="663"/>
      <c r="AC24" s="663"/>
      <c r="AD24" s="664" t="s">
        <v>252</v>
      </c>
      <c r="AE24" s="664"/>
      <c r="AF24" s="664"/>
      <c r="AG24" s="664"/>
      <c r="AH24" s="664"/>
      <c r="AI24" s="664"/>
      <c r="AJ24" s="664"/>
      <c r="AK24" s="664"/>
      <c r="AL24" s="665" t="s">
        <v>176</v>
      </c>
      <c r="AM24" s="666"/>
      <c r="AN24" s="666"/>
      <c r="AO24" s="667"/>
      <c r="AP24" s="657" t="s">
        <v>299</v>
      </c>
      <c r="AQ24" s="676"/>
      <c r="AR24" s="676"/>
      <c r="AS24" s="676"/>
      <c r="AT24" s="676"/>
      <c r="AU24" s="676"/>
      <c r="AV24" s="676"/>
      <c r="AW24" s="676"/>
      <c r="AX24" s="676"/>
      <c r="AY24" s="676"/>
      <c r="AZ24" s="676"/>
      <c r="BA24" s="676"/>
      <c r="BB24" s="676"/>
      <c r="BC24" s="676"/>
      <c r="BD24" s="676"/>
      <c r="BE24" s="676"/>
      <c r="BF24" s="677"/>
      <c r="BG24" s="660" t="s">
        <v>252</v>
      </c>
      <c r="BH24" s="661"/>
      <c r="BI24" s="661"/>
      <c r="BJ24" s="661"/>
      <c r="BK24" s="661"/>
      <c r="BL24" s="661"/>
      <c r="BM24" s="661"/>
      <c r="BN24" s="662"/>
      <c r="BO24" s="663" t="s">
        <v>176</v>
      </c>
      <c r="BP24" s="663"/>
      <c r="BQ24" s="663"/>
      <c r="BR24" s="663"/>
      <c r="BS24" s="664" t="s">
        <v>176</v>
      </c>
      <c r="BT24" s="664"/>
      <c r="BU24" s="664"/>
      <c r="BV24" s="664"/>
      <c r="BW24" s="664"/>
      <c r="BX24" s="664"/>
      <c r="BY24" s="664"/>
      <c r="BZ24" s="664"/>
      <c r="CA24" s="664"/>
      <c r="CB24" s="668"/>
      <c r="CD24" s="646" t="s">
        <v>300</v>
      </c>
      <c r="CE24" s="647"/>
      <c r="CF24" s="647"/>
      <c r="CG24" s="647"/>
      <c r="CH24" s="647"/>
      <c r="CI24" s="647"/>
      <c r="CJ24" s="647"/>
      <c r="CK24" s="647"/>
      <c r="CL24" s="647"/>
      <c r="CM24" s="647"/>
      <c r="CN24" s="647"/>
      <c r="CO24" s="647"/>
      <c r="CP24" s="647"/>
      <c r="CQ24" s="648"/>
      <c r="CR24" s="649">
        <v>3205176</v>
      </c>
      <c r="CS24" s="650"/>
      <c r="CT24" s="650"/>
      <c r="CU24" s="650"/>
      <c r="CV24" s="650"/>
      <c r="CW24" s="650"/>
      <c r="CX24" s="650"/>
      <c r="CY24" s="651"/>
      <c r="CZ24" s="654">
        <v>39.299999999999997</v>
      </c>
      <c r="DA24" s="655"/>
      <c r="DB24" s="655"/>
      <c r="DC24" s="671"/>
      <c r="DD24" s="695">
        <v>2402204</v>
      </c>
      <c r="DE24" s="650"/>
      <c r="DF24" s="650"/>
      <c r="DG24" s="650"/>
      <c r="DH24" s="650"/>
      <c r="DI24" s="650"/>
      <c r="DJ24" s="650"/>
      <c r="DK24" s="651"/>
      <c r="DL24" s="695">
        <v>2354901</v>
      </c>
      <c r="DM24" s="650"/>
      <c r="DN24" s="650"/>
      <c r="DO24" s="650"/>
      <c r="DP24" s="650"/>
      <c r="DQ24" s="650"/>
      <c r="DR24" s="650"/>
      <c r="DS24" s="650"/>
      <c r="DT24" s="650"/>
      <c r="DU24" s="650"/>
      <c r="DV24" s="651"/>
      <c r="DW24" s="654">
        <v>53.7</v>
      </c>
      <c r="DX24" s="655"/>
      <c r="DY24" s="655"/>
      <c r="DZ24" s="655"/>
      <c r="EA24" s="655"/>
      <c r="EB24" s="655"/>
      <c r="EC24" s="656"/>
    </row>
    <row r="25" spans="2:133" ht="11.25" customHeight="1">
      <c r="B25" s="657" t="s">
        <v>301</v>
      </c>
      <c r="C25" s="658"/>
      <c r="D25" s="658"/>
      <c r="E25" s="658"/>
      <c r="F25" s="658"/>
      <c r="G25" s="658"/>
      <c r="H25" s="658"/>
      <c r="I25" s="658"/>
      <c r="J25" s="658"/>
      <c r="K25" s="658"/>
      <c r="L25" s="658"/>
      <c r="M25" s="658"/>
      <c r="N25" s="658"/>
      <c r="O25" s="658"/>
      <c r="P25" s="658"/>
      <c r="Q25" s="659"/>
      <c r="R25" s="660">
        <v>4589136</v>
      </c>
      <c r="S25" s="661"/>
      <c r="T25" s="661"/>
      <c r="U25" s="661"/>
      <c r="V25" s="661"/>
      <c r="W25" s="661"/>
      <c r="X25" s="661"/>
      <c r="Y25" s="662"/>
      <c r="Z25" s="663">
        <v>53.3</v>
      </c>
      <c r="AA25" s="663"/>
      <c r="AB25" s="663"/>
      <c r="AC25" s="663"/>
      <c r="AD25" s="664">
        <v>4260621</v>
      </c>
      <c r="AE25" s="664"/>
      <c r="AF25" s="664"/>
      <c r="AG25" s="664"/>
      <c r="AH25" s="664"/>
      <c r="AI25" s="664"/>
      <c r="AJ25" s="664"/>
      <c r="AK25" s="664"/>
      <c r="AL25" s="665">
        <v>98.2</v>
      </c>
      <c r="AM25" s="666"/>
      <c r="AN25" s="666"/>
      <c r="AO25" s="667"/>
      <c r="AP25" s="657" t="s">
        <v>302</v>
      </c>
      <c r="AQ25" s="676"/>
      <c r="AR25" s="676"/>
      <c r="AS25" s="676"/>
      <c r="AT25" s="676"/>
      <c r="AU25" s="676"/>
      <c r="AV25" s="676"/>
      <c r="AW25" s="676"/>
      <c r="AX25" s="676"/>
      <c r="AY25" s="676"/>
      <c r="AZ25" s="676"/>
      <c r="BA25" s="676"/>
      <c r="BB25" s="676"/>
      <c r="BC25" s="676"/>
      <c r="BD25" s="676"/>
      <c r="BE25" s="676"/>
      <c r="BF25" s="677"/>
      <c r="BG25" s="660" t="s">
        <v>176</v>
      </c>
      <c r="BH25" s="661"/>
      <c r="BI25" s="661"/>
      <c r="BJ25" s="661"/>
      <c r="BK25" s="661"/>
      <c r="BL25" s="661"/>
      <c r="BM25" s="661"/>
      <c r="BN25" s="662"/>
      <c r="BO25" s="663" t="s">
        <v>176</v>
      </c>
      <c r="BP25" s="663"/>
      <c r="BQ25" s="663"/>
      <c r="BR25" s="663"/>
      <c r="BS25" s="664" t="s">
        <v>176</v>
      </c>
      <c r="BT25" s="664"/>
      <c r="BU25" s="664"/>
      <c r="BV25" s="664"/>
      <c r="BW25" s="664"/>
      <c r="BX25" s="664"/>
      <c r="BY25" s="664"/>
      <c r="BZ25" s="664"/>
      <c r="CA25" s="664"/>
      <c r="CB25" s="668"/>
      <c r="CD25" s="657" t="s">
        <v>303</v>
      </c>
      <c r="CE25" s="658"/>
      <c r="CF25" s="658"/>
      <c r="CG25" s="658"/>
      <c r="CH25" s="658"/>
      <c r="CI25" s="658"/>
      <c r="CJ25" s="658"/>
      <c r="CK25" s="658"/>
      <c r="CL25" s="658"/>
      <c r="CM25" s="658"/>
      <c r="CN25" s="658"/>
      <c r="CO25" s="658"/>
      <c r="CP25" s="658"/>
      <c r="CQ25" s="659"/>
      <c r="CR25" s="660">
        <v>1361522</v>
      </c>
      <c r="CS25" s="692"/>
      <c r="CT25" s="692"/>
      <c r="CU25" s="692"/>
      <c r="CV25" s="692"/>
      <c r="CW25" s="692"/>
      <c r="CX25" s="692"/>
      <c r="CY25" s="693"/>
      <c r="CZ25" s="665">
        <v>16.7</v>
      </c>
      <c r="DA25" s="690"/>
      <c r="DB25" s="690"/>
      <c r="DC25" s="694"/>
      <c r="DD25" s="669">
        <v>1293929</v>
      </c>
      <c r="DE25" s="692"/>
      <c r="DF25" s="692"/>
      <c r="DG25" s="692"/>
      <c r="DH25" s="692"/>
      <c r="DI25" s="692"/>
      <c r="DJ25" s="692"/>
      <c r="DK25" s="693"/>
      <c r="DL25" s="669">
        <v>1246626</v>
      </c>
      <c r="DM25" s="692"/>
      <c r="DN25" s="692"/>
      <c r="DO25" s="692"/>
      <c r="DP25" s="692"/>
      <c r="DQ25" s="692"/>
      <c r="DR25" s="692"/>
      <c r="DS25" s="692"/>
      <c r="DT25" s="692"/>
      <c r="DU25" s="692"/>
      <c r="DV25" s="693"/>
      <c r="DW25" s="665">
        <v>28.4</v>
      </c>
      <c r="DX25" s="690"/>
      <c r="DY25" s="690"/>
      <c r="DZ25" s="690"/>
      <c r="EA25" s="690"/>
      <c r="EB25" s="690"/>
      <c r="EC25" s="691"/>
    </row>
    <row r="26" spans="2:133" ht="11.25" customHeight="1">
      <c r="B26" s="657" t="s">
        <v>304</v>
      </c>
      <c r="C26" s="658"/>
      <c r="D26" s="658"/>
      <c r="E26" s="658"/>
      <c r="F26" s="658"/>
      <c r="G26" s="658"/>
      <c r="H26" s="658"/>
      <c r="I26" s="658"/>
      <c r="J26" s="658"/>
      <c r="K26" s="658"/>
      <c r="L26" s="658"/>
      <c r="M26" s="658"/>
      <c r="N26" s="658"/>
      <c r="O26" s="658"/>
      <c r="P26" s="658"/>
      <c r="Q26" s="659"/>
      <c r="R26" s="660">
        <v>1364</v>
      </c>
      <c r="S26" s="661"/>
      <c r="T26" s="661"/>
      <c r="U26" s="661"/>
      <c r="V26" s="661"/>
      <c r="W26" s="661"/>
      <c r="X26" s="661"/>
      <c r="Y26" s="662"/>
      <c r="Z26" s="663">
        <v>0</v>
      </c>
      <c r="AA26" s="663"/>
      <c r="AB26" s="663"/>
      <c r="AC26" s="663"/>
      <c r="AD26" s="664">
        <v>1364</v>
      </c>
      <c r="AE26" s="664"/>
      <c r="AF26" s="664"/>
      <c r="AG26" s="664"/>
      <c r="AH26" s="664"/>
      <c r="AI26" s="664"/>
      <c r="AJ26" s="664"/>
      <c r="AK26" s="664"/>
      <c r="AL26" s="665">
        <v>0</v>
      </c>
      <c r="AM26" s="666"/>
      <c r="AN26" s="666"/>
      <c r="AO26" s="667"/>
      <c r="AP26" s="657" t="s">
        <v>305</v>
      </c>
      <c r="AQ26" s="676"/>
      <c r="AR26" s="676"/>
      <c r="AS26" s="676"/>
      <c r="AT26" s="676"/>
      <c r="AU26" s="676"/>
      <c r="AV26" s="676"/>
      <c r="AW26" s="676"/>
      <c r="AX26" s="676"/>
      <c r="AY26" s="676"/>
      <c r="AZ26" s="676"/>
      <c r="BA26" s="676"/>
      <c r="BB26" s="676"/>
      <c r="BC26" s="676"/>
      <c r="BD26" s="676"/>
      <c r="BE26" s="676"/>
      <c r="BF26" s="677"/>
      <c r="BG26" s="660" t="s">
        <v>252</v>
      </c>
      <c r="BH26" s="661"/>
      <c r="BI26" s="661"/>
      <c r="BJ26" s="661"/>
      <c r="BK26" s="661"/>
      <c r="BL26" s="661"/>
      <c r="BM26" s="661"/>
      <c r="BN26" s="662"/>
      <c r="BO26" s="663" t="s">
        <v>176</v>
      </c>
      <c r="BP26" s="663"/>
      <c r="BQ26" s="663"/>
      <c r="BR26" s="663"/>
      <c r="BS26" s="664" t="s">
        <v>176</v>
      </c>
      <c r="BT26" s="664"/>
      <c r="BU26" s="664"/>
      <c r="BV26" s="664"/>
      <c r="BW26" s="664"/>
      <c r="BX26" s="664"/>
      <c r="BY26" s="664"/>
      <c r="BZ26" s="664"/>
      <c r="CA26" s="664"/>
      <c r="CB26" s="668"/>
      <c r="CD26" s="657" t="s">
        <v>306</v>
      </c>
      <c r="CE26" s="658"/>
      <c r="CF26" s="658"/>
      <c r="CG26" s="658"/>
      <c r="CH26" s="658"/>
      <c r="CI26" s="658"/>
      <c r="CJ26" s="658"/>
      <c r="CK26" s="658"/>
      <c r="CL26" s="658"/>
      <c r="CM26" s="658"/>
      <c r="CN26" s="658"/>
      <c r="CO26" s="658"/>
      <c r="CP26" s="658"/>
      <c r="CQ26" s="659"/>
      <c r="CR26" s="660">
        <v>687665</v>
      </c>
      <c r="CS26" s="661"/>
      <c r="CT26" s="661"/>
      <c r="CU26" s="661"/>
      <c r="CV26" s="661"/>
      <c r="CW26" s="661"/>
      <c r="CX26" s="661"/>
      <c r="CY26" s="662"/>
      <c r="CZ26" s="665">
        <v>8.4</v>
      </c>
      <c r="DA26" s="690"/>
      <c r="DB26" s="690"/>
      <c r="DC26" s="694"/>
      <c r="DD26" s="669">
        <v>668515</v>
      </c>
      <c r="DE26" s="661"/>
      <c r="DF26" s="661"/>
      <c r="DG26" s="661"/>
      <c r="DH26" s="661"/>
      <c r="DI26" s="661"/>
      <c r="DJ26" s="661"/>
      <c r="DK26" s="662"/>
      <c r="DL26" s="669" t="s">
        <v>176</v>
      </c>
      <c r="DM26" s="661"/>
      <c r="DN26" s="661"/>
      <c r="DO26" s="661"/>
      <c r="DP26" s="661"/>
      <c r="DQ26" s="661"/>
      <c r="DR26" s="661"/>
      <c r="DS26" s="661"/>
      <c r="DT26" s="661"/>
      <c r="DU26" s="661"/>
      <c r="DV26" s="662"/>
      <c r="DW26" s="665" t="s">
        <v>252</v>
      </c>
      <c r="DX26" s="690"/>
      <c r="DY26" s="690"/>
      <c r="DZ26" s="690"/>
      <c r="EA26" s="690"/>
      <c r="EB26" s="690"/>
      <c r="EC26" s="691"/>
    </row>
    <row r="27" spans="2:133" ht="11.25" customHeight="1">
      <c r="B27" s="657" t="s">
        <v>307</v>
      </c>
      <c r="C27" s="658"/>
      <c r="D27" s="658"/>
      <c r="E27" s="658"/>
      <c r="F27" s="658"/>
      <c r="G27" s="658"/>
      <c r="H27" s="658"/>
      <c r="I27" s="658"/>
      <c r="J27" s="658"/>
      <c r="K27" s="658"/>
      <c r="L27" s="658"/>
      <c r="M27" s="658"/>
      <c r="N27" s="658"/>
      <c r="O27" s="658"/>
      <c r="P27" s="658"/>
      <c r="Q27" s="659"/>
      <c r="R27" s="660">
        <v>19849</v>
      </c>
      <c r="S27" s="661"/>
      <c r="T27" s="661"/>
      <c r="U27" s="661"/>
      <c r="V27" s="661"/>
      <c r="W27" s="661"/>
      <c r="X27" s="661"/>
      <c r="Y27" s="662"/>
      <c r="Z27" s="663">
        <v>0.2</v>
      </c>
      <c r="AA27" s="663"/>
      <c r="AB27" s="663"/>
      <c r="AC27" s="663"/>
      <c r="AD27" s="664" t="s">
        <v>176</v>
      </c>
      <c r="AE27" s="664"/>
      <c r="AF27" s="664"/>
      <c r="AG27" s="664"/>
      <c r="AH27" s="664"/>
      <c r="AI27" s="664"/>
      <c r="AJ27" s="664"/>
      <c r="AK27" s="664"/>
      <c r="AL27" s="665" t="s">
        <v>176</v>
      </c>
      <c r="AM27" s="666"/>
      <c r="AN27" s="666"/>
      <c r="AO27" s="667"/>
      <c r="AP27" s="657" t="s">
        <v>308</v>
      </c>
      <c r="AQ27" s="658"/>
      <c r="AR27" s="658"/>
      <c r="AS27" s="658"/>
      <c r="AT27" s="658"/>
      <c r="AU27" s="658"/>
      <c r="AV27" s="658"/>
      <c r="AW27" s="658"/>
      <c r="AX27" s="658"/>
      <c r="AY27" s="658"/>
      <c r="AZ27" s="658"/>
      <c r="BA27" s="658"/>
      <c r="BB27" s="658"/>
      <c r="BC27" s="658"/>
      <c r="BD27" s="658"/>
      <c r="BE27" s="658"/>
      <c r="BF27" s="659"/>
      <c r="BG27" s="660">
        <v>1173836</v>
      </c>
      <c r="BH27" s="661"/>
      <c r="BI27" s="661"/>
      <c r="BJ27" s="661"/>
      <c r="BK27" s="661"/>
      <c r="BL27" s="661"/>
      <c r="BM27" s="661"/>
      <c r="BN27" s="662"/>
      <c r="BO27" s="663">
        <v>100</v>
      </c>
      <c r="BP27" s="663"/>
      <c r="BQ27" s="663"/>
      <c r="BR27" s="663"/>
      <c r="BS27" s="664" t="s">
        <v>252</v>
      </c>
      <c r="BT27" s="664"/>
      <c r="BU27" s="664"/>
      <c r="BV27" s="664"/>
      <c r="BW27" s="664"/>
      <c r="BX27" s="664"/>
      <c r="BY27" s="664"/>
      <c r="BZ27" s="664"/>
      <c r="CA27" s="664"/>
      <c r="CB27" s="668"/>
      <c r="CD27" s="657" t="s">
        <v>309</v>
      </c>
      <c r="CE27" s="658"/>
      <c r="CF27" s="658"/>
      <c r="CG27" s="658"/>
      <c r="CH27" s="658"/>
      <c r="CI27" s="658"/>
      <c r="CJ27" s="658"/>
      <c r="CK27" s="658"/>
      <c r="CL27" s="658"/>
      <c r="CM27" s="658"/>
      <c r="CN27" s="658"/>
      <c r="CO27" s="658"/>
      <c r="CP27" s="658"/>
      <c r="CQ27" s="659"/>
      <c r="CR27" s="660">
        <v>961817</v>
      </c>
      <c r="CS27" s="692"/>
      <c r="CT27" s="692"/>
      <c r="CU27" s="692"/>
      <c r="CV27" s="692"/>
      <c r="CW27" s="692"/>
      <c r="CX27" s="692"/>
      <c r="CY27" s="693"/>
      <c r="CZ27" s="665">
        <v>11.8</v>
      </c>
      <c r="DA27" s="690"/>
      <c r="DB27" s="690"/>
      <c r="DC27" s="694"/>
      <c r="DD27" s="669">
        <v>233294</v>
      </c>
      <c r="DE27" s="692"/>
      <c r="DF27" s="692"/>
      <c r="DG27" s="692"/>
      <c r="DH27" s="692"/>
      <c r="DI27" s="692"/>
      <c r="DJ27" s="692"/>
      <c r="DK27" s="693"/>
      <c r="DL27" s="669">
        <v>233294</v>
      </c>
      <c r="DM27" s="692"/>
      <c r="DN27" s="692"/>
      <c r="DO27" s="692"/>
      <c r="DP27" s="692"/>
      <c r="DQ27" s="692"/>
      <c r="DR27" s="692"/>
      <c r="DS27" s="692"/>
      <c r="DT27" s="692"/>
      <c r="DU27" s="692"/>
      <c r="DV27" s="693"/>
      <c r="DW27" s="665">
        <v>5.3</v>
      </c>
      <c r="DX27" s="690"/>
      <c r="DY27" s="690"/>
      <c r="DZ27" s="690"/>
      <c r="EA27" s="690"/>
      <c r="EB27" s="690"/>
      <c r="EC27" s="691"/>
    </row>
    <row r="28" spans="2:133" ht="11.25" customHeight="1">
      <c r="B28" s="657" t="s">
        <v>310</v>
      </c>
      <c r="C28" s="658"/>
      <c r="D28" s="658"/>
      <c r="E28" s="658"/>
      <c r="F28" s="658"/>
      <c r="G28" s="658"/>
      <c r="H28" s="658"/>
      <c r="I28" s="658"/>
      <c r="J28" s="658"/>
      <c r="K28" s="658"/>
      <c r="L28" s="658"/>
      <c r="M28" s="658"/>
      <c r="N28" s="658"/>
      <c r="O28" s="658"/>
      <c r="P28" s="658"/>
      <c r="Q28" s="659"/>
      <c r="R28" s="660">
        <v>124257</v>
      </c>
      <c r="S28" s="661"/>
      <c r="T28" s="661"/>
      <c r="U28" s="661"/>
      <c r="V28" s="661"/>
      <c r="W28" s="661"/>
      <c r="X28" s="661"/>
      <c r="Y28" s="662"/>
      <c r="Z28" s="663">
        <v>1.4</v>
      </c>
      <c r="AA28" s="663"/>
      <c r="AB28" s="663"/>
      <c r="AC28" s="663"/>
      <c r="AD28" s="664">
        <v>2144</v>
      </c>
      <c r="AE28" s="664"/>
      <c r="AF28" s="664"/>
      <c r="AG28" s="664"/>
      <c r="AH28" s="664"/>
      <c r="AI28" s="664"/>
      <c r="AJ28" s="664"/>
      <c r="AK28" s="664"/>
      <c r="AL28" s="665">
        <v>0</v>
      </c>
      <c r="AM28" s="666"/>
      <c r="AN28" s="666"/>
      <c r="AO28" s="667"/>
      <c r="AP28" s="657"/>
      <c r="AQ28" s="658"/>
      <c r="AR28" s="658"/>
      <c r="AS28" s="658"/>
      <c r="AT28" s="658"/>
      <c r="AU28" s="658"/>
      <c r="AV28" s="658"/>
      <c r="AW28" s="658"/>
      <c r="AX28" s="658"/>
      <c r="AY28" s="658"/>
      <c r="AZ28" s="658"/>
      <c r="BA28" s="658"/>
      <c r="BB28" s="658"/>
      <c r="BC28" s="658"/>
      <c r="BD28" s="658"/>
      <c r="BE28" s="658"/>
      <c r="BF28" s="659"/>
      <c r="BG28" s="660"/>
      <c r="BH28" s="661"/>
      <c r="BI28" s="661"/>
      <c r="BJ28" s="661"/>
      <c r="BK28" s="661"/>
      <c r="BL28" s="661"/>
      <c r="BM28" s="661"/>
      <c r="BN28" s="662"/>
      <c r="BO28" s="663"/>
      <c r="BP28" s="663"/>
      <c r="BQ28" s="663"/>
      <c r="BR28" s="663"/>
      <c r="BS28" s="669"/>
      <c r="BT28" s="661"/>
      <c r="BU28" s="661"/>
      <c r="BV28" s="661"/>
      <c r="BW28" s="661"/>
      <c r="BX28" s="661"/>
      <c r="BY28" s="661"/>
      <c r="BZ28" s="661"/>
      <c r="CA28" s="661"/>
      <c r="CB28" s="670"/>
      <c r="CD28" s="657" t="s">
        <v>311</v>
      </c>
      <c r="CE28" s="658"/>
      <c r="CF28" s="658"/>
      <c r="CG28" s="658"/>
      <c r="CH28" s="658"/>
      <c r="CI28" s="658"/>
      <c r="CJ28" s="658"/>
      <c r="CK28" s="658"/>
      <c r="CL28" s="658"/>
      <c r="CM28" s="658"/>
      <c r="CN28" s="658"/>
      <c r="CO28" s="658"/>
      <c r="CP28" s="658"/>
      <c r="CQ28" s="659"/>
      <c r="CR28" s="660">
        <v>881837</v>
      </c>
      <c r="CS28" s="661"/>
      <c r="CT28" s="661"/>
      <c r="CU28" s="661"/>
      <c r="CV28" s="661"/>
      <c r="CW28" s="661"/>
      <c r="CX28" s="661"/>
      <c r="CY28" s="662"/>
      <c r="CZ28" s="665">
        <v>10.8</v>
      </c>
      <c r="DA28" s="690"/>
      <c r="DB28" s="690"/>
      <c r="DC28" s="694"/>
      <c r="DD28" s="669">
        <v>874981</v>
      </c>
      <c r="DE28" s="661"/>
      <c r="DF28" s="661"/>
      <c r="DG28" s="661"/>
      <c r="DH28" s="661"/>
      <c r="DI28" s="661"/>
      <c r="DJ28" s="661"/>
      <c r="DK28" s="662"/>
      <c r="DL28" s="669">
        <v>874981</v>
      </c>
      <c r="DM28" s="661"/>
      <c r="DN28" s="661"/>
      <c r="DO28" s="661"/>
      <c r="DP28" s="661"/>
      <c r="DQ28" s="661"/>
      <c r="DR28" s="661"/>
      <c r="DS28" s="661"/>
      <c r="DT28" s="661"/>
      <c r="DU28" s="661"/>
      <c r="DV28" s="662"/>
      <c r="DW28" s="665">
        <v>20</v>
      </c>
      <c r="DX28" s="690"/>
      <c r="DY28" s="690"/>
      <c r="DZ28" s="690"/>
      <c r="EA28" s="690"/>
      <c r="EB28" s="690"/>
      <c r="EC28" s="691"/>
    </row>
    <row r="29" spans="2:133" ht="11.25" customHeight="1">
      <c r="B29" s="657" t="s">
        <v>312</v>
      </c>
      <c r="C29" s="658"/>
      <c r="D29" s="658"/>
      <c r="E29" s="658"/>
      <c r="F29" s="658"/>
      <c r="G29" s="658"/>
      <c r="H29" s="658"/>
      <c r="I29" s="658"/>
      <c r="J29" s="658"/>
      <c r="K29" s="658"/>
      <c r="L29" s="658"/>
      <c r="M29" s="658"/>
      <c r="N29" s="658"/>
      <c r="O29" s="658"/>
      <c r="P29" s="658"/>
      <c r="Q29" s="659"/>
      <c r="R29" s="660">
        <v>5848</v>
      </c>
      <c r="S29" s="661"/>
      <c r="T29" s="661"/>
      <c r="U29" s="661"/>
      <c r="V29" s="661"/>
      <c r="W29" s="661"/>
      <c r="X29" s="661"/>
      <c r="Y29" s="662"/>
      <c r="Z29" s="663">
        <v>0.1</v>
      </c>
      <c r="AA29" s="663"/>
      <c r="AB29" s="663"/>
      <c r="AC29" s="663"/>
      <c r="AD29" s="664" t="s">
        <v>176</v>
      </c>
      <c r="AE29" s="664"/>
      <c r="AF29" s="664"/>
      <c r="AG29" s="664"/>
      <c r="AH29" s="664"/>
      <c r="AI29" s="664"/>
      <c r="AJ29" s="664"/>
      <c r="AK29" s="664"/>
      <c r="AL29" s="665" t="s">
        <v>176</v>
      </c>
      <c r="AM29" s="666"/>
      <c r="AN29" s="666"/>
      <c r="AO29" s="667"/>
      <c r="AP29" s="681"/>
      <c r="AQ29" s="682"/>
      <c r="AR29" s="682"/>
      <c r="AS29" s="682"/>
      <c r="AT29" s="682"/>
      <c r="AU29" s="682"/>
      <c r="AV29" s="682"/>
      <c r="AW29" s="682"/>
      <c r="AX29" s="682"/>
      <c r="AY29" s="682"/>
      <c r="AZ29" s="682"/>
      <c r="BA29" s="682"/>
      <c r="BB29" s="682"/>
      <c r="BC29" s="682"/>
      <c r="BD29" s="682"/>
      <c r="BE29" s="682"/>
      <c r="BF29" s="683"/>
      <c r="BG29" s="660"/>
      <c r="BH29" s="661"/>
      <c r="BI29" s="661"/>
      <c r="BJ29" s="661"/>
      <c r="BK29" s="661"/>
      <c r="BL29" s="661"/>
      <c r="BM29" s="661"/>
      <c r="BN29" s="662"/>
      <c r="BO29" s="663"/>
      <c r="BP29" s="663"/>
      <c r="BQ29" s="663"/>
      <c r="BR29" s="663"/>
      <c r="BS29" s="664"/>
      <c r="BT29" s="664"/>
      <c r="BU29" s="664"/>
      <c r="BV29" s="664"/>
      <c r="BW29" s="664"/>
      <c r="BX29" s="664"/>
      <c r="BY29" s="664"/>
      <c r="BZ29" s="664"/>
      <c r="CA29" s="664"/>
      <c r="CB29" s="668"/>
      <c r="CD29" s="696" t="s">
        <v>313</v>
      </c>
      <c r="CE29" s="697"/>
      <c r="CF29" s="657" t="s">
        <v>314</v>
      </c>
      <c r="CG29" s="658"/>
      <c r="CH29" s="658"/>
      <c r="CI29" s="658"/>
      <c r="CJ29" s="658"/>
      <c r="CK29" s="658"/>
      <c r="CL29" s="658"/>
      <c r="CM29" s="658"/>
      <c r="CN29" s="658"/>
      <c r="CO29" s="658"/>
      <c r="CP29" s="658"/>
      <c r="CQ29" s="659"/>
      <c r="CR29" s="660">
        <v>881837</v>
      </c>
      <c r="CS29" s="692"/>
      <c r="CT29" s="692"/>
      <c r="CU29" s="692"/>
      <c r="CV29" s="692"/>
      <c r="CW29" s="692"/>
      <c r="CX29" s="692"/>
      <c r="CY29" s="693"/>
      <c r="CZ29" s="665">
        <v>10.8</v>
      </c>
      <c r="DA29" s="690"/>
      <c r="DB29" s="690"/>
      <c r="DC29" s="694"/>
      <c r="DD29" s="669">
        <v>874981</v>
      </c>
      <c r="DE29" s="692"/>
      <c r="DF29" s="692"/>
      <c r="DG29" s="692"/>
      <c r="DH29" s="692"/>
      <c r="DI29" s="692"/>
      <c r="DJ29" s="692"/>
      <c r="DK29" s="693"/>
      <c r="DL29" s="669">
        <v>874981</v>
      </c>
      <c r="DM29" s="692"/>
      <c r="DN29" s="692"/>
      <c r="DO29" s="692"/>
      <c r="DP29" s="692"/>
      <c r="DQ29" s="692"/>
      <c r="DR29" s="692"/>
      <c r="DS29" s="692"/>
      <c r="DT29" s="692"/>
      <c r="DU29" s="692"/>
      <c r="DV29" s="693"/>
      <c r="DW29" s="665">
        <v>20</v>
      </c>
      <c r="DX29" s="690"/>
      <c r="DY29" s="690"/>
      <c r="DZ29" s="690"/>
      <c r="EA29" s="690"/>
      <c r="EB29" s="690"/>
      <c r="EC29" s="691"/>
    </row>
    <row r="30" spans="2:133" ht="11.25" customHeight="1">
      <c r="B30" s="657" t="s">
        <v>315</v>
      </c>
      <c r="C30" s="658"/>
      <c r="D30" s="658"/>
      <c r="E30" s="658"/>
      <c r="F30" s="658"/>
      <c r="G30" s="658"/>
      <c r="H30" s="658"/>
      <c r="I30" s="658"/>
      <c r="J30" s="658"/>
      <c r="K30" s="658"/>
      <c r="L30" s="658"/>
      <c r="M30" s="658"/>
      <c r="N30" s="658"/>
      <c r="O30" s="658"/>
      <c r="P30" s="658"/>
      <c r="Q30" s="659"/>
      <c r="R30" s="660">
        <v>1312832</v>
      </c>
      <c r="S30" s="661"/>
      <c r="T30" s="661"/>
      <c r="U30" s="661"/>
      <c r="V30" s="661"/>
      <c r="W30" s="661"/>
      <c r="X30" s="661"/>
      <c r="Y30" s="662"/>
      <c r="Z30" s="663">
        <v>15.3</v>
      </c>
      <c r="AA30" s="663"/>
      <c r="AB30" s="663"/>
      <c r="AC30" s="663"/>
      <c r="AD30" s="664" t="s">
        <v>176</v>
      </c>
      <c r="AE30" s="664"/>
      <c r="AF30" s="664"/>
      <c r="AG30" s="664"/>
      <c r="AH30" s="664"/>
      <c r="AI30" s="664"/>
      <c r="AJ30" s="664"/>
      <c r="AK30" s="664"/>
      <c r="AL30" s="665" t="s">
        <v>252</v>
      </c>
      <c r="AM30" s="666"/>
      <c r="AN30" s="666"/>
      <c r="AO30" s="667"/>
      <c r="AP30" s="642" t="s">
        <v>230</v>
      </c>
      <c r="AQ30" s="643"/>
      <c r="AR30" s="643"/>
      <c r="AS30" s="643"/>
      <c r="AT30" s="643"/>
      <c r="AU30" s="643"/>
      <c r="AV30" s="643"/>
      <c r="AW30" s="643"/>
      <c r="AX30" s="643"/>
      <c r="AY30" s="643"/>
      <c r="AZ30" s="643"/>
      <c r="BA30" s="643"/>
      <c r="BB30" s="643"/>
      <c r="BC30" s="643"/>
      <c r="BD30" s="643"/>
      <c r="BE30" s="643"/>
      <c r="BF30" s="644"/>
      <c r="BG30" s="642" t="s">
        <v>316</v>
      </c>
      <c r="BH30" s="702"/>
      <c r="BI30" s="702"/>
      <c r="BJ30" s="702"/>
      <c r="BK30" s="702"/>
      <c r="BL30" s="702"/>
      <c r="BM30" s="702"/>
      <c r="BN30" s="702"/>
      <c r="BO30" s="702"/>
      <c r="BP30" s="702"/>
      <c r="BQ30" s="703"/>
      <c r="BR30" s="642" t="s">
        <v>317</v>
      </c>
      <c r="BS30" s="702"/>
      <c r="BT30" s="702"/>
      <c r="BU30" s="702"/>
      <c r="BV30" s="702"/>
      <c r="BW30" s="702"/>
      <c r="BX30" s="702"/>
      <c r="BY30" s="702"/>
      <c r="BZ30" s="702"/>
      <c r="CA30" s="702"/>
      <c r="CB30" s="703"/>
      <c r="CD30" s="698"/>
      <c r="CE30" s="699"/>
      <c r="CF30" s="657" t="s">
        <v>318</v>
      </c>
      <c r="CG30" s="658"/>
      <c r="CH30" s="658"/>
      <c r="CI30" s="658"/>
      <c r="CJ30" s="658"/>
      <c r="CK30" s="658"/>
      <c r="CL30" s="658"/>
      <c r="CM30" s="658"/>
      <c r="CN30" s="658"/>
      <c r="CO30" s="658"/>
      <c r="CP30" s="658"/>
      <c r="CQ30" s="659"/>
      <c r="CR30" s="660">
        <v>852440</v>
      </c>
      <c r="CS30" s="661"/>
      <c r="CT30" s="661"/>
      <c r="CU30" s="661"/>
      <c r="CV30" s="661"/>
      <c r="CW30" s="661"/>
      <c r="CX30" s="661"/>
      <c r="CY30" s="662"/>
      <c r="CZ30" s="665">
        <v>10.5</v>
      </c>
      <c r="DA30" s="690"/>
      <c r="DB30" s="690"/>
      <c r="DC30" s="694"/>
      <c r="DD30" s="669">
        <v>846333</v>
      </c>
      <c r="DE30" s="661"/>
      <c r="DF30" s="661"/>
      <c r="DG30" s="661"/>
      <c r="DH30" s="661"/>
      <c r="DI30" s="661"/>
      <c r="DJ30" s="661"/>
      <c r="DK30" s="662"/>
      <c r="DL30" s="669">
        <v>846333</v>
      </c>
      <c r="DM30" s="661"/>
      <c r="DN30" s="661"/>
      <c r="DO30" s="661"/>
      <c r="DP30" s="661"/>
      <c r="DQ30" s="661"/>
      <c r="DR30" s="661"/>
      <c r="DS30" s="661"/>
      <c r="DT30" s="661"/>
      <c r="DU30" s="661"/>
      <c r="DV30" s="662"/>
      <c r="DW30" s="665">
        <v>19.3</v>
      </c>
      <c r="DX30" s="690"/>
      <c r="DY30" s="690"/>
      <c r="DZ30" s="690"/>
      <c r="EA30" s="690"/>
      <c r="EB30" s="690"/>
      <c r="EC30" s="691"/>
    </row>
    <row r="31" spans="2:133" ht="11.25" customHeight="1">
      <c r="B31" s="673" t="s">
        <v>319</v>
      </c>
      <c r="C31" s="674"/>
      <c r="D31" s="674"/>
      <c r="E31" s="674"/>
      <c r="F31" s="674"/>
      <c r="G31" s="674"/>
      <c r="H31" s="674"/>
      <c r="I31" s="674"/>
      <c r="J31" s="674"/>
      <c r="K31" s="674"/>
      <c r="L31" s="674"/>
      <c r="M31" s="674"/>
      <c r="N31" s="674"/>
      <c r="O31" s="674"/>
      <c r="P31" s="674"/>
      <c r="Q31" s="675"/>
      <c r="R31" s="660">
        <v>2521</v>
      </c>
      <c r="S31" s="661"/>
      <c r="T31" s="661"/>
      <c r="U31" s="661"/>
      <c r="V31" s="661"/>
      <c r="W31" s="661"/>
      <c r="X31" s="661"/>
      <c r="Y31" s="662"/>
      <c r="Z31" s="663">
        <v>0</v>
      </c>
      <c r="AA31" s="663"/>
      <c r="AB31" s="663"/>
      <c r="AC31" s="663"/>
      <c r="AD31" s="664">
        <v>2521</v>
      </c>
      <c r="AE31" s="664"/>
      <c r="AF31" s="664"/>
      <c r="AG31" s="664"/>
      <c r="AH31" s="664"/>
      <c r="AI31" s="664"/>
      <c r="AJ31" s="664"/>
      <c r="AK31" s="664"/>
      <c r="AL31" s="665">
        <v>0.1</v>
      </c>
      <c r="AM31" s="666"/>
      <c r="AN31" s="666"/>
      <c r="AO31" s="667"/>
      <c r="AP31" s="706" t="s">
        <v>320</v>
      </c>
      <c r="AQ31" s="707"/>
      <c r="AR31" s="707"/>
      <c r="AS31" s="707"/>
      <c r="AT31" s="712" t="s">
        <v>321</v>
      </c>
      <c r="AU31" s="217"/>
      <c r="AV31" s="217"/>
      <c r="AW31" s="217"/>
      <c r="AX31" s="646" t="s">
        <v>192</v>
      </c>
      <c r="AY31" s="647"/>
      <c r="AZ31" s="647"/>
      <c r="BA31" s="647"/>
      <c r="BB31" s="647"/>
      <c r="BC31" s="647"/>
      <c r="BD31" s="647"/>
      <c r="BE31" s="647"/>
      <c r="BF31" s="648"/>
      <c r="BG31" s="716">
        <v>99.2</v>
      </c>
      <c r="BH31" s="704"/>
      <c r="BI31" s="704"/>
      <c r="BJ31" s="704"/>
      <c r="BK31" s="704"/>
      <c r="BL31" s="704"/>
      <c r="BM31" s="655">
        <v>96.4</v>
      </c>
      <c r="BN31" s="704"/>
      <c r="BO31" s="704"/>
      <c r="BP31" s="704"/>
      <c r="BQ31" s="705"/>
      <c r="BR31" s="716">
        <v>99.3</v>
      </c>
      <c r="BS31" s="704"/>
      <c r="BT31" s="704"/>
      <c r="BU31" s="704"/>
      <c r="BV31" s="704"/>
      <c r="BW31" s="704"/>
      <c r="BX31" s="655">
        <v>96.4</v>
      </c>
      <c r="BY31" s="704"/>
      <c r="BZ31" s="704"/>
      <c r="CA31" s="704"/>
      <c r="CB31" s="705"/>
      <c r="CD31" s="698"/>
      <c r="CE31" s="699"/>
      <c r="CF31" s="657" t="s">
        <v>322</v>
      </c>
      <c r="CG31" s="658"/>
      <c r="CH31" s="658"/>
      <c r="CI31" s="658"/>
      <c r="CJ31" s="658"/>
      <c r="CK31" s="658"/>
      <c r="CL31" s="658"/>
      <c r="CM31" s="658"/>
      <c r="CN31" s="658"/>
      <c r="CO31" s="658"/>
      <c r="CP31" s="658"/>
      <c r="CQ31" s="659"/>
      <c r="CR31" s="660">
        <v>29397</v>
      </c>
      <c r="CS31" s="692"/>
      <c r="CT31" s="692"/>
      <c r="CU31" s="692"/>
      <c r="CV31" s="692"/>
      <c r="CW31" s="692"/>
      <c r="CX31" s="692"/>
      <c r="CY31" s="693"/>
      <c r="CZ31" s="665">
        <v>0.4</v>
      </c>
      <c r="DA31" s="690"/>
      <c r="DB31" s="690"/>
      <c r="DC31" s="694"/>
      <c r="DD31" s="669">
        <v>28648</v>
      </c>
      <c r="DE31" s="692"/>
      <c r="DF31" s="692"/>
      <c r="DG31" s="692"/>
      <c r="DH31" s="692"/>
      <c r="DI31" s="692"/>
      <c r="DJ31" s="692"/>
      <c r="DK31" s="693"/>
      <c r="DL31" s="669">
        <v>28648</v>
      </c>
      <c r="DM31" s="692"/>
      <c r="DN31" s="692"/>
      <c r="DO31" s="692"/>
      <c r="DP31" s="692"/>
      <c r="DQ31" s="692"/>
      <c r="DR31" s="692"/>
      <c r="DS31" s="692"/>
      <c r="DT31" s="692"/>
      <c r="DU31" s="692"/>
      <c r="DV31" s="693"/>
      <c r="DW31" s="665">
        <v>0.7</v>
      </c>
      <c r="DX31" s="690"/>
      <c r="DY31" s="690"/>
      <c r="DZ31" s="690"/>
      <c r="EA31" s="690"/>
      <c r="EB31" s="690"/>
      <c r="EC31" s="691"/>
    </row>
    <row r="32" spans="2:133" ht="11.25" customHeight="1">
      <c r="B32" s="657" t="s">
        <v>323</v>
      </c>
      <c r="C32" s="658"/>
      <c r="D32" s="658"/>
      <c r="E32" s="658"/>
      <c r="F32" s="658"/>
      <c r="G32" s="658"/>
      <c r="H32" s="658"/>
      <c r="I32" s="658"/>
      <c r="J32" s="658"/>
      <c r="K32" s="658"/>
      <c r="L32" s="658"/>
      <c r="M32" s="658"/>
      <c r="N32" s="658"/>
      <c r="O32" s="658"/>
      <c r="P32" s="658"/>
      <c r="Q32" s="659"/>
      <c r="R32" s="660">
        <v>603583</v>
      </c>
      <c r="S32" s="661"/>
      <c r="T32" s="661"/>
      <c r="U32" s="661"/>
      <c r="V32" s="661"/>
      <c r="W32" s="661"/>
      <c r="X32" s="661"/>
      <c r="Y32" s="662"/>
      <c r="Z32" s="663">
        <v>7</v>
      </c>
      <c r="AA32" s="663"/>
      <c r="AB32" s="663"/>
      <c r="AC32" s="663"/>
      <c r="AD32" s="664" t="s">
        <v>176</v>
      </c>
      <c r="AE32" s="664"/>
      <c r="AF32" s="664"/>
      <c r="AG32" s="664"/>
      <c r="AH32" s="664"/>
      <c r="AI32" s="664"/>
      <c r="AJ32" s="664"/>
      <c r="AK32" s="664"/>
      <c r="AL32" s="665" t="s">
        <v>254</v>
      </c>
      <c r="AM32" s="666"/>
      <c r="AN32" s="666"/>
      <c r="AO32" s="667"/>
      <c r="AP32" s="708"/>
      <c r="AQ32" s="709"/>
      <c r="AR32" s="709"/>
      <c r="AS32" s="709"/>
      <c r="AT32" s="713"/>
      <c r="AU32" s="213" t="s">
        <v>324</v>
      </c>
      <c r="AX32" s="657" t="s">
        <v>325</v>
      </c>
      <c r="AY32" s="658"/>
      <c r="AZ32" s="658"/>
      <c r="BA32" s="658"/>
      <c r="BB32" s="658"/>
      <c r="BC32" s="658"/>
      <c r="BD32" s="658"/>
      <c r="BE32" s="658"/>
      <c r="BF32" s="659"/>
      <c r="BG32" s="717">
        <v>99.2</v>
      </c>
      <c r="BH32" s="692"/>
      <c r="BI32" s="692"/>
      <c r="BJ32" s="692"/>
      <c r="BK32" s="692"/>
      <c r="BL32" s="692"/>
      <c r="BM32" s="666">
        <v>97</v>
      </c>
      <c r="BN32" s="692"/>
      <c r="BO32" s="692"/>
      <c r="BP32" s="692"/>
      <c r="BQ32" s="715"/>
      <c r="BR32" s="717">
        <v>99.2</v>
      </c>
      <c r="BS32" s="692"/>
      <c r="BT32" s="692"/>
      <c r="BU32" s="692"/>
      <c r="BV32" s="692"/>
      <c r="BW32" s="692"/>
      <c r="BX32" s="666">
        <v>96.9</v>
      </c>
      <c r="BY32" s="692"/>
      <c r="BZ32" s="692"/>
      <c r="CA32" s="692"/>
      <c r="CB32" s="715"/>
      <c r="CD32" s="700"/>
      <c r="CE32" s="701"/>
      <c r="CF32" s="657" t="s">
        <v>326</v>
      </c>
      <c r="CG32" s="658"/>
      <c r="CH32" s="658"/>
      <c r="CI32" s="658"/>
      <c r="CJ32" s="658"/>
      <c r="CK32" s="658"/>
      <c r="CL32" s="658"/>
      <c r="CM32" s="658"/>
      <c r="CN32" s="658"/>
      <c r="CO32" s="658"/>
      <c r="CP32" s="658"/>
      <c r="CQ32" s="659"/>
      <c r="CR32" s="660" t="s">
        <v>176</v>
      </c>
      <c r="CS32" s="661"/>
      <c r="CT32" s="661"/>
      <c r="CU32" s="661"/>
      <c r="CV32" s="661"/>
      <c r="CW32" s="661"/>
      <c r="CX32" s="661"/>
      <c r="CY32" s="662"/>
      <c r="CZ32" s="665" t="s">
        <v>176</v>
      </c>
      <c r="DA32" s="690"/>
      <c r="DB32" s="690"/>
      <c r="DC32" s="694"/>
      <c r="DD32" s="669" t="s">
        <v>176</v>
      </c>
      <c r="DE32" s="661"/>
      <c r="DF32" s="661"/>
      <c r="DG32" s="661"/>
      <c r="DH32" s="661"/>
      <c r="DI32" s="661"/>
      <c r="DJ32" s="661"/>
      <c r="DK32" s="662"/>
      <c r="DL32" s="669" t="s">
        <v>176</v>
      </c>
      <c r="DM32" s="661"/>
      <c r="DN32" s="661"/>
      <c r="DO32" s="661"/>
      <c r="DP32" s="661"/>
      <c r="DQ32" s="661"/>
      <c r="DR32" s="661"/>
      <c r="DS32" s="661"/>
      <c r="DT32" s="661"/>
      <c r="DU32" s="661"/>
      <c r="DV32" s="662"/>
      <c r="DW32" s="665" t="s">
        <v>176</v>
      </c>
      <c r="DX32" s="690"/>
      <c r="DY32" s="690"/>
      <c r="DZ32" s="690"/>
      <c r="EA32" s="690"/>
      <c r="EB32" s="690"/>
      <c r="EC32" s="691"/>
    </row>
    <row r="33" spans="2:133" ht="11.25" customHeight="1">
      <c r="B33" s="657" t="s">
        <v>327</v>
      </c>
      <c r="C33" s="658"/>
      <c r="D33" s="658"/>
      <c r="E33" s="658"/>
      <c r="F33" s="658"/>
      <c r="G33" s="658"/>
      <c r="H33" s="658"/>
      <c r="I33" s="658"/>
      <c r="J33" s="658"/>
      <c r="K33" s="658"/>
      <c r="L33" s="658"/>
      <c r="M33" s="658"/>
      <c r="N33" s="658"/>
      <c r="O33" s="658"/>
      <c r="P33" s="658"/>
      <c r="Q33" s="659"/>
      <c r="R33" s="660">
        <v>85310</v>
      </c>
      <c r="S33" s="661"/>
      <c r="T33" s="661"/>
      <c r="U33" s="661"/>
      <c r="V33" s="661"/>
      <c r="W33" s="661"/>
      <c r="X33" s="661"/>
      <c r="Y33" s="662"/>
      <c r="Z33" s="663">
        <v>1</v>
      </c>
      <c r="AA33" s="663"/>
      <c r="AB33" s="663"/>
      <c r="AC33" s="663"/>
      <c r="AD33" s="664">
        <v>72316</v>
      </c>
      <c r="AE33" s="664"/>
      <c r="AF33" s="664"/>
      <c r="AG33" s="664"/>
      <c r="AH33" s="664"/>
      <c r="AI33" s="664"/>
      <c r="AJ33" s="664"/>
      <c r="AK33" s="664"/>
      <c r="AL33" s="665">
        <v>1.7</v>
      </c>
      <c r="AM33" s="666"/>
      <c r="AN33" s="666"/>
      <c r="AO33" s="667"/>
      <c r="AP33" s="710"/>
      <c r="AQ33" s="711"/>
      <c r="AR33" s="711"/>
      <c r="AS33" s="711"/>
      <c r="AT33" s="714"/>
      <c r="AU33" s="218"/>
      <c r="AV33" s="218"/>
      <c r="AW33" s="218"/>
      <c r="AX33" s="681" t="s">
        <v>328</v>
      </c>
      <c r="AY33" s="682"/>
      <c r="AZ33" s="682"/>
      <c r="BA33" s="682"/>
      <c r="BB33" s="682"/>
      <c r="BC33" s="682"/>
      <c r="BD33" s="682"/>
      <c r="BE33" s="682"/>
      <c r="BF33" s="683"/>
      <c r="BG33" s="718">
        <v>99.2</v>
      </c>
      <c r="BH33" s="719"/>
      <c r="BI33" s="719"/>
      <c r="BJ33" s="719"/>
      <c r="BK33" s="719"/>
      <c r="BL33" s="719"/>
      <c r="BM33" s="720">
        <v>95.8</v>
      </c>
      <c r="BN33" s="719"/>
      <c r="BO33" s="719"/>
      <c r="BP33" s="719"/>
      <c r="BQ33" s="721"/>
      <c r="BR33" s="718">
        <v>99.2</v>
      </c>
      <c r="BS33" s="719"/>
      <c r="BT33" s="719"/>
      <c r="BU33" s="719"/>
      <c r="BV33" s="719"/>
      <c r="BW33" s="719"/>
      <c r="BX33" s="720">
        <v>95.9</v>
      </c>
      <c r="BY33" s="719"/>
      <c r="BZ33" s="719"/>
      <c r="CA33" s="719"/>
      <c r="CB33" s="721"/>
      <c r="CD33" s="657" t="s">
        <v>329</v>
      </c>
      <c r="CE33" s="658"/>
      <c r="CF33" s="658"/>
      <c r="CG33" s="658"/>
      <c r="CH33" s="658"/>
      <c r="CI33" s="658"/>
      <c r="CJ33" s="658"/>
      <c r="CK33" s="658"/>
      <c r="CL33" s="658"/>
      <c r="CM33" s="658"/>
      <c r="CN33" s="658"/>
      <c r="CO33" s="658"/>
      <c r="CP33" s="658"/>
      <c r="CQ33" s="659"/>
      <c r="CR33" s="660">
        <v>3421624</v>
      </c>
      <c r="CS33" s="692"/>
      <c r="CT33" s="692"/>
      <c r="CU33" s="692"/>
      <c r="CV33" s="692"/>
      <c r="CW33" s="692"/>
      <c r="CX33" s="692"/>
      <c r="CY33" s="693"/>
      <c r="CZ33" s="665">
        <v>42</v>
      </c>
      <c r="DA33" s="690"/>
      <c r="DB33" s="690"/>
      <c r="DC33" s="694"/>
      <c r="DD33" s="669">
        <v>2251177</v>
      </c>
      <c r="DE33" s="692"/>
      <c r="DF33" s="692"/>
      <c r="DG33" s="692"/>
      <c r="DH33" s="692"/>
      <c r="DI33" s="692"/>
      <c r="DJ33" s="692"/>
      <c r="DK33" s="693"/>
      <c r="DL33" s="669">
        <v>1582194</v>
      </c>
      <c r="DM33" s="692"/>
      <c r="DN33" s="692"/>
      <c r="DO33" s="692"/>
      <c r="DP33" s="692"/>
      <c r="DQ33" s="692"/>
      <c r="DR33" s="692"/>
      <c r="DS33" s="692"/>
      <c r="DT33" s="692"/>
      <c r="DU33" s="692"/>
      <c r="DV33" s="693"/>
      <c r="DW33" s="665">
        <v>36.1</v>
      </c>
      <c r="DX33" s="690"/>
      <c r="DY33" s="690"/>
      <c r="DZ33" s="690"/>
      <c r="EA33" s="690"/>
      <c r="EB33" s="690"/>
      <c r="EC33" s="691"/>
    </row>
    <row r="34" spans="2:133" ht="11.25" customHeight="1">
      <c r="B34" s="657" t="s">
        <v>330</v>
      </c>
      <c r="C34" s="658"/>
      <c r="D34" s="658"/>
      <c r="E34" s="658"/>
      <c r="F34" s="658"/>
      <c r="G34" s="658"/>
      <c r="H34" s="658"/>
      <c r="I34" s="658"/>
      <c r="J34" s="658"/>
      <c r="K34" s="658"/>
      <c r="L34" s="658"/>
      <c r="M34" s="658"/>
      <c r="N34" s="658"/>
      <c r="O34" s="658"/>
      <c r="P34" s="658"/>
      <c r="Q34" s="659"/>
      <c r="R34" s="660">
        <v>313880</v>
      </c>
      <c r="S34" s="661"/>
      <c r="T34" s="661"/>
      <c r="U34" s="661"/>
      <c r="V34" s="661"/>
      <c r="W34" s="661"/>
      <c r="X34" s="661"/>
      <c r="Y34" s="662"/>
      <c r="Z34" s="663">
        <v>3.6</v>
      </c>
      <c r="AA34" s="663"/>
      <c r="AB34" s="663"/>
      <c r="AC34" s="663"/>
      <c r="AD34" s="664" t="s">
        <v>176</v>
      </c>
      <c r="AE34" s="664"/>
      <c r="AF34" s="664"/>
      <c r="AG34" s="664"/>
      <c r="AH34" s="664"/>
      <c r="AI34" s="664"/>
      <c r="AJ34" s="664"/>
      <c r="AK34" s="664"/>
      <c r="AL34" s="665" t="s">
        <v>176</v>
      </c>
      <c r="AM34" s="666"/>
      <c r="AN34" s="666"/>
      <c r="AO34" s="667"/>
      <c r="AP34" s="219"/>
      <c r="AQ34" s="220"/>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57" t="s">
        <v>331</v>
      </c>
      <c r="CE34" s="658"/>
      <c r="CF34" s="658"/>
      <c r="CG34" s="658"/>
      <c r="CH34" s="658"/>
      <c r="CI34" s="658"/>
      <c r="CJ34" s="658"/>
      <c r="CK34" s="658"/>
      <c r="CL34" s="658"/>
      <c r="CM34" s="658"/>
      <c r="CN34" s="658"/>
      <c r="CO34" s="658"/>
      <c r="CP34" s="658"/>
      <c r="CQ34" s="659"/>
      <c r="CR34" s="660">
        <v>906005</v>
      </c>
      <c r="CS34" s="661"/>
      <c r="CT34" s="661"/>
      <c r="CU34" s="661"/>
      <c r="CV34" s="661"/>
      <c r="CW34" s="661"/>
      <c r="CX34" s="661"/>
      <c r="CY34" s="662"/>
      <c r="CZ34" s="665">
        <v>11.1</v>
      </c>
      <c r="DA34" s="690"/>
      <c r="DB34" s="690"/>
      <c r="DC34" s="694"/>
      <c r="DD34" s="669">
        <v>524365</v>
      </c>
      <c r="DE34" s="661"/>
      <c r="DF34" s="661"/>
      <c r="DG34" s="661"/>
      <c r="DH34" s="661"/>
      <c r="DI34" s="661"/>
      <c r="DJ34" s="661"/>
      <c r="DK34" s="662"/>
      <c r="DL34" s="669">
        <v>467725</v>
      </c>
      <c r="DM34" s="661"/>
      <c r="DN34" s="661"/>
      <c r="DO34" s="661"/>
      <c r="DP34" s="661"/>
      <c r="DQ34" s="661"/>
      <c r="DR34" s="661"/>
      <c r="DS34" s="661"/>
      <c r="DT34" s="661"/>
      <c r="DU34" s="661"/>
      <c r="DV34" s="662"/>
      <c r="DW34" s="665">
        <v>10.7</v>
      </c>
      <c r="DX34" s="690"/>
      <c r="DY34" s="690"/>
      <c r="DZ34" s="690"/>
      <c r="EA34" s="690"/>
      <c r="EB34" s="690"/>
      <c r="EC34" s="691"/>
    </row>
    <row r="35" spans="2:133" ht="11.25" customHeight="1">
      <c r="B35" s="657" t="s">
        <v>332</v>
      </c>
      <c r="C35" s="658"/>
      <c r="D35" s="658"/>
      <c r="E35" s="658"/>
      <c r="F35" s="658"/>
      <c r="G35" s="658"/>
      <c r="H35" s="658"/>
      <c r="I35" s="658"/>
      <c r="J35" s="658"/>
      <c r="K35" s="658"/>
      <c r="L35" s="658"/>
      <c r="M35" s="658"/>
      <c r="N35" s="658"/>
      <c r="O35" s="658"/>
      <c r="P35" s="658"/>
      <c r="Q35" s="659"/>
      <c r="R35" s="660">
        <v>462486</v>
      </c>
      <c r="S35" s="661"/>
      <c r="T35" s="661"/>
      <c r="U35" s="661"/>
      <c r="V35" s="661"/>
      <c r="W35" s="661"/>
      <c r="X35" s="661"/>
      <c r="Y35" s="662"/>
      <c r="Z35" s="663">
        <v>5.4</v>
      </c>
      <c r="AA35" s="663"/>
      <c r="AB35" s="663"/>
      <c r="AC35" s="663"/>
      <c r="AD35" s="664" t="s">
        <v>176</v>
      </c>
      <c r="AE35" s="664"/>
      <c r="AF35" s="664"/>
      <c r="AG35" s="664"/>
      <c r="AH35" s="664"/>
      <c r="AI35" s="664"/>
      <c r="AJ35" s="664"/>
      <c r="AK35" s="664"/>
      <c r="AL35" s="665" t="s">
        <v>252</v>
      </c>
      <c r="AM35" s="666"/>
      <c r="AN35" s="666"/>
      <c r="AO35" s="667"/>
      <c r="AP35" s="221"/>
      <c r="AQ35" s="642" t="s">
        <v>333</v>
      </c>
      <c r="AR35" s="643"/>
      <c r="AS35" s="643"/>
      <c r="AT35" s="643"/>
      <c r="AU35" s="643"/>
      <c r="AV35" s="643"/>
      <c r="AW35" s="643"/>
      <c r="AX35" s="643"/>
      <c r="AY35" s="643"/>
      <c r="AZ35" s="643"/>
      <c r="BA35" s="643"/>
      <c r="BB35" s="643"/>
      <c r="BC35" s="643"/>
      <c r="BD35" s="643"/>
      <c r="BE35" s="643"/>
      <c r="BF35" s="644"/>
      <c r="BG35" s="642" t="s">
        <v>334</v>
      </c>
      <c r="BH35" s="643"/>
      <c r="BI35" s="643"/>
      <c r="BJ35" s="643"/>
      <c r="BK35" s="643"/>
      <c r="BL35" s="643"/>
      <c r="BM35" s="643"/>
      <c r="BN35" s="643"/>
      <c r="BO35" s="643"/>
      <c r="BP35" s="643"/>
      <c r="BQ35" s="643"/>
      <c r="BR35" s="643"/>
      <c r="BS35" s="643"/>
      <c r="BT35" s="643"/>
      <c r="BU35" s="643"/>
      <c r="BV35" s="643"/>
      <c r="BW35" s="643"/>
      <c r="BX35" s="643"/>
      <c r="BY35" s="643"/>
      <c r="BZ35" s="643"/>
      <c r="CA35" s="643"/>
      <c r="CB35" s="644"/>
      <c r="CD35" s="657" t="s">
        <v>335</v>
      </c>
      <c r="CE35" s="658"/>
      <c r="CF35" s="658"/>
      <c r="CG35" s="658"/>
      <c r="CH35" s="658"/>
      <c r="CI35" s="658"/>
      <c r="CJ35" s="658"/>
      <c r="CK35" s="658"/>
      <c r="CL35" s="658"/>
      <c r="CM35" s="658"/>
      <c r="CN35" s="658"/>
      <c r="CO35" s="658"/>
      <c r="CP35" s="658"/>
      <c r="CQ35" s="659"/>
      <c r="CR35" s="660">
        <v>61286</v>
      </c>
      <c r="CS35" s="692"/>
      <c r="CT35" s="692"/>
      <c r="CU35" s="692"/>
      <c r="CV35" s="692"/>
      <c r="CW35" s="692"/>
      <c r="CX35" s="692"/>
      <c r="CY35" s="693"/>
      <c r="CZ35" s="665">
        <v>0.8</v>
      </c>
      <c r="DA35" s="690"/>
      <c r="DB35" s="690"/>
      <c r="DC35" s="694"/>
      <c r="DD35" s="669">
        <v>21233</v>
      </c>
      <c r="DE35" s="692"/>
      <c r="DF35" s="692"/>
      <c r="DG35" s="692"/>
      <c r="DH35" s="692"/>
      <c r="DI35" s="692"/>
      <c r="DJ35" s="692"/>
      <c r="DK35" s="693"/>
      <c r="DL35" s="669">
        <v>21029</v>
      </c>
      <c r="DM35" s="692"/>
      <c r="DN35" s="692"/>
      <c r="DO35" s="692"/>
      <c r="DP35" s="692"/>
      <c r="DQ35" s="692"/>
      <c r="DR35" s="692"/>
      <c r="DS35" s="692"/>
      <c r="DT35" s="692"/>
      <c r="DU35" s="692"/>
      <c r="DV35" s="693"/>
      <c r="DW35" s="665">
        <v>0.5</v>
      </c>
      <c r="DX35" s="690"/>
      <c r="DY35" s="690"/>
      <c r="DZ35" s="690"/>
      <c r="EA35" s="690"/>
      <c r="EB35" s="690"/>
      <c r="EC35" s="691"/>
    </row>
    <row r="36" spans="2:133" ht="11.25" customHeight="1">
      <c r="B36" s="657" t="s">
        <v>336</v>
      </c>
      <c r="C36" s="658"/>
      <c r="D36" s="658"/>
      <c r="E36" s="658"/>
      <c r="F36" s="658"/>
      <c r="G36" s="658"/>
      <c r="H36" s="658"/>
      <c r="I36" s="658"/>
      <c r="J36" s="658"/>
      <c r="K36" s="658"/>
      <c r="L36" s="658"/>
      <c r="M36" s="658"/>
      <c r="N36" s="658"/>
      <c r="O36" s="658"/>
      <c r="P36" s="658"/>
      <c r="Q36" s="659"/>
      <c r="R36" s="660">
        <v>464589</v>
      </c>
      <c r="S36" s="661"/>
      <c r="T36" s="661"/>
      <c r="U36" s="661"/>
      <c r="V36" s="661"/>
      <c r="W36" s="661"/>
      <c r="X36" s="661"/>
      <c r="Y36" s="662"/>
      <c r="Z36" s="663">
        <v>5.4</v>
      </c>
      <c r="AA36" s="663"/>
      <c r="AB36" s="663"/>
      <c r="AC36" s="663"/>
      <c r="AD36" s="664" t="s">
        <v>176</v>
      </c>
      <c r="AE36" s="664"/>
      <c r="AF36" s="664"/>
      <c r="AG36" s="664"/>
      <c r="AH36" s="664"/>
      <c r="AI36" s="664"/>
      <c r="AJ36" s="664"/>
      <c r="AK36" s="664"/>
      <c r="AL36" s="665" t="s">
        <v>176</v>
      </c>
      <c r="AM36" s="666"/>
      <c r="AN36" s="666"/>
      <c r="AO36" s="667"/>
      <c r="AP36" s="221"/>
      <c r="AQ36" s="726" t="s">
        <v>337</v>
      </c>
      <c r="AR36" s="727"/>
      <c r="AS36" s="727"/>
      <c r="AT36" s="727"/>
      <c r="AU36" s="727"/>
      <c r="AV36" s="727"/>
      <c r="AW36" s="727"/>
      <c r="AX36" s="727"/>
      <c r="AY36" s="728"/>
      <c r="AZ36" s="649">
        <v>686789</v>
      </c>
      <c r="BA36" s="650"/>
      <c r="BB36" s="650"/>
      <c r="BC36" s="650"/>
      <c r="BD36" s="650"/>
      <c r="BE36" s="650"/>
      <c r="BF36" s="722"/>
      <c r="BG36" s="646" t="s">
        <v>338</v>
      </c>
      <c r="BH36" s="647"/>
      <c r="BI36" s="647"/>
      <c r="BJ36" s="647"/>
      <c r="BK36" s="647"/>
      <c r="BL36" s="647"/>
      <c r="BM36" s="647"/>
      <c r="BN36" s="647"/>
      <c r="BO36" s="647"/>
      <c r="BP36" s="647"/>
      <c r="BQ36" s="647"/>
      <c r="BR36" s="647"/>
      <c r="BS36" s="647"/>
      <c r="BT36" s="647"/>
      <c r="BU36" s="648"/>
      <c r="BV36" s="649">
        <v>30505</v>
      </c>
      <c r="BW36" s="650"/>
      <c r="BX36" s="650"/>
      <c r="BY36" s="650"/>
      <c r="BZ36" s="650"/>
      <c r="CA36" s="650"/>
      <c r="CB36" s="722"/>
      <c r="CD36" s="657" t="s">
        <v>339</v>
      </c>
      <c r="CE36" s="658"/>
      <c r="CF36" s="658"/>
      <c r="CG36" s="658"/>
      <c r="CH36" s="658"/>
      <c r="CI36" s="658"/>
      <c r="CJ36" s="658"/>
      <c r="CK36" s="658"/>
      <c r="CL36" s="658"/>
      <c r="CM36" s="658"/>
      <c r="CN36" s="658"/>
      <c r="CO36" s="658"/>
      <c r="CP36" s="658"/>
      <c r="CQ36" s="659"/>
      <c r="CR36" s="660">
        <v>1299860</v>
      </c>
      <c r="CS36" s="661"/>
      <c r="CT36" s="661"/>
      <c r="CU36" s="661"/>
      <c r="CV36" s="661"/>
      <c r="CW36" s="661"/>
      <c r="CX36" s="661"/>
      <c r="CY36" s="662"/>
      <c r="CZ36" s="665">
        <v>16</v>
      </c>
      <c r="DA36" s="690"/>
      <c r="DB36" s="690"/>
      <c r="DC36" s="694"/>
      <c r="DD36" s="669">
        <v>813732</v>
      </c>
      <c r="DE36" s="661"/>
      <c r="DF36" s="661"/>
      <c r="DG36" s="661"/>
      <c r="DH36" s="661"/>
      <c r="DI36" s="661"/>
      <c r="DJ36" s="661"/>
      <c r="DK36" s="662"/>
      <c r="DL36" s="669">
        <v>553353</v>
      </c>
      <c r="DM36" s="661"/>
      <c r="DN36" s="661"/>
      <c r="DO36" s="661"/>
      <c r="DP36" s="661"/>
      <c r="DQ36" s="661"/>
      <c r="DR36" s="661"/>
      <c r="DS36" s="661"/>
      <c r="DT36" s="661"/>
      <c r="DU36" s="661"/>
      <c r="DV36" s="662"/>
      <c r="DW36" s="665">
        <v>12.6</v>
      </c>
      <c r="DX36" s="690"/>
      <c r="DY36" s="690"/>
      <c r="DZ36" s="690"/>
      <c r="EA36" s="690"/>
      <c r="EB36" s="690"/>
      <c r="EC36" s="691"/>
    </row>
    <row r="37" spans="2:133" ht="11.25" customHeight="1">
      <c r="B37" s="657" t="s">
        <v>340</v>
      </c>
      <c r="C37" s="658"/>
      <c r="D37" s="658"/>
      <c r="E37" s="658"/>
      <c r="F37" s="658"/>
      <c r="G37" s="658"/>
      <c r="H37" s="658"/>
      <c r="I37" s="658"/>
      <c r="J37" s="658"/>
      <c r="K37" s="658"/>
      <c r="L37" s="658"/>
      <c r="M37" s="658"/>
      <c r="N37" s="658"/>
      <c r="O37" s="658"/>
      <c r="P37" s="658"/>
      <c r="Q37" s="659"/>
      <c r="R37" s="660">
        <v>97477</v>
      </c>
      <c r="S37" s="661"/>
      <c r="T37" s="661"/>
      <c r="U37" s="661"/>
      <c r="V37" s="661"/>
      <c r="W37" s="661"/>
      <c r="X37" s="661"/>
      <c r="Y37" s="662"/>
      <c r="Z37" s="663">
        <v>1.1000000000000001</v>
      </c>
      <c r="AA37" s="663"/>
      <c r="AB37" s="663"/>
      <c r="AC37" s="663"/>
      <c r="AD37" s="664">
        <v>62</v>
      </c>
      <c r="AE37" s="664"/>
      <c r="AF37" s="664"/>
      <c r="AG37" s="664"/>
      <c r="AH37" s="664"/>
      <c r="AI37" s="664"/>
      <c r="AJ37" s="664"/>
      <c r="AK37" s="664"/>
      <c r="AL37" s="665">
        <v>0</v>
      </c>
      <c r="AM37" s="666"/>
      <c r="AN37" s="666"/>
      <c r="AO37" s="667"/>
      <c r="AQ37" s="723" t="s">
        <v>341</v>
      </c>
      <c r="AR37" s="724"/>
      <c r="AS37" s="724"/>
      <c r="AT37" s="724"/>
      <c r="AU37" s="724"/>
      <c r="AV37" s="724"/>
      <c r="AW37" s="724"/>
      <c r="AX37" s="724"/>
      <c r="AY37" s="725"/>
      <c r="AZ37" s="660">
        <v>40950</v>
      </c>
      <c r="BA37" s="661"/>
      <c r="BB37" s="661"/>
      <c r="BC37" s="661"/>
      <c r="BD37" s="692"/>
      <c r="BE37" s="692"/>
      <c r="BF37" s="715"/>
      <c r="BG37" s="657" t="s">
        <v>342</v>
      </c>
      <c r="BH37" s="658"/>
      <c r="BI37" s="658"/>
      <c r="BJ37" s="658"/>
      <c r="BK37" s="658"/>
      <c r="BL37" s="658"/>
      <c r="BM37" s="658"/>
      <c r="BN37" s="658"/>
      <c r="BO37" s="658"/>
      <c r="BP37" s="658"/>
      <c r="BQ37" s="658"/>
      <c r="BR37" s="658"/>
      <c r="BS37" s="658"/>
      <c r="BT37" s="658"/>
      <c r="BU37" s="659"/>
      <c r="BV37" s="660">
        <v>2532</v>
      </c>
      <c r="BW37" s="661"/>
      <c r="BX37" s="661"/>
      <c r="BY37" s="661"/>
      <c r="BZ37" s="661"/>
      <c r="CA37" s="661"/>
      <c r="CB37" s="670"/>
      <c r="CD37" s="657" t="s">
        <v>343</v>
      </c>
      <c r="CE37" s="658"/>
      <c r="CF37" s="658"/>
      <c r="CG37" s="658"/>
      <c r="CH37" s="658"/>
      <c r="CI37" s="658"/>
      <c r="CJ37" s="658"/>
      <c r="CK37" s="658"/>
      <c r="CL37" s="658"/>
      <c r="CM37" s="658"/>
      <c r="CN37" s="658"/>
      <c r="CO37" s="658"/>
      <c r="CP37" s="658"/>
      <c r="CQ37" s="659"/>
      <c r="CR37" s="660">
        <v>428416</v>
      </c>
      <c r="CS37" s="692"/>
      <c r="CT37" s="692"/>
      <c r="CU37" s="692"/>
      <c r="CV37" s="692"/>
      <c r="CW37" s="692"/>
      <c r="CX37" s="692"/>
      <c r="CY37" s="693"/>
      <c r="CZ37" s="665">
        <v>5.3</v>
      </c>
      <c r="DA37" s="690"/>
      <c r="DB37" s="690"/>
      <c r="DC37" s="694"/>
      <c r="DD37" s="669">
        <v>399406</v>
      </c>
      <c r="DE37" s="692"/>
      <c r="DF37" s="692"/>
      <c r="DG37" s="692"/>
      <c r="DH37" s="692"/>
      <c r="DI37" s="692"/>
      <c r="DJ37" s="692"/>
      <c r="DK37" s="693"/>
      <c r="DL37" s="669">
        <v>397963</v>
      </c>
      <c r="DM37" s="692"/>
      <c r="DN37" s="692"/>
      <c r="DO37" s="692"/>
      <c r="DP37" s="692"/>
      <c r="DQ37" s="692"/>
      <c r="DR37" s="692"/>
      <c r="DS37" s="692"/>
      <c r="DT37" s="692"/>
      <c r="DU37" s="692"/>
      <c r="DV37" s="693"/>
      <c r="DW37" s="665">
        <v>9.1</v>
      </c>
      <c r="DX37" s="690"/>
      <c r="DY37" s="690"/>
      <c r="DZ37" s="690"/>
      <c r="EA37" s="690"/>
      <c r="EB37" s="690"/>
      <c r="EC37" s="691"/>
    </row>
    <row r="38" spans="2:133" ht="11.25" customHeight="1">
      <c r="B38" s="657" t="s">
        <v>344</v>
      </c>
      <c r="C38" s="658"/>
      <c r="D38" s="658"/>
      <c r="E38" s="658"/>
      <c r="F38" s="658"/>
      <c r="G38" s="658"/>
      <c r="H38" s="658"/>
      <c r="I38" s="658"/>
      <c r="J38" s="658"/>
      <c r="K38" s="658"/>
      <c r="L38" s="658"/>
      <c r="M38" s="658"/>
      <c r="N38" s="658"/>
      <c r="O38" s="658"/>
      <c r="P38" s="658"/>
      <c r="Q38" s="659"/>
      <c r="R38" s="660">
        <v>521899</v>
      </c>
      <c r="S38" s="661"/>
      <c r="T38" s="661"/>
      <c r="U38" s="661"/>
      <c r="V38" s="661"/>
      <c r="W38" s="661"/>
      <c r="X38" s="661"/>
      <c r="Y38" s="662"/>
      <c r="Z38" s="663">
        <v>6.1</v>
      </c>
      <c r="AA38" s="663"/>
      <c r="AB38" s="663"/>
      <c r="AC38" s="663"/>
      <c r="AD38" s="664" t="s">
        <v>254</v>
      </c>
      <c r="AE38" s="664"/>
      <c r="AF38" s="664"/>
      <c r="AG38" s="664"/>
      <c r="AH38" s="664"/>
      <c r="AI38" s="664"/>
      <c r="AJ38" s="664"/>
      <c r="AK38" s="664"/>
      <c r="AL38" s="665" t="s">
        <v>176</v>
      </c>
      <c r="AM38" s="666"/>
      <c r="AN38" s="666"/>
      <c r="AO38" s="667"/>
      <c r="AQ38" s="723" t="s">
        <v>345</v>
      </c>
      <c r="AR38" s="724"/>
      <c r="AS38" s="724"/>
      <c r="AT38" s="724"/>
      <c r="AU38" s="724"/>
      <c r="AV38" s="724"/>
      <c r="AW38" s="724"/>
      <c r="AX38" s="724"/>
      <c r="AY38" s="725"/>
      <c r="AZ38" s="660">
        <v>13706</v>
      </c>
      <c r="BA38" s="661"/>
      <c r="BB38" s="661"/>
      <c r="BC38" s="661"/>
      <c r="BD38" s="692"/>
      <c r="BE38" s="692"/>
      <c r="BF38" s="715"/>
      <c r="BG38" s="657" t="s">
        <v>346</v>
      </c>
      <c r="BH38" s="658"/>
      <c r="BI38" s="658"/>
      <c r="BJ38" s="658"/>
      <c r="BK38" s="658"/>
      <c r="BL38" s="658"/>
      <c r="BM38" s="658"/>
      <c r="BN38" s="658"/>
      <c r="BO38" s="658"/>
      <c r="BP38" s="658"/>
      <c r="BQ38" s="658"/>
      <c r="BR38" s="658"/>
      <c r="BS38" s="658"/>
      <c r="BT38" s="658"/>
      <c r="BU38" s="659"/>
      <c r="BV38" s="660">
        <v>1475</v>
      </c>
      <c r="BW38" s="661"/>
      <c r="BX38" s="661"/>
      <c r="BY38" s="661"/>
      <c r="BZ38" s="661"/>
      <c r="CA38" s="661"/>
      <c r="CB38" s="670"/>
      <c r="CD38" s="657" t="s">
        <v>347</v>
      </c>
      <c r="CE38" s="658"/>
      <c r="CF38" s="658"/>
      <c r="CG38" s="658"/>
      <c r="CH38" s="658"/>
      <c r="CI38" s="658"/>
      <c r="CJ38" s="658"/>
      <c r="CK38" s="658"/>
      <c r="CL38" s="658"/>
      <c r="CM38" s="658"/>
      <c r="CN38" s="658"/>
      <c r="CO38" s="658"/>
      <c r="CP38" s="658"/>
      <c r="CQ38" s="659"/>
      <c r="CR38" s="660">
        <v>673083</v>
      </c>
      <c r="CS38" s="661"/>
      <c r="CT38" s="661"/>
      <c r="CU38" s="661"/>
      <c r="CV38" s="661"/>
      <c r="CW38" s="661"/>
      <c r="CX38" s="661"/>
      <c r="CY38" s="662"/>
      <c r="CZ38" s="665">
        <v>8.3000000000000007</v>
      </c>
      <c r="DA38" s="690"/>
      <c r="DB38" s="690"/>
      <c r="DC38" s="694"/>
      <c r="DD38" s="669">
        <v>541207</v>
      </c>
      <c r="DE38" s="661"/>
      <c r="DF38" s="661"/>
      <c r="DG38" s="661"/>
      <c r="DH38" s="661"/>
      <c r="DI38" s="661"/>
      <c r="DJ38" s="661"/>
      <c r="DK38" s="662"/>
      <c r="DL38" s="669">
        <v>540087</v>
      </c>
      <c r="DM38" s="661"/>
      <c r="DN38" s="661"/>
      <c r="DO38" s="661"/>
      <c r="DP38" s="661"/>
      <c r="DQ38" s="661"/>
      <c r="DR38" s="661"/>
      <c r="DS38" s="661"/>
      <c r="DT38" s="661"/>
      <c r="DU38" s="661"/>
      <c r="DV38" s="662"/>
      <c r="DW38" s="665">
        <v>12.3</v>
      </c>
      <c r="DX38" s="690"/>
      <c r="DY38" s="690"/>
      <c r="DZ38" s="690"/>
      <c r="EA38" s="690"/>
      <c r="EB38" s="690"/>
      <c r="EC38" s="691"/>
    </row>
    <row r="39" spans="2:133" ht="11.25" customHeight="1">
      <c r="B39" s="657" t="s">
        <v>348</v>
      </c>
      <c r="C39" s="658"/>
      <c r="D39" s="658"/>
      <c r="E39" s="658"/>
      <c r="F39" s="658"/>
      <c r="G39" s="658"/>
      <c r="H39" s="658"/>
      <c r="I39" s="658"/>
      <c r="J39" s="658"/>
      <c r="K39" s="658"/>
      <c r="L39" s="658"/>
      <c r="M39" s="658"/>
      <c r="N39" s="658"/>
      <c r="O39" s="658"/>
      <c r="P39" s="658"/>
      <c r="Q39" s="659"/>
      <c r="R39" s="660" t="s">
        <v>254</v>
      </c>
      <c r="S39" s="661"/>
      <c r="T39" s="661"/>
      <c r="U39" s="661"/>
      <c r="V39" s="661"/>
      <c r="W39" s="661"/>
      <c r="X39" s="661"/>
      <c r="Y39" s="662"/>
      <c r="Z39" s="663" t="s">
        <v>176</v>
      </c>
      <c r="AA39" s="663"/>
      <c r="AB39" s="663"/>
      <c r="AC39" s="663"/>
      <c r="AD39" s="664" t="s">
        <v>254</v>
      </c>
      <c r="AE39" s="664"/>
      <c r="AF39" s="664"/>
      <c r="AG39" s="664"/>
      <c r="AH39" s="664"/>
      <c r="AI39" s="664"/>
      <c r="AJ39" s="664"/>
      <c r="AK39" s="664"/>
      <c r="AL39" s="665" t="s">
        <v>176</v>
      </c>
      <c r="AM39" s="666"/>
      <c r="AN39" s="666"/>
      <c r="AO39" s="667"/>
      <c r="AQ39" s="723" t="s">
        <v>349</v>
      </c>
      <c r="AR39" s="724"/>
      <c r="AS39" s="724"/>
      <c r="AT39" s="724"/>
      <c r="AU39" s="724"/>
      <c r="AV39" s="724"/>
      <c r="AW39" s="724"/>
      <c r="AX39" s="724"/>
      <c r="AY39" s="725"/>
      <c r="AZ39" s="660">
        <v>3</v>
      </c>
      <c r="BA39" s="661"/>
      <c r="BB39" s="661"/>
      <c r="BC39" s="661"/>
      <c r="BD39" s="692"/>
      <c r="BE39" s="692"/>
      <c r="BF39" s="715"/>
      <c r="BG39" s="657" t="s">
        <v>350</v>
      </c>
      <c r="BH39" s="658"/>
      <c r="BI39" s="658"/>
      <c r="BJ39" s="658"/>
      <c r="BK39" s="658"/>
      <c r="BL39" s="658"/>
      <c r="BM39" s="658"/>
      <c r="BN39" s="658"/>
      <c r="BO39" s="658"/>
      <c r="BP39" s="658"/>
      <c r="BQ39" s="658"/>
      <c r="BR39" s="658"/>
      <c r="BS39" s="658"/>
      <c r="BT39" s="658"/>
      <c r="BU39" s="659"/>
      <c r="BV39" s="660">
        <v>2188</v>
      </c>
      <c r="BW39" s="661"/>
      <c r="BX39" s="661"/>
      <c r="BY39" s="661"/>
      <c r="BZ39" s="661"/>
      <c r="CA39" s="661"/>
      <c r="CB39" s="670"/>
      <c r="CD39" s="657" t="s">
        <v>351</v>
      </c>
      <c r="CE39" s="658"/>
      <c r="CF39" s="658"/>
      <c r="CG39" s="658"/>
      <c r="CH39" s="658"/>
      <c r="CI39" s="658"/>
      <c r="CJ39" s="658"/>
      <c r="CK39" s="658"/>
      <c r="CL39" s="658"/>
      <c r="CM39" s="658"/>
      <c r="CN39" s="658"/>
      <c r="CO39" s="658"/>
      <c r="CP39" s="658"/>
      <c r="CQ39" s="659"/>
      <c r="CR39" s="660">
        <v>479290</v>
      </c>
      <c r="CS39" s="692"/>
      <c r="CT39" s="692"/>
      <c r="CU39" s="692"/>
      <c r="CV39" s="692"/>
      <c r="CW39" s="692"/>
      <c r="CX39" s="692"/>
      <c r="CY39" s="693"/>
      <c r="CZ39" s="665">
        <v>5.9</v>
      </c>
      <c r="DA39" s="690"/>
      <c r="DB39" s="690"/>
      <c r="DC39" s="694"/>
      <c r="DD39" s="669">
        <v>350640</v>
      </c>
      <c r="DE39" s="692"/>
      <c r="DF39" s="692"/>
      <c r="DG39" s="692"/>
      <c r="DH39" s="692"/>
      <c r="DI39" s="692"/>
      <c r="DJ39" s="692"/>
      <c r="DK39" s="693"/>
      <c r="DL39" s="669" t="s">
        <v>176</v>
      </c>
      <c r="DM39" s="692"/>
      <c r="DN39" s="692"/>
      <c r="DO39" s="692"/>
      <c r="DP39" s="692"/>
      <c r="DQ39" s="692"/>
      <c r="DR39" s="692"/>
      <c r="DS39" s="692"/>
      <c r="DT39" s="692"/>
      <c r="DU39" s="692"/>
      <c r="DV39" s="693"/>
      <c r="DW39" s="665" t="s">
        <v>176</v>
      </c>
      <c r="DX39" s="690"/>
      <c r="DY39" s="690"/>
      <c r="DZ39" s="690"/>
      <c r="EA39" s="690"/>
      <c r="EB39" s="690"/>
      <c r="EC39" s="691"/>
    </row>
    <row r="40" spans="2:133" ht="11.25" customHeight="1">
      <c r="B40" s="657" t="s">
        <v>352</v>
      </c>
      <c r="C40" s="658"/>
      <c r="D40" s="658"/>
      <c r="E40" s="658"/>
      <c r="F40" s="658"/>
      <c r="G40" s="658"/>
      <c r="H40" s="658"/>
      <c r="I40" s="658"/>
      <c r="J40" s="658"/>
      <c r="K40" s="658"/>
      <c r="L40" s="658"/>
      <c r="M40" s="658"/>
      <c r="N40" s="658"/>
      <c r="O40" s="658"/>
      <c r="P40" s="658"/>
      <c r="Q40" s="659"/>
      <c r="R40" s="660">
        <v>45599</v>
      </c>
      <c r="S40" s="661"/>
      <c r="T40" s="661"/>
      <c r="U40" s="661"/>
      <c r="V40" s="661"/>
      <c r="W40" s="661"/>
      <c r="X40" s="661"/>
      <c r="Y40" s="662"/>
      <c r="Z40" s="663">
        <v>0.5</v>
      </c>
      <c r="AA40" s="663"/>
      <c r="AB40" s="663"/>
      <c r="AC40" s="663"/>
      <c r="AD40" s="664" t="s">
        <v>254</v>
      </c>
      <c r="AE40" s="664"/>
      <c r="AF40" s="664"/>
      <c r="AG40" s="664"/>
      <c r="AH40" s="664"/>
      <c r="AI40" s="664"/>
      <c r="AJ40" s="664"/>
      <c r="AK40" s="664"/>
      <c r="AL40" s="665" t="s">
        <v>254</v>
      </c>
      <c r="AM40" s="666"/>
      <c r="AN40" s="666"/>
      <c r="AO40" s="667"/>
      <c r="AQ40" s="723" t="s">
        <v>353</v>
      </c>
      <c r="AR40" s="724"/>
      <c r="AS40" s="724"/>
      <c r="AT40" s="724"/>
      <c r="AU40" s="724"/>
      <c r="AV40" s="724"/>
      <c r="AW40" s="724"/>
      <c r="AX40" s="724"/>
      <c r="AY40" s="725"/>
      <c r="AZ40" s="660" t="s">
        <v>176</v>
      </c>
      <c r="BA40" s="661"/>
      <c r="BB40" s="661"/>
      <c r="BC40" s="661"/>
      <c r="BD40" s="692"/>
      <c r="BE40" s="692"/>
      <c r="BF40" s="715"/>
      <c r="BG40" s="708" t="s">
        <v>354</v>
      </c>
      <c r="BH40" s="709"/>
      <c r="BI40" s="709"/>
      <c r="BJ40" s="709"/>
      <c r="BK40" s="709"/>
      <c r="BL40" s="222"/>
      <c r="BM40" s="658" t="s">
        <v>355</v>
      </c>
      <c r="BN40" s="658"/>
      <c r="BO40" s="658"/>
      <c r="BP40" s="658"/>
      <c r="BQ40" s="658"/>
      <c r="BR40" s="658"/>
      <c r="BS40" s="658"/>
      <c r="BT40" s="658"/>
      <c r="BU40" s="659"/>
      <c r="BV40" s="660">
        <v>84</v>
      </c>
      <c r="BW40" s="661"/>
      <c r="BX40" s="661"/>
      <c r="BY40" s="661"/>
      <c r="BZ40" s="661"/>
      <c r="CA40" s="661"/>
      <c r="CB40" s="670"/>
      <c r="CD40" s="657" t="s">
        <v>356</v>
      </c>
      <c r="CE40" s="658"/>
      <c r="CF40" s="658"/>
      <c r="CG40" s="658"/>
      <c r="CH40" s="658"/>
      <c r="CI40" s="658"/>
      <c r="CJ40" s="658"/>
      <c r="CK40" s="658"/>
      <c r="CL40" s="658"/>
      <c r="CM40" s="658"/>
      <c r="CN40" s="658"/>
      <c r="CO40" s="658"/>
      <c r="CP40" s="658"/>
      <c r="CQ40" s="659"/>
      <c r="CR40" s="660">
        <v>2100</v>
      </c>
      <c r="CS40" s="661"/>
      <c r="CT40" s="661"/>
      <c r="CU40" s="661"/>
      <c r="CV40" s="661"/>
      <c r="CW40" s="661"/>
      <c r="CX40" s="661"/>
      <c r="CY40" s="662"/>
      <c r="CZ40" s="665">
        <v>0</v>
      </c>
      <c r="DA40" s="690"/>
      <c r="DB40" s="690"/>
      <c r="DC40" s="694"/>
      <c r="DD40" s="669" t="s">
        <v>176</v>
      </c>
      <c r="DE40" s="661"/>
      <c r="DF40" s="661"/>
      <c r="DG40" s="661"/>
      <c r="DH40" s="661"/>
      <c r="DI40" s="661"/>
      <c r="DJ40" s="661"/>
      <c r="DK40" s="662"/>
      <c r="DL40" s="669" t="s">
        <v>252</v>
      </c>
      <c r="DM40" s="661"/>
      <c r="DN40" s="661"/>
      <c r="DO40" s="661"/>
      <c r="DP40" s="661"/>
      <c r="DQ40" s="661"/>
      <c r="DR40" s="661"/>
      <c r="DS40" s="661"/>
      <c r="DT40" s="661"/>
      <c r="DU40" s="661"/>
      <c r="DV40" s="662"/>
      <c r="DW40" s="665" t="s">
        <v>176</v>
      </c>
      <c r="DX40" s="690"/>
      <c r="DY40" s="690"/>
      <c r="DZ40" s="690"/>
      <c r="EA40" s="690"/>
      <c r="EB40" s="690"/>
      <c r="EC40" s="691"/>
    </row>
    <row r="41" spans="2:133" ht="11.25" customHeight="1">
      <c r="B41" s="681" t="s">
        <v>357</v>
      </c>
      <c r="C41" s="682"/>
      <c r="D41" s="682"/>
      <c r="E41" s="682"/>
      <c r="F41" s="682"/>
      <c r="G41" s="682"/>
      <c r="H41" s="682"/>
      <c r="I41" s="682"/>
      <c r="J41" s="682"/>
      <c r="K41" s="682"/>
      <c r="L41" s="682"/>
      <c r="M41" s="682"/>
      <c r="N41" s="682"/>
      <c r="O41" s="682"/>
      <c r="P41" s="682"/>
      <c r="Q41" s="683"/>
      <c r="R41" s="732">
        <v>8605031</v>
      </c>
      <c r="S41" s="733"/>
      <c r="T41" s="733"/>
      <c r="U41" s="733"/>
      <c r="V41" s="733"/>
      <c r="W41" s="733"/>
      <c r="X41" s="733"/>
      <c r="Y41" s="737"/>
      <c r="Z41" s="738">
        <v>100</v>
      </c>
      <c r="AA41" s="738"/>
      <c r="AB41" s="738"/>
      <c r="AC41" s="738"/>
      <c r="AD41" s="739">
        <v>4339028</v>
      </c>
      <c r="AE41" s="739"/>
      <c r="AF41" s="739"/>
      <c r="AG41" s="739"/>
      <c r="AH41" s="739"/>
      <c r="AI41" s="739"/>
      <c r="AJ41" s="739"/>
      <c r="AK41" s="739"/>
      <c r="AL41" s="740">
        <v>100</v>
      </c>
      <c r="AM41" s="720"/>
      <c r="AN41" s="720"/>
      <c r="AO41" s="741"/>
      <c r="AQ41" s="723" t="s">
        <v>358</v>
      </c>
      <c r="AR41" s="724"/>
      <c r="AS41" s="724"/>
      <c r="AT41" s="724"/>
      <c r="AU41" s="724"/>
      <c r="AV41" s="724"/>
      <c r="AW41" s="724"/>
      <c r="AX41" s="724"/>
      <c r="AY41" s="725"/>
      <c r="AZ41" s="660">
        <v>132504</v>
      </c>
      <c r="BA41" s="661"/>
      <c r="BB41" s="661"/>
      <c r="BC41" s="661"/>
      <c r="BD41" s="692"/>
      <c r="BE41" s="692"/>
      <c r="BF41" s="715"/>
      <c r="BG41" s="708"/>
      <c r="BH41" s="709"/>
      <c r="BI41" s="709"/>
      <c r="BJ41" s="709"/>
      <c r="BK41" s="709"/>
      <c r="BL41" s="222"/>
      <c r="BM41" s="658" t="s">
        <v>359</v>
      </c>
      <c r="BN41" s="658"/>
      <c r="BO41" s="658"/>
      <c r="BP41" s="658"/>
      <c r="BQ41" s="658"/>
      <c r="BR41" s="658"/>
      <c r="BS41" s="658"/>
      <c r="BT41" s="658"/>
      <c r="BU41" s="659"/>
      <c r="BV41" s="660" t="s">
        <v>176</v>
      </c>
      <c r="BW41" s="661"/>
      <c r="BX41" s="661"/>
      <c r="BY41" s="661"/>
      <c r="BZ41" s="661"/>
      <c r="CA41" s="661"/>
      <c r="CB41" s="670"/>
      <c r="CD41" s="657" t="s">
        <v>360</v>
      </c>
      <c r="CE41" s="658"/>
      <c r="CF41" s="658"/>
      <c r="CG41" s="658"/>
      <c r="CH41" s="658"/>
      <c r="CI41" s="658"/>
      <c r="CJ41" s="658"/>
      <c r="CK41" s="658"/>
      <c r="CL41" s="658"/>
      <c r="CM41" s="658"/>
      <c r="CN41" s="658"/>
      <c r="CO41" s="658"/>
      <c r="CP41" s="658"/>
      <c r="CQ41" s="659"/>
      <c r="CR41" s="660" t="s">
        <v>176</v>
      </c>
      <c r="CS41" s="692"/>
      <c r="CT41" s="692"/>
      <c r="CU41" s="692"/>
      <c r="CV41" s="692"/>
      <c r="CW41" s="692"/>
      <c r="CX41" s="692"/>
      <c r="CY41" s="693"/>
      <c r="CZ41" s="665" t="s">
        <v>176</v>
      </c>
      <c r="DA41" s="690"/>
      <c r="DB41" s="690"/>
      <c r="DC41" s="694"/>
      <c r="DD41" s="669" t="s">
        <v>176</v>
      </c>
      <c r="DE41" s="692"/>
      <c r="DF41" s="692"/>
      <c r="DG41" s="692"/>
      <c r="DH41" s="692"/>
      <c r="DI41" s="692"/>
      <c r="DJ41" s="692"/>
      <c r="DK41" s="693"/>
      <c r="DL41" s="743"/>
      <c r="DM41" s="744"/>
      <c r="DN41" s="744"/>
      <c r="DO41" s="744"/>
      <c r="DP41" s="744"/>
      <c r="DQ41" s="744"/>
      <c r="DR41" s="744"/>
      <c r="DS41" s="744"/>
      <c r="DT41" s="744"/>
      <c r="DU41" s="744"/>
      <c r="DV41" s="745"/>
      <c r="DW41" s="734"/>
      <c r="DX41" s="735"/>
      <c r="DY41" s="735"/>
      <c r="DZ41" s="735"/>
      <c r="EA41" s="735"/>
      <c r="EB41" s="735"/>
      <c r="EC41" s="736"/>
    </row>
    <row r="42" spans="2:133" ht="11.25" customHeight="1">
      <c r="AQ42" s="729" t="s">
        <v>361</v>
      </c>
      <c r="AR42" s="730"/>
      <c r="AS42" s="730"/>
      <c r="AT42" s="730"/>
      <c r="AU42" s="730"/>
      <c r="AV42" s="730"/>
      <c r="AW42" s="730"/>
      <c r="AX42" s="730"/>
      <c r="AY42" s="731"/>
      <c r="AZ42" s="732">
        <v>499626</v>
      </c>
      <c r="BA42" s="733"/>
      <c r="BB42" s="733"/>
      <c r="BC42" s="733"/>
      <c r="BD42" s="719"/>
      <c r="BE42" s="719"/>
      <c r="BF42" s="721"/>
      <c r="BG42" s="710"/>
      <c r="BH42" s="711"/>
      <c r="BI42" s="711"/>
      <c r="BJ42" s="711"/>
      <c r="BK42" s="711"/>
      <c r="BL42" s="223"/>
      <c r="BM42" s="682" t="s">
        <v>362</v>
      </c>
      <c r="BN42" s="682"/>
      <c r="BO42" s="682"/>
      <c r="BP42" s="682"/>
      <c r="BQ42" s="682"/>
      <c r="BR42" s="682"/>
      <c r="BS42" s="682"/>
      <c r="BT42" s="682"/>
      <c r="BU42" s="683"/>
      <c r="BV42" s="732">
        <v>473</v>
      </c>
      <c r="BW42" s="733"/>
      <c r="BX42" s="733"/>
      <c r="BY42" s="733"/>
      <c r="BZ42" s="733"/>
      <c r="CA42" s="733"/>
      <c r="CB42" s="742"/>
      <c r="CD42" s="657" t="s">
        <v>363</v>
      </c>
      <c r="CE42" s="658"/>
      <c r="CF42" s="658"/>
      <c r="CG42" s="658"/>
      <c r="CH42" s="658"/>
      <c r="CI42" s="658"/>
      <c r="CJ42" s="658"/>
      <c r="CK42" s="658"/>
      <c r="CL42" s="658"/>
      <c r="CM42" s="658"/>
      <c r="CN42" s="658"/>
      <c r="CO42" s="658"/>
      <c r="CP42" s="658"/>
      <c r="CQ42" s="659"/>
      <c r="CR42" s="660">
        <v>1521751</v>
      </c>
      <c r="CS42" s="692"/>
      <c r="CT42" s="692"/>
      <c r="CU42" s="692"/>
      <c r="CV42" s="692"/>
      <c r="CW42" s="692"/>
      <c r="CX42" s="692"/>
      <c r="CY42" s="693"/>
      <c r="CZ42" s="665">
        <v>18.7</v>
      </c>
      <c r="DA42" s="690"/>
      <c r="DB42" s="690"/>
      <c r="DC42" s="694"/>
      <c r="DD42" s="669">
        <v>654099</v>
      </c>
      <c r="DE42" s="692"/>
      <c r="DF42" s="692"/>
      <c r="DG42" s="692"/>
      <c r="DH42" s="692"/>
      <c r="DI42" s="692"/>
      <c r="DJ42" s="692"/>
      <c r="DK42" s="693"/>
      <c r="DL42" s="743"/>
      <c r="DM42" s="744"/>
      <c r="DN42" s="744"/>
      <c r="DO42" s="744"/>
      <c r="DP42" s="744"/>
      <c r="DQ42" s="744"/>
      <c r="DR42" s="744"/>
      <c r="DS42" s="744"/>
      <c r="DT42" s="744"/>
      <c r="DU42" s="744"/>
      <c r="DV42" s="745"/>
      <c r="DW42" s="734"/>
      <c r="DX42" s="735"/>
      <c r="DY42" s="735"/>
      <c r="DZ42" s="735"/>
      <c r="EA42" s="735"/>
      <c r="EB42" s="735"/>
      <c r="EC42" s="736"/>
    </row>
    <row r="43" spans="2:133" ht="11.25" customHeight="1">
      <c r="B43" s="213" t="s">
        <v>364</v>
      </c>
      <c r="CD43" s="657" t="s">
        <v>365</v>
      </c>
      <c r="CE43" s="658"/>
      <c r="CF43" s="658"/>
      <c r="CG43" s="658"/>
      <c r="CH43" s="658"/>
      <c r="CI43" s="658"/>
      <c r="CJ43" s="658"/>
      <c r="CK43" s="658"/>
      <c r="CL43" s="658"/>
      <c r="CM43" s="658"/>
      <c r="CN43" s="658"/>
      <c r="CO43" s="658"/>
      <c r="CP43" s="658"/>
      <c r="CQ43" s="659"/>
      <c r="CR43" s="660">
        <v>89696</v>
      </c>
      <c r="CS43" s="692"/>
      <c r="CT43" s="692"/>
      <c r="CU43" s="692"/>
      <c r="CV43" s="692"/>
      <c r="CW43" s="692"/>
      <c r="CX43" s="692"/>
      <c r="CY43" s="693"/>
      <c r="CZ43" s="665">
        <v>1.1000000000000001</v>
      </c>
      <c r="DA43" s="690"/>
      <c r="DB43" s="690"/>
      <c r="DC43" s="694"/>
      <c r="DD43" s="669">
        <v>82037</v>
      </c>
      <c r="DE43" s="692"/>
      <c r="DF43" s="692"/>
      <c r="DG43" s="692"/>
      <c r="DH43" s="692"/>
      <c r="DI43" s="692"/>
      <c r="DJ43" s="692"/>
      <c r="DK43" s="693"/>
      <c r="DL43" s="743"/>
      <c r="DM43" s="744"/>
      <c r="DN43" s="744"/>
      <c r="DO43" s="744"/>
      <c r="DP43" s="744"/>
      <c r="DQ43" s="744"/>
      <c r="DR43" s="744"/>
      <c r="DS43" s="744"/>
      <c r="DT43" s="744"/>
      <c r="DU43" s="744"/>
      <c r="DV43" s="745"/>
      <c r="DW43" s="734"/>
      <c r="DX43" s="735"/>
      <c r="DY43" s="735"/>
      <c r="DZ43" s="735"/>
      <c r="EA43" s="735"/>
      <c r="EB43" s="735"/>
      <c r="EC43" s="736"/>
    </row>
    <row r="44" spans="2:133" ht="11.25" customHeight="1">
      <c r="B44" s="746" t="s">
        <v>366</v>
      </c>
      <c r="C44" s="746"/>
      <c r="D44" s="746"/>
      <c r="E44" s="746"/>
      <c r="F44" s="746"/>
      <c r="G44" s="746"/>
      <c r="H44" s="746"/>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c r="AH44" s="746"/>
      <c r="AI44" s="746"/>
      <c r="AJ44" s="746"/>
      <c r="AK44" s="746"/>
      <c r="AL44" s="746"/>
      <c r="AM44" s="746"/>
      <c r="AN44" s="746"/>
      <c r="AO44" s="746"/>
      <c r="AP44" s="746"/>
      <c r="AQ44" s="746"/>
      <c r="AR44" s="746"/>
      <c r="AS44" s="746"/>
      <c r="AT44" s="746"/>
      <c r="AU44" s="746"/>
      <c r="AV44" s="746"/>
      <c r="AW44" s="746"/>
      <c r="AX44" s="746"/>
      <c r="AY44" s="746"/>
      <c r="AZ44" s="746"/>
      <c r="BA44" s="746"/>
      <c r="BB44" s="746"/>
      <c r="BC44" s="746"/>
      <c r="BD44" s="746"/>
      <c r="BE44" s="746"/>
      <c r="BF44" s="746"/>
      <c r="BG44" s="746"/>
      <c r="BH44" s="746"/>
      <c r="BI44" s="746"/>
      <c r="BJ44" s="746"/>
      <c r="BK44" s="746"/>
      <c r="BL44" s="746"/>
      <c r="BM44" s="746"/>
      <c r="BN44" s="746"/>
      <c r="BO44" s="746"/>
      <c r="BP44" s="746"/>
      <c r="BQ44" s="746"/>
      <c r="BR44" s="746"/>
      <c r="BS44" s="746"/>
      <c r="BT44" s="746"/>
      <c r="BU44" s="746"/>
      <c r="BV44" s="746"/>
      <c r="BW44" s="746"/>
      <c r="BX44" s="746"/>
      <c r="BY44" s="746"/>
      <c r="BZ44" s="746"/>
      <c r="CA44" s="746"/>
      <c r="CB44" s="746"/>
      <c r="CC44" s="747"/>
      <c r="CD44" s="696" t="s">
        <v>313</v>
      </c>
      <c r="CE44" s="697"/>
      <c r="CF44" s="657" t="s">
        <v>367</v>
      </c>
      <c r="CG44" s="658"/>
      <c r="CH44" s="658"/>
      <c r="CI44" s="658"/>
      <c r="CJ44" s="658"/>
      <c r="CK44" s="658"/>
      <c r="CL44" s="658"/>
      <c r="CM44" s="658"/>
      <c r="CN44" s="658"/>
      <c r="CO44" s="658"/>
      <c r="CP44" s="658"/>
      <c r="CQ44" s="659"/>
      <c r="CR44" s="660">
        <v>1381564</v>
      </c>
      <c r="CS44" s="661"/>
      <c r="CT44" s="661"/>
      <c r="CU44" s="661"/>
      <c r="CV44" s="661"/>
      <c r="CW44" s="661"/>
      <c r="CX44" s="661"/>
      <c r="CY44" s="662"/>
      <c r="CZ44" s="665">
        <v>17</v>
      </c>
      <c r="DA44" s="666"/>
      <c r="DB44" s="666"/>
      <c r="DC44" s="672"/>
      <c r="DD44" s="669">
        <v>596488</v>
      </c>
      <c r="DE44" s="661"/>
      <c r="DF44" s="661"/>
      <c r="DG44" s="661"/>
      <c r="DH44" s="661"/>
      <c r="DI44" s="661"/>
      <c r="DJ44" s="661"/>
      <c r="DK44" s="662"/>
      <c r="DL44" s="743"/>
      <c r="DM44" s="744"/>
      <c r="DN44" s="744"/>
      <c r="DO44" s="744"/>
      <c r="DP44" s="744"/>
      <c r="DQ44" s="744"/>
      <c r="DR44" s="744"/>
      <c r="DS44" s="744"/>
      <c r="DT44" s="744"/>
      <c r="DU44" s="744"/>
      <c r="DV44" s="745"/>
      <c r="DW44" s="734"/>
      <c r="DX44" s="735"/>
      <c r="DY44" s="735"/>
      <c r="DZ44" s="735"/>
      <c r="EA44" s="735"/>
      <c r="EB44" s="735"/>
      <c r="EC44" s="736"/>
    </row>
    <row r="45" spans="2:133" ht="11.25" customHeight="1">
      <c r="B45" s="746" t="s">
        <v>368</v>
      </c>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746"/>
      <c r="AR45" s="746"/>
      <c r="AS45" s="746"/>
      <c r="AT45" s="746"/>
      <c r="AU45" s="746"/>
      <c r="AV45" s="746"/>
      <c r="AW45" s="746"/>
      <c r="AX45" s="746"/>
      <c r="AY45" s="746"/>
      <c r="AZ45" s="746"/>
      <c r="BA45" s="746"/>
      <c r="BB45" s="746"/>
      <c r="BC45" s="746"/>
      <c r="BD45" s="746"/>
      <c r="BE45" s="746"/>
      <c r="BF45" s="746"/>
      <c r="BG45" s="746"/>
      <c r="BH45" s="746"/>
      <c r="BI45" s="746"/>
      <c r="BJ45" s="746"/>
      <c r="BK45" s="746"/>
      <c r="BL45" s="746"/>
      <c r="BM45" s="746"/>
      <c r="BN45" s="746"/>
      <c r="BO45" s="746"/>
      <c r="BP45" s="746"/>
      <c r="BQ45" s="746"/>
      <c r="BR45" s="746"/>
      <c r="BS45" s="746"/>
      <c r="BT45" s="746"/>
      <c r="BU45" s="746"/>
      <c r="BV45" s="746"/>
      <c r="BW45" s="746"/>
      <c r="BX45" s="746"/>
      <c r="BY45" s="746"/>
      <c r="BZ45" s="746"/>
      <c r="CA45" s="746"/>
      <c r="CB45" s="746"/>
      <c r="CC45" s="747"/>
      <c r="CD45" s="698"/>
      <c r="CE45" s="699"/>
      <c r="CF45" s="657" t="s">
        <v>369</v>
      </c>
      <c r="CG45" s="658"/>
      <c r="CH45" s="658"/>
      <c r="CI45" s="658"/>
      <c r="CJ45" s="658"/>
      <c r="CK45" s="658"/>
      <c r="CL45" s="658"/>
      <c r="CM45" s="658"/>
      <c r="CN45" s="658"/>
      <c r="CO45" s="658"/>
      <c r="CP45" s="658"/>
      <c r="CQ45" s="659"/>
      <c r="CR45" s="660">
        <v>783709</v>
      </c>
      <c r="CS45" s="692"/>
      <c r="CT45" s="692"/>
      <c r="CU45" s="692"/>
      <c r="CV45" s="692"/>
      <c r="CW45" s="692"/>
      <c r="CX45" s="692"/>
      <c r="CY45" s="693"/>
      <c r="CZ45" s="665">
        <v>9.6</v>
      </c>
      <c r="DA45" s="690"/>
      <c r="DB45" s="690"/>
      <c r="DC45" s="694"/>
      <c r="DD45" s="669">
        <v>118980</v>
      </c>
      <c r="DE45" s="692"/>
      <c r="DF45" s="692"/>
      <c r="DG45" s="692"/>
      <c r="DH45" s="692"/>
      <c r="DI45" s="692"/>
      <c r="DJ45" s="692"/>
      <c r="DK45" s="693"/>
      <c r="DL45" s="743"/>
      <c r="DM45" s="744"/>
      <c r="DN45" s="744"/>
      <c r="DO45" s="744"/>
      <c r="DP45" s="744"/>
      <c r="DQ45" s="744"/>
      <c r="DR45" s="744"/>
      <c r="DS45" s="744"/>
      <c r="DT45" s="744"/>
      <c r="DU45" s="744"/>
      <c r="DV45" s="745"/>
      <c r="DW45" s="734"/>
      <c r="DX45" s="735"/>
      <c r="DY45" s="735"/>
      <c r="DZ45" s="735"/>
      <c r="EA45" s="735"/>
      <c r="EB45" s="735"/>
      <c r="EC45" s="736"/>
    </row>
    <row r="46" spans="2:133" ht="11.25" customHeight="1">
      <c r="B46" s="224"/>
      <c r="CD46" s="698"/>
      <c r="CE46" s="699"/>
      <c r="CF46" s="657" t="s">
        <v>370</v>
      </c>
      <c r="CG46" s="658"/>
      <c r="CH46" s="658"/>
      <c r="CI46" s="658"/>
      <c r="CJ46" s="658"/>
      <c r="CK46" s="658"/>
      <c r="CL46" s="658"/>
      <c r="CM46" s="658"/>
      <c r="CN46" s="658"/>
      <c r="CO46" s="658"/>
      <c r="CP46" s="658"/>
      <c r="CQ46" s="659"/>
      <c r="CR46" s="660">
        <v>561998</v>
      </c>
      <c r="CS46" s="661"/>
      <c r="CT46" s="661"/>
      <c r="CU46" s="661"/>
      <c r="CV46" s="661"/>
      <c r="CW46" s="661"/>
      <c r="CX46" s="661"/>
      <c r="CY46" s="662"/>
      <c r="CZ46" s="665">
        <v>6.9</v>
      </c>
      <c r="DA46" s="666"/>
      <c r="DB46" s="666"/>
      <c r="DC46" s="672"/>
      <c r="DD46" s="669">
        <v>456547</v>
      </c>
      <c r="DE46" s="661"/>
      <c r="DF46" s="661"/>
      <c r="DG46" s="661"/>
      <c r="DH46" s="661"/>
      <c r="DI46" s="661"/>
      <c r="DJ46" s="661"/>
      <c r="DK46" s="662"/>
      <c r="DL46" s="743"/>
      <c r="DM46" s="744"/>
      <c r="DN46" s="744"/>
      <c r="DO46" s="744"/>
      <c r="DP46" s="744"/>
      <c r="DQ46" s="744"/>
      <c r="DR46" s="744"/>
      <c r="DS46" s="744"/>
      <c r="DT46" s="744"/>
      <c r="DU46" s="744"/>
      <c r="DV46" s="745"/>
      <c r="DW46" s="734"/>
      <c r="DX46" s="735"/>
      <c r="DY46" s="735"/>
      <c r="DZ46" s="735"/>
      <c r="EA46" s="735"/>
      <c r="EB46" s="735"/>
      <c r="EC46" s="736"/>
    </row>
    <row r="47" spans="2:133" ht="11.25" customHeight="1">
      <c r="B47" s="224"/>
      <c r="CD47" s="698"/>
      <c r="CE47" s="699"/>
      <c r="CF47" s="657" t="s">
        <v>371</v>
      </c>
      <c r="CG47" s="658"/>
      <c r="CH47" s="658"/>
      <c r="CI47" s="658"/>
      <c r="CJ47" s="658"/>
      <c r="CK47" s="658"/>
      <c r="CL47" s="658"/>
      <c r="CM47" s="658"/>
      <c r="CN47" s="658"/>
      <c r="CO47" s="658"/>
      <c r="CP47" s="658"/>
      <c r="CQ47" s="659"/>
      <c r="CR47" s="660">
        <v>140187</v>
      </c>
      <c r="CS47" s="692"/>
      <c r="CT47" s="692"/>
      <c r="CU47" s="692"/>
      <c r="CV47" s="692"/>
      <c r="CW47" s="692"/>
      <c r="CX47" s="692"/>
      <c r="CY47" s="693"/>
      <c r="CZ47" s="665">
        <v>1.7</v>
      </c>
      <c r="DA47" s="690"/>
      <c r="DB47" s="690"/>
      <c r="DC47" s="694"/>
      <c r="DD47" s="669">
        <v>57611</v>
      </c>
      <c r="DE47" s="692"/>
      <c r="DF47" s="692"/>
      <c r="DG47" s="692"/>
      <c r="DH47" s="692"/>
      <c r="DI47" s="692"/>
      <c r="DJ47" s="692"/>
      <c r="DK47" s="693"/>
      <c r="DL47" s="743"/>
      <c r="DM47" s="744"/>
      <c r="DN47" s="744"/>
      <c r="DO47" s="744"/>
      <c r="DP47" s="744"/>
      <c r="DQ47" s="744"/>
      <c r="DR47" s="744"/>
      <c r="DS47" s="744"/>
      <c r="DT47" s="744"/>
      <c r="DU47" s="744"/>
      <c r="DV47" s="745"/>
      <c r="DW47" s="734"/>
      <c r="DX47" s="735"/>
      <c r="DY47" s="735"/>
      <c r="DZ47" s="735"/>
      <c r="EA47" s="735"/>
      <c r="EB47" s="735"/>
      <c r="EC47" s="736"/>
    </row>
    <row r="48" spans="2:133" ht="11">
      <c r="B48" s="224"/>
      <c r="CD48" s="700"/>
      <c r="CE48" s="701"/>
      <c r="CF48" s="657" t="s">
        <v>372</v>
      </c>
      <c r="CG48" s="658"/>
      <c r="CH48" s="658"/>
      <c r="CI48" s="658"/>
      <c r="CJ48" s="658"/>
      <c r="CK48" s="658"/>
      <c r="CL48" s="658"/>
      <c r="CM48" s="658"/>
      <c r="CN48" s="658"/>
      <c r="CO48" s="658"/>
      <c r="CP48" s="658"/>
      <c r="CQ48" s="659"/>
      <c r="CR48" s="660" t="s">
        <v>176</v>
      </c>
      <c r="CS48" s="661"/>
      <c r="CT48" s="661"/>
      <c r="CU48" s="661"/>
      <c r="CV48" s="661"/>
      <c r="CW48" s="661"/>
      <c r="CX48" s="661"/>
      <c r="CY48" s="662"/>
      <c r="CZ48" s="665" t="s">
        <v>176</v>
      </c>
      <c r="DA48" s="666"/>
      <c r="DB48" s="666"/>
      <c r="DC48" s="672"/>
      <c r="DD48" s="669" t="s">
        <v>176</v>
      </c>
      <c r="DE48" s="661"/>
      <c r="DF48" s="661"/>
      <c r="DG48" s="661"/>
      <c r="DH48" s="661"/>
      <c r="DI48" s="661"/>
      <c r="DJ48" s="661"/>
      <c r="DK48" s="662"/>
      <c r="DL48" s="743"/>
      <c r="DM48" s="744"/>
      <c r="DN48" s="744"/>
      <c r="DO48" s="744"/>
      <c r="DP48" s="744"/>
      <c r="DQ48" s="744"/>
      <c r="DR48" s="744"/>
      <c r="DS48" s="744"/>
      <c r="DT48" s="744"/>
      <c r="DU48" s="744"/>
      <c r="DV48" s="745"/>
      <c r="DW48" s="734"/>
      <c r="DX48" s="735"/>
      <c r="DY48" s="735"/>
      <c r="DZ48" s="735"/>
      <c r="EA48" s="735"/>
      <c r="EB48" s="735"/>
      <c r="EC48" s="736"/>
    </row>
    <row r="49" spans="2:133" ht="11.25" customHeight="1">
      <c r="B49" s="224"/>
      <c r="CD49" s="681" t="s">
        <v>373</v>
      </c>
      <c r="CE49" s="682"/>
      <c r="CF49" s="682"/>
      <c r="CG49" s="682"/>
      <c r="CH49" s="682"/>
      <c r="CI49" s="682"/>
      <c r="CJ49" s="682"/>
      <c r="CK49" s="682"/>
      <c r="CL49" s="682"/>
      <c r="CM49" s="682"/>
      <c r="CN49" s="682"/>
      <c r="CO49" s="682"/>
      <c r="CP49" s="682"/>
      <c r="CQ49" s="683"/>
      <c r="CR49" s="732">
        <v>8148551</v>
      </c>
      <c r="CS49" s="719"/>
      <c r="CT49" s="719"/>
      <c r="CU49" s="719"/>
      <c r="CV49" s="719"/>
      <c r="CW49" s="719"/>
      <c r="CX49" s="719"/>
      <c r="CY49" s="748"/>
      <c r="CZ49" s="740">
        <v>100</v>
      </c>
      <c r="DA49" s="749"/>
      <c r="DB49" s="749"/>
      <c r="DC49" s="750"/>
      <c r="DD49" s="751">
        <v>5307480</v>
      </c>
      <c r="DE49" s="719"/>
      <c r="DF49" s="719"/>
      <c r="DG49" s="719"/>
      <c r="DH49" s="719"/>
      <c r="DI49" s="719"/>
      <c r="DJ49" s="719"/>
      <c r="DK49" s="748"/>
      <c r="DL49" s="752"/>
      <c r="DM49" s="753"/>
      <c r="DN49" s="753"/>
      <c r="DO49" s="753"/>
      <c r="DP49" s="753"/>
      <c r="DQ49" s="753"/>
      <c r="DR49" s="753"/>
      <c r="DS49" s="753"/>
      <c r="DT49" s="753"/>
      <c r="DU49" s="753"/>
      <c r="DV49" s="754"/>
      <c r="DW49" s="755"/>
      <c r="DX49" s="756"/>
      <c r="DY49" s="756"/>
      <c r="DZ49" s="756"/>
      <c r="EA49" s="756"/>
      <c r="EB49" s="756"/>
      <c r="EC49" s="757"/>
    </row>
  </sheetData>
  <sheetProtection algorithmName="SHA-512" hashValue="QniW+ueENnTn158hHzqxo2xWgLHYBAPwqbXeDlj8EzTa2bxqi6XTXs6E9M2NNlkAgIFZeTOR1u3+U3E4c9GfNA==" saltValue="ODe+1YQ9TLjzr5gZP03Ds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30" customWidth="1"/>
    <col min="131" max="131" width="1.6328125" style="230" customWidth="1"/>
    <col min="132" max="16384" width="9" style="230" hidden="1"/>
  </cols>
  <sheetData>
    <row r="1" spans="1:131" ht="11.25" customHeight="1" thickBot="1">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c r="A2" s="758" t="s">
        <v>374</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c r="AU2" s="758"/>
      <c r="AV2" s="758"/>
      <c r="AW2" s="758"/>
      <c r="AX2" s="758"/>
      <c r="AY2" s="758"/>
      <c r="AZ2" s="758"/>
      <c r="BA2" s="758"/>
      <c r="BB2" s="758"/>
      <c r="BC2" s="758"/>
      <c r="BD2" s="758"/>
      <c r="BE2" s="758"/>
      <c r="BF2" s="758"/>
      <c r="BG2" s="758"/>
      <c r="BH2" s="758"/>
      <c r="BI2" s="758"/>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759" t="s">
        <v>375</v>
      </c>
      <c r="DK2" s="760"/>
      <c r="DL2" s="760"/>
      <c r="DM2" s="760"/>
      <c r="DN2" s="760"/>
      <c r="DO2" s="761"/>
      <c r="DP2" s="227"/>
      <c r="DQ2" s="759" t="s">
        <v>376</v>
      </c>
      <c r="DR2" s="760"/>
      <c r="DS2" s="760"/>
      <c r="DT2" s="760"/>
      <c r="DU2" s="760"/>
      <c r="DV2" s="760"/>
      <c r="DW2" s="760"/>
      <c r="DX2" s="760"/>
      <c r="DY2" s="760"/>
      <c r="DZ2" s="761"/>
      <c r="EA2" s="229"/>
    </row>
    <row r="3" spans="1:131" ht="11.25" customHeight="1">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c r="A4" s="762" t="s">
        <v>377</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1"/>
      <c r="BA4" s="231"/>
      <c r="BB4" s="231"/>
      <c r="BC4" s="231"/>
      <c r="BD4" s="231"/>
      <c r="BE4" s="232"/>
      <c r="BF4" s="232"/>
      <c r="BG4" s="232"/>
      <c r="BH4" s="232"/>
      <c r="BI4" s="232"/>
      <c r="BJ4" s="232"/>
      <c r="BK4" s="232"/>
      <c r="BL4" s="232"/>
      <c r="BM4" s="232"/>
      <c r="BN4" s="232"/>
      <c r="BO4" s="232"/>
      <c r="BP4" s="232"/>
      <c r="BQ4" s="763" t="s">
        <v>378</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33"/>
    </row>
    <row r="5" spans="1:131" s="234" customFormat="1" ht="26.25" customHeight="1">
      <c r="A5" s="764" t="s">
        <v>379</v>
      </c>
      <c r="B5" s="765"/>
      <c r="C5" s="765"/>
      <c r="D5" s="765"/>
      <c r="E5" s="765"/>
      <c r="F5" s="765"/>
      <c r="G5" s="765"/>
      <c r="H5" s="765"/>
      <c r="I5" s="765"/>
      <c r="J5" s="765"/>
      <c r="K5" s="765"/>
      <c r="L5" s="765"/>
      <c r="M5" s="765"/>
      <c r="N5" s="765"/>
      <c r="O5" s="765"/>
      <c r="P5" s="766"/>
      <c r="Q5" s="770" t="s">
        <v>380</v>
      </c>
      <c r="R5" s="771"/>
      <c r="S5" s="771"/>
      <c r="T5" s="771"/>
      <c r="U5" s="772"/>
      <c r="V5" s="770" t="s">
        <v>381</v>
      </c>
      <c r="W5" s="771"/>
      <c r="X5" s="771"/>
      <c r="Y5" s="771"/>
      <c r="Z5" s="772"/>
      <c r="AA5" s="770" t="s">
        <v>382</v>
      </c>
      <c r="AB5" s="771"/>
      <c r="AC5" s="771"/>
      <c r="AD5" s="771"/>
      <c r="AE5" s="771"/>
      <c r="AF5" s="776" t="s">
        <v>383</v>
      </c>
      <c r="AG5" s="771"/>
      <c r="AH5" s="771"/>
      <c r="AI5" s="771"/>
      <c r="AJ5" s="777"/>
      <c r="AK5" s="771" t="s">
        <v>384</v>
      </c>
      <c r="AL5" s="771"/>
      <c r="AM5" s="771"/>
      <c r="AN5" s="771"/>
      <c r="AO5" s="772"/>
      <c r="AP5" s="770" t="s">
        <v>385</v>
      </c>
      <c r="AQ5" s="771"/>
      <c r="AR5" s="771"/>
      <c r="AS5" s="771"/>
      <c r="AT5" s="772"/>
      <c r="AU5" s="770" t="s">
        <v>386</v>
      </c>
      <c r="AV5" s="771"/>
      <c r="AW5" s="771"/>
      <c r="AX5" s="771"/>
      <c r="AY5" s="777"/>
      <c r="AZ5" s="231"/>
      <c r="BA5" s="231"/>
      <c r="BB5" s="231"/>
      <c r="BC5" s="231"/>
      <c r="BD5" s="231"/>
      <c r="BE5" s="232"/>
      <c r="BF5" s="232"/>
      <c r="BG5" s="232"/>
      <c r="BH5" s="232"/>
      <c r="BI5" s="232"/>
      <c r="BJ5" s="232"/>
      <c r="BK5" s="232"/>
      <c r="BL5" s="232"/>
      <c r="BM5" s="232"/>
      <c r="BN5" s="232"/>
      <c r="BO5" s="232"/>
      <c r="BP5" s="232"/>
      <c r="BQ5" s="764" t="s">
        <v>387</v>
      </c>
      <c r="BR5" s="765"/>
      <c r="BS5" s="765"/>
      <c r="BT5" s="765"/>
      <c r="BU5" s="765"/>
      <c r="BV5" s="765"/>
      <c r="BW5" s="765"/>
      <c r="BX5" s="765"/>
      <c r="BY5" s="765"/>
      <c r="BZ5" s="765"/>
      <c r="CA5" s="765"/>
      <c r="CB5" s="765"/>
      <c r="CC5" s="765"/>
      <c r="CD5" s="765"/>
      <c r="CE5" s="765"/>
      <c r="CF5" s="765"/>
      <c r="CG5" s="766"/>
      <c r="CH5" s="770" t="s">
        <v>388</v>
      </c>
      <c r="CI5" s="771"/>
      <c r="CJ5" s="771"/>
      <c r="CK5" s="771"/>
      <c r="CL5" s="772"/>
      <c r="CM5" s="770" t="s">
        <v>389</v>
      </c>
      <c r="CN5" s="771"/>
      <c r="CO5" s="771"/>
      <c r="CP5" s="771"/>
      <c r="CQ5" s="772"/>
      <c r="CR5" s="770" t="s">
        <v>390</v>
      </c>
      <c r="CS5" s="771"/>
      <c r="CT5" s="771"/>
      <c r="CU5" s="771"/>
      <c r="CV5" s="772"/>
      <c r="CW5" s="770" t="s">
        <v>391</v>
      </c>
      <c r="CX5" s="771"/>
      <c r="CY5" s="771"/>
      <c r="CZ5" s="771"/>
      <c r="DA5" s="772"/>
      <c r="DB5" s="770" t="s">
        <v>392</v>
      </c>
      <c r="DC5" s="771"/>
      <c r="DD5" s="771"/>
      <c r="DE5" s="771"/>
      <c r="DF5" s="772"/>
      <c r="DG5" s="800" t="s">
        <v>393</v>
      </c>
      <c r="DH5" s="801"/>
      <c r="DI5" s="801"/>
      <c r="DJ5" s="801"/>
      <c r="DK5" s="802"/>
      <c r="DL5" s="800" t="s">
        <v>394</v>
      </c>
      <c r="DM5" s="801"/>
      <c r="DN5" s="801"/>
      <c r="DO5" s="801"/>
      <c r="DP5" s="802"/>
      <c r="DQ5" s="770" t="s">
        <v>395</v>
      </c>
      <c r="DR5" s="771"/>
      <c r="DS5" s="771"/>
      <c r="DT5" s="771"/>
      <c r="DU5" s="772"/>
      <c r="DV5" s="770" t="s">
        <v>386</v>
      </c>
      <c r="DW5" s="771"/>
      <c r="DX5" s="771"/>
      <c r="DY5" s="771"/>
      <c r="DZ5" s="777"/>
      <c r="EA5" s="233"/>
    </row>
    <row r="6" spans="1:131" s="234" customFormat="1" ht="26.25" customHeight="1" thickBot="1">
      <c r="A6" s="767"/>
      <c r="B6" s="768"/>
      <c r="C6" s="768"/>
      <c r="D6" s="768"/>
      <c r="E6" s="768"/>
      <c r="F6" s="768"/>
      <c r="G6" s="768"/>
      <c r="H6" s="768"/>
      <c r="I6" s="768"/>
      <c r="J6" s="768"/>
      <c r="K6" s="768"/>
      <c r="L6" s="768"/>
      <c r="M6" s="768"/>
      <c r="N6" s="768"/>
      <c r="O6" s="768"/>
      <c r="P6" s="769"/>
      <c r="Q6" s="773"/>
      <c r="R6" s="774"/>
      <c r="S6" s="774"/>
      <c r="T6" s="774"/>
      <c r="U6" s="775"/>
      <c r="V6" s="773"/>
      <c r="W6" s="774"/>
      <c r="X6" s="774"/>
      <c r="Y6" s="774"/>
      <c r="Z6" s="775"/>
      <c r="AA6" s="773"/>
      <c r="AB6" s="774"/>
      <c r="AC6" s="774"/>
      <c r="AD6" s="774"/>
      <c r="AE6" s="774"/>
      <c r="AF6" s="778"/>
      <c r="AG6" s="774"/>
      <c r="AH6" s="774"/>
      <c r="AI6" s="774"/>
      <c r="AJ6" s="779"/>
      <c r="AK6" s="774"/>
      <c r="AL6" s="774"/>
      <c r="AM6" s="774"/>
      <c r="AN6" s="774"/>
      <c r="AO6" s="775"/>
      <c r="AP6" s="773"/>
      <c r="AQ6" s="774"/>
      <c r="AR6" s="774"/>
      <c r="AS6" s="774"/>
      <c r="AT6" s="775"/>
      <c r="AU6" s="773"/>
      <c r="AV6" s="774"/>
      <c r="AW6" s="774"/>
      <c r="AX6" s="774"/>
      <c r="AY6" s="779"/>
      <c r="AZ6" s="231"/>
      <c r="BA6" s="231"/>
      <c r="BB6" s="231"/>
      <c r="BC6" s="231"/>
      <c r="BD6" s="231"/>
      <c r="BE6" s="232"/>
      <c r="BF6" s="232"/>
      <c r="BG6" s="232"/>
      <c r="BH6" s="232"/>
      <c r="BI6" s="232"/>
      <c r="BJ6" s="232"/>
      <c r="BK6" s="232"/>
      <c r="BL6" s="232"/>
      <c r="BM6" s="232"/>
      <c r="BN6" s="232"/>
      <c r="BO6" s="232"/>
      <c r="BP6" s="232"/>
      <c r="BQ6" s="767"/>
      <c r="BR6" s="768"/>
      <c r="BS6" s="768"/>
      <c r="BT6" s="768"/>
      <c r="BU6" s="768"/>
      <c r="BV6" s="768"/>
      <c r="BW6" s="768"/>
      <c r="BX6" s="768"/>
      <c r="BY6" s="768"/>
      <c r="BZ6" s="768"/>
      <c r="CA6" s="768"/>
      <c r="CB6" s="768"/>
      <c r="CC6" s="768"/>
      <c r="CD6" s="768"/>
      <c r="CE6" s="768"/>
      <c r="CF6" s="768"/>
      <c r="CG6" s="769"/>
      <c r="CH6" s="773"/>
      <c r="CI6" s="774"/>
      <c r="CJ6" s="774"/>
      <c r="CK6" s="774"/>
      <c r="CL6" s="775"/>
      <c r="CM6" s="773"/>
      <c r="CN6" s="774"/>
      <c r="CO6" s="774"/>
      <c r="CP6" s="774"/>
      <c r="CQ6" s="775"/>
      <c r="CR6" s="773"/>
      <c r="CS6" s="774"/>
      <c r="CT6" s="774"/>
      <c r="CU6" s="774"/>
      <c r="CV6" s="775"/>
      <c r="CW6" s="773"/>
      <c r="CX6" s="774"/>
      <c r="CY6" s="774"/>
      <c r="CZ6" s="774"/>
      <c r="DA6" s="775"/>
      <c r="DB6" s="773"/>
      <c r="DC6" s="774"/>
      <c r="DD6" s="774"/>
      <c r="DE6" s="774"/>
      <c r="DF6" s="775"/>
      <c r="DG6" s="803"/>
      <c r="DH6" s="804"/>
      <c r="DI6" s="804"/>
      <c r="DJ6" s="804"/>
      <c r="DK6" s="805"/>
      <c r="DL6" s="803"/>
      <c r="DM6" s="804"/>
      <c r="DN6" s="804"/>
      <c r="DO6" s="804"/>
      <c r="DP6" s="805"/>
      <c r="DQ6" s="773"/>
      <c r="DR6" s="774"/>
      <c r="DS6" s="774"/>
      <c r="DT6" s="774"/>
      <c r="DU6" s="775"/>
      <c r="DV6" s="773"/>
      <c r="DW6" s="774"/>
      <c r="DX6" s="774"/>
      <c r="DY6" s="774"/>
      <c r="DZ6" s="779"/>
      <c r="EA6" s="233"/>
    </row>
    <row r="7" spans="1:131" s="234" customFormat="1" ht="26.25" customHeight="1" thickTop="1">
      <c r="A7" s="235">
        <v>1</v>
      </c>
      <c r="B7" s="786" t="s">
        <v>396</v>
      </c>
      <c r="C7" s="787"/>
      <c r="D7" s="787"/>
      <c r="E7" s="787"/>
      <c r="F7" s="787"/>
      <c r="G7" s="787"/>
      <c r="H7" s="787"/>
      <c r="I7" s="787"/>
      <c r="J7" s="787"/>
      <c r="K7" s="787"/>
      <c r="L7" s="787"/>
      <c r="M7" s="787"/>
      <c r="N7" s="787"/>
      <c r="O7" s="787"/>
      <c r="P7" s="788"/>
      <c r="Q7" s="789">
        <v>8554</v>
      </c>
      <c r="R7" s="790"/>
      <c r="S7" s="790"/>
      <c r="T7" s="790"/>
      <c r="U7" s="790"/>
      <c r="V7" s="790">
        <v>8163</v>
      </c>
      <c r="W7" s="790"/>
      <c r="X7" s="790"/>
      <c r="Y7" s="790"/>
      <c r="Z7" s="790"/>
      <c r="AA7" s="790">
        <v>391</v>
      </c>
      <c r="AB7" s="790"/>
      <c r="AC7" s="790"/>
      <c r="AD7" s="790"/>
      <c r="AE7" s="791"/>
      <c r="AF7" s="792">
        <v>296</v>
      </c>
      <c r="AG7" s="793"/>
      <c r="AH7" s="793"/>
      <c r="AI7" s="793"/>
      <c r="AJ7" s="794"/>
      <c r="AK7" s="795">
        <v>462</v>
      </c>
      <c r="AL7" s="796"/>
      <c r="AM7" s="796"/>
      <c r="AN7" s="796"/>
      <c r="AO7" s="796"/>
      <c r="AP7" s="796">
        <v>7722</v>
      </c>
      <c r="AQ7" s="796"/>
      <c r="AR7" s="796"/>
      <c r="AS7" s="796"/>
      <c r="AT7" s="796"/>
      <c r="AU7" s="797"/>
      <c r="AV7" s="797"/>
      <c r="AW7" s="797"/>
      <c r="AX7" s="797"/>
      <c r="AY7" s="798"/>
      <c r="AZ7" s="231"/>
      <c r="BA7" s="231"/>
      <c r="BB7" s="231"/>
      <c r="BC7" s="231"/>
      <c r="BD7" s="231"/>
      <c r="BE7" s="232"/>
      <c r="BF7" s="232"/>
      <c r="BG7" s="232"/>
      <c r="BH7" s="232"/>
      <c r="BI7" s="232"/>
      <c r="BJ7" s="232"/>
      <c r="BK7" s="232"/>
      <c r="BL7" s="232"/>
      <c r="BM7" s="232"/>
      <c r="BN7" s="232"/>
      <c r="BO7" s="232"/>
      <c r="BP7" s="232"/>
      <c r="BQ7" s="235">
        <v>1</v>
      </c>
      <c r="BR7" s="236"/>
      <c r="BS7" s="783"/>
      <c r="BT7" s="784"/>
      <c r="BU7" s="784"/>
      <c r="BV7" s="784"/>
      <c r="BW7" s="784"/>
      <c r="BX7" s="784"/>
      <c r="BY7" s="784"/>
      <c r="BZ7" s="784"/>
      <c r="CA7" s="784"/>
      <c r="CB7" s="784"/>
      <c r="CC7" s="784"/>
      <c r="CD7" s="784"/>
      <c r="CE7" s="784"/>
      <c r="CF7" s="784"/>
      <c r="CG7" s="799"/>
      <c r="CH7" s="780"/>
      <c r="CI7" s="781"/>
      <c r="CJ7" s="781"/>
      <c r="CK7" s="781"/>
      <c r="CL7" s="782"/>
      <c r="CM7" s="780"/>
      <c r="CN7" s="781"/>
      <c r="CO7" s="781"/>
      <c r="CP7" s="781"/>
      <c r="CQ7" s="782"/>
      <c r="CR7" s="780"/>
      <c r="CS7" s="781"/>
      <c r="CT7" s="781"/>
      <c r="CU7" s="781"/>
      <c r="CV7" s="782"/>
      <c r="CW7" s="780"/>
      <c r="CX7" s="781"/>
      <c r="CY7" s="781"/>
      <c r="CZ7" s="781"/>
      <c r="DA7" s="782"/>
      <c r="DB7" s="780"/>
      <c r="DC7" s="781"/>
      <c r="DD7" s="781"/>
      <c r="DE7" s="781"/>
      <c r="DF7" s="782"/>
      <c r="DG7" s="780"/>
      <c r="DH7" s="781"/>
      <c r="DI7" s="781"/>
      <c r="DJ7" s="781"/>
      <c r="DK7" s="782"/>
      <c r="DL7" s="780"/>
      <c r="DM7" s="781"/>
      <c r="DN7" s="781"/>
      <c r="DO7" s="781"/>
      <c r="DP7" s="782"/>
      <c r="DQ7" s="780"/>
      <c r="DR7" s="781"/>
      <c r="DS7" s="781"/>
      <c r="DT7" s="781"/>
      <c r="DU7" s="782"/>
      <c r="DV7" s="783"/>
      <c r="DW7" s="784"/>
      <c r="DX7" s="784"/>
      <c r="DY7" s="784"/>
      <c r="DZ7" s="785"/>
      <c r="EA7" s="233"/>
    </row>
    <row r="8" spans="1:131" s="234" customFormat="1" ht="26.25" customHeight="1">
      <c r="A8" s="237">
        <v>2</v>
      </c>
      <c r="B8" s="817"/>
      <c r="C8" s="818"/>
      <c r="D8" s="818"/>
      <c r="E8" s="818"/>
      <c r="F8" s="818"/>
      <c r="G8" s="818"/>
      <c r="H8" s="818"/>
      <c r="I8" s="818"/>
      <c r="J8" s="818"/>
      <c r="K8" s="818"/>
      <c r="L8" s="818"/>
      <c r="M8" s="818"/>
      <c r="N8" s="818"/>
      <c r="O8" s="818"/>
      <c r="P8" s="819"/>
      <c r="Q8" s="820"/>
      <c r="R8" s="821"/>
      <c r="S8" s="821"/>
      <c r="T8" s="821"/>
      <c r="U8" s="821"/>
      <c r="V8" s="821"/>
      <c r="W8" s="821"/>
      <c r="X8" s="821"/>
      <c r="Y8" s="821"/>
      <c r="Z8" s="821"/>
      <c r="AA8" s="821"/>
      <c r="AB8" s="821"/>
      <c r="AC8" s="821"/>
      <c r="AD8" s="821"/>
      <c r="AE8" s="822"/>
      <c r="AF8" s="823"/>
      <c r="AG8" s="824"/>
      <c r="AH8" s="824"/>
      <c r="AI8" s="824"/>
      <c r="AJ8" s="825"/>
      <c r="AK8" s="806"/>
      <c r="AL8" s="807"/>
      <c r="AM8" s="807"/>
      <c r="AN8" s="807"/>
      <c r="AO8" s="807"/>
      <c r="AP8" s="807"/>
      <c r="AQ8" s="807"/>
      <c r="AR8" s="807"/>
      <c r="AS8" s="807"/>
      <c r="AT8" s="807"/>
      <c r="AU8" s="808"/>
      <c r="AV8" s="808"/>
      <c r="AW8" s="808"/>
      <c r="AX8" s="808"/>
      <c r="AY8" s="809"/>
      <c r="AZ8" s="231"/>
      <c r="BA8" s="231"/>
      <c r="BB8" s="231"/>
      <c r="BC8" s="231"/>
      <c r="BD8" s="231"/>
      <c r="BE8" s="232"/>
      <c r="BF8" s="232"/>
      <c r="BG8" s="232"/>
      <c r="BH8" s="232"/>
      <c r="BI8" s="232"/>
      <c r="BJ8" s="232"/>
      <c r="BK8" s="232"/>
      <c r="BL8" s="232"/>
      <c r="BM8" s="232"/>
      <c r="BN8" s="232"/>
      <c r="BO8" s="232"/>
      <c r="BP8" s="232"/>
      <c r="BQ8" s="237">
        <v>2</v>
      </c>
      <c r="BR8" s="238"/>
      <c r="BS8" s="810"/>
      <c r="BT8" s="811"/>
      <c r="BU8" s="811"/>
      <c r="BV8" s="811"/>
      <c r="BW8" s="811"/>
      <c r="BX8" s="811"/>
      <c r="BY8" s="811"/>
      <c r="BZ8" s="811"/>
      <c r="CA8" s="811"/>
      <c r="CB8" s="811"/>
      <c r="CC8" s="811"/>
      <c r="CD8" s="811"/>
      <c r="CE8" s="811"/>
      <c r="CF8" s="811"/>
      <c r="CG8" s="812"/>
      <c r="CH8" s="813"/>
      <c r="CI8" s="814"/>
      <c r="CJ8" s="814"/>
      <c r="CK8" s="814"/>
      <c r="CL8" s="815"/>
      <c r="CM8" s="813"/>
      <c r="CN8" s="814"/>
      <c r="CO8" s="814"/>
      <c r="CP8" s="814"/>
      <c r="CQ8" s="815"/>
      <c r="CR8" s="813"/>
      <c r="CS8" s="814"/>
      <c r="CT8" s="814"/>
      <c r="CU8" s="814"/>
      <c r="CV8" s="815"/>
      <c r="CW8" s="813"/>
      <c r="CX8" s="814"/>
      <c r="CY8" s="814"/>
      <c r="CZ8" s="814"/>
      <c r="DA8" s="815"/>
      <c r="DB8" s="813"/>
      <c r="DC8" s="814"/>
      <c r="DD8" s="814"/>
      <c r="DE8" s="814"/>
      <c r="DF8" s="815"/>
      <c r="DG8" s="813"/>
      <c r="DH8" s="814"/>
      <c r="DI8" s="814"/>
      <c r="DJ8" s="814"/>
      <c r="DK8" s="815"/>
      <c r="DL8" s="813"/>
      <c r="DM8" s="814"/>
      <c r="DN8" s="814"/>
      <c r="DO8" s="814"/>
      <c r="DP8" s="815"/>
      <c r="DQ8" s="813"/>
      <c r="DR8" s="814"/>
      <c r="DS8" s="814"/>
      <c r="DT8" s="814"/>
      <c r="DU8" s="815"/>
      <c r="DV8" s="810"/>
      <c r="DW8" s="811"/>
      <c r="DX8" s="811"/>
      <c r="DY8" s="811"/>
      <c r="DZ8" s="816"/>
      <c r="EA8" s="233"/>
    </row>
    <row r="9" spans="1:131" s="234" customFormat="1" ht="26.25" customHeight="1">
      <c r="A9" s="237">
        <v>3</v>
      </c>
      <c r="B9" s="817"/>
      <c r="C9" s="818"/>
      <c r="D9" s="818"/>
      <c r="E9" s="818"/>
      <c r="F9" s="818"/>
      <c r="G9" s="818"/>
      <c r="H9" s="818"/>
      <c r="I9" s="818"/>
      <c r="J9" s="818"/>
      <c r="K9" s="818"/>
      <c r="L9" s="818"/>
      <c r="M9" s="818"/>
      <c r="N9" s="818"/>
      <c r="O9" s="818"/>
      <c r="P9" s="819"/>
      <c r="Q9" s="820"/>
      <c r="R9" s="821"/>
      <c r="S9" s="821"/>
      <c r="T9" s="821"/>
      <c r="U9" s="821"/>
      <c r="V9" s="821"/>
      <c r="W9" s="821"/>
      <c r="X9" s="821"/>
      <c r="Y9" s="821"/>
      <c r="Z9" s="821"/>
      <c r="AA9" s="821"/>
      <c r="AB9" s="821"/>
      <c r="AC9" s="821"/>
      <c r="AD9" s="821"/>
      <c r="AE9" s="822"/>
      <c r="AF9" s="823"/>
      <c r="AG9" s="824"/>
      <c r="AH9" s="824"/>
      <c r="AI9" s="824"/>
      <c r="AJ9" s="825"/>
      <c r="AK9" s="806"/>
      <c r="AL9" s="807"/>
      <c r="AM9" s="807"/>
      <c r="AN9" s="807"/>
      <c r="AO9" s="807"/>
      <c r="AP9" s="807"/>
      <c r="AQ9" s="807"/>
      <c r="AR9" s="807"/>
      <c r="AS9" s="807"/>
      <c r="AT9" s="807"/>
      <c r="AU9" s="808"/>
      <c r="AV9" s="808"/>
      <c r="AW9" s="808"/>
      <c r="AX9" s="808"/>
      <c r="AY9" s="809"/>
      <c r="AZ9" s="231"/>
      <c r="BA9" s="231"/>
      <c r="BB9" s="231"/>
      <c r="BC9" s="231"/>
      <c r="BD9" s="231"/>
      <c r="BE9" s="232"/>
      <c r="BF9" s="232"/>
      <c r="BG9" s="232"/>
      <c r="BH9" s="232"/>
      <c r="BI9" s="232"/>
      <c r="BJ9" s="232"/>
      <c r="BK9" s="232"/>
      <c r="BL9" s="232"/>
      <c r="BM9" s="232"/>
      <c r="BN9" s="232"/>
      <c r="BO9" s="232"/>
      <c r="BP9" s="232"/>
      <c r="BQ9" s="237">
        <v>3</v>
      </c>
      <c r="BR9" s="238"/>
      <c r="BS9" s="810"/>
      <c r="BT9" s="811"/>
      <c r="BU9" s="811"/>
      <c r="BV9" s="811"/>
      <c r="BW9" s="811"/>
      <c r="BX9" s="811"/>
      <c r="BY9" s="811"/>
      <c r="BZ9" s="811"/>
      <c r="CA9" s="811"/>
      <c r="CB9" s="811"/>
      <c r="CC9" s="811"/>
      <c r="CD9" s="811"/>
      <c r="CE9" s="811"/>
      <c r="CF9" s="811"/>
      <c r="CG9" s="812"/>
      <c r="CH9" s="813"/>
      <c r="CI9" s="814"/>
      <c r="CJ9" s="814"/>
      <c r="CK9" s="814"/>
      <c r="CL9" s="815"/>
      <c r="CM9" s="813"/>
      <c r="CN9" s="814"/>
      <c r="CO9" s="814"/>
      <c r="CP9" s="814"/>
      <c r="CQ9" s="815"/>
      <c r="CR9" s="813"/>
      <c r="CS9" s="814"/>
      <c r="CT9" s="814"/>
      <c r="CU9" s="814"/>
      <c r="CV9" s="815"/>
      <c r="CW9" s="813"/>
      <c r="CX9" s="814"/>
      <c r="CY9" s="814"/>
      <c r="CZ9" s="814"/>
      <c r="DA9" s="815"/>
      <c r="DB9" s="813"/>
      <c r="DC9" s="814"/>
      <c r="DD9" s="814"/>
      <c r="DE9" s="814"/>
      <c r="DF9" s="815"/>
      <c r="DG9" s="813"/>
      <c r="DH9" s="814"/>
      <c r="DI9" s="814"/>
      <c r="DJ9" s="814"/>
      <c r="DK9" s="815"/>
      <c r="DL9" s="813"/>
      <c r="DM9" s="814"/>
      <c r="DN9" s="814"/>
      <c r="DO9" s="814"/>
      <c r="DP9" s="815"/>
      <c r="DQ9" s="813"/>
      <c r="DR9" s="814"/>
      <c r="DS9" s="814"/>
      <c r="DT9" s="814"/>
      <c r="DU9" s="815"/>
      <c r="DV9" s="810"/>
      <c r="DW9" s="811"/>
      <c r="DX9" s="811"/>
      <c r="DY9" s="811"/>
      <c r="DZ9" s="816"/>
      <c r="EA9" s="233"/>
    </row>
    <row r="10" spans="1:131" s="234" customFormat="1" ht="26.25" customHeight="1">
      <c r="A10" s="237">
        <v>4</v>
      </c>
      <c r="B10" s="817"/>
      <c r="C10" s="818"/>
      <c r="D10" s="818"/>
      <c r="E10" s="818"/>
      <c r="F10" s="818"/>
      <c r="G10" s="818"/>
      <c r="H10" s="818"/>
      <c r="I10" s="818"/>
      <c r="J10" s="818"/>
      <c r="K10" s="818"/>
      <c r="L10" s="818"/>
      <c r="M10" s="818"/>
      <c r="N10" s="818"/>
      <c r="O10" s="818"/>
      <c r="P10" s="819"/>
      <c r="Q10" s="820"/>
      <c r="R10" s="821"/>
      <c r="S10" s="821"/>
      <c r="T10" s="821"/>
      <c r="U10" s="821"/>
      <c r="V10" s="821"/>
      <c r="W10" s="821"/>
      <c r="X10" s="821"/>
      <c r="Y10" s="821"/>
      <c r="Z10" s="821"/>
      <c r="AA10" s="821"/>
      <c r="AB10" s="821"/>
      <c r="AC10" s="821"/>
      <c r="AD10" s="821"/>
      <c r="AE10" s="822"/>
      <c r="AF10" s="823"/>
      <c r="AG10" s="824"/>
      <c r="AH10" s="824"/>
      <c r="AI10" s="824"/>
      <c r="AJ10" s="825"/>
      <c r="AK10" s="806"/>
      <c r="AL10" s="807"/>
      <c r="AM10" s="807"/>
      <c r="AN10" s="807"/>
      <c r="AO10" s="807"/>
      <c r="AP10" s="807"/>
      <c r="AQ10" s="807"/>
      <c r="AR10" s="807"/>
      <c r="AS10" s="807"/>
      <c r="AT10" s="807"/>
      <c r="AU10" s="808"/>
      <c r="AV10" s="808"/>
      <c r="AW10" s="808"/>
      <c r="AX10" s="808"/>
      <c r="AY10" s="809"/>
      <c r="AZ10" s="231"/>
      <c r="BA10" s="231"/>
      <c r="BB10" s="231"/>
      <c r="BC10" s="231"/>
      <c r="BD10" s="231"/>
      <c r="BE10" s="232"/>
      <c r="BF10" s="232"/>
      <c r="BG10" s="232"/>
      <c r="BH10" s="232"/>
      <c r="BI10" s="232"/>
      <c r="BJ10" s="232"/>
      <c r="BK10" s="232"/>
      <c r="BL10" s="232"/>
      <c r="BM10" s="232"/>
      <c r="BN10" s="232"/>
      <c r="BO10" s="232"/>
      <c r="BP10" s="232"/>
      <c r="BQ10" s="237">
        <v>4</v>
      </c>
      <c r="BR10" s="238"/>
      <c r="BS10" s="810"/>
      <c r="BT10" s="811"/>
      <c r="BU10" s="811"/>
      <c r="BV10" s="811"/>
      <c r="BW10" s="811"/>
      <c r="BX10" s="811"/>
      <c r="BY10" s="811"/>
      <c r="BZ10" s="811"/>
      <c r="CA10" s="811"/>
      <c r="CB10" s="811"/>
      <c r="CC10" s="811"/>
      <c r="CD10" s="811"/>
      <c r="CE10" s="811"/>
      <c r="CF10" s="811"/>
      <c r="CG10" s="812"/>
      <c r="CH10" s="813"/>
      <c r="CI10" s="814"/>
      <c r="CJ10" s="814"/>
      <c r="CK10" s="814"/>
      <c r="CL10" s="815"/>
      <c r="CM10" s="813"/>
      <c r="CN10" s="814"/>
      <c r="CO10" s="814"/>
      <c r="CP10" s="814"/>
      <c r="CQ10" s="815"/>
      <c r="CR10" s="813"/>
      <c r="CS10" s="814"/>
      <c r="CT10" s="814"/>
      <c r="CU10" s="814"/>
      <c r="CV10" s="815"/>
      <c r="CW10" s="813"/>
      <c r="CX10" s="814"/>
      <c r="CY10" s="814"/>
      <c r="CZ10" s="814"/>
      <c r="DA10" s="815"/>
      <c r="DB10" s="813"/>
      <c r="DC10" s="814"/>
      <c r="DD10" s="814"/>
      <c r="DE10" s="814"/>
      <c r="DF10" s="815"/>
      <c r="DG10" s="813"/>
      <c r="DH10" s="814"/>
      <c r="DI10" s="814"/>
      <c r="DJ10" s="814"/>
      <c r="DK10" s="815"/>
      <c r="DL10" s="813"/>
      <c r="DM10" s="814"/>
      <c r="DN10" s="814"/>
      <c r="DO10" s="814"/>
      <c r="DP10" s="815"/>
      <c r="DQ10" s="813"/>
      <c r="DR10" s="814"/>
      <c r="DS10" s="814"/>
      <c r="DT10" s="814"/>
      <c r="DU10" s="815"/>
      <c r="DV10" s="810"/>
      <c r="DW10" s="811"/>
      <c r="DX10" s="811"/>
      <c r="DY10" s="811"/>
      <c r="DZ10" s="816"/>
      <c r="EA10" s="233"/>
    </row>
    <row r="11" spans="1:131" s="234" customFormat="1" ht="26.25" customHeight="1">
      <c r="A11" s="237">
        <v>5</v>
      </c>
      <c r="B11" s="817"/>
      <c r="C11" s="818"/>
      <c r="D11" s="818"/>
      <c r="E11" s="818"/>
      <c r="F11" s="818"/>
      <c r="G11" s="818"/>
      <c r="H11" s="818"/>
      <c r="I11" s="818"/>
      <c r="J11" s="818"/>
      <c r="K11" s="818"/>
      <c r="L11" s="818"/>
      <c r="M11" s="818"/>
      <c r="N11" s="818"/>
      <c r="O11" s="818"/>
      <c r="P11" s="819"/>
      <c r="Q11" s="820"/>
      <c r="R11" s="821"/>
      <c r="S11" s="821"/>
      <c r="T11" s="821"/>
      <c r="U11" s="821"/>
      <c r="V11" s="821"/>
      <c r="W11" s="821"/>
      <c r="X11" s="821"/>
      <c r="Y11" s="821"/>
      <c r="Z11" s="821"/>
      <c r="AA11" s="821"/>
      <c r="AB11" s="821"/>
      <c r="AC11" s="821"/>
      <c r="AD11" s="821"/>
      <c r="AE11" s="822"/>
      <c r="AF11" s="823"/>
      <c r="AG11" s="824"/>
      <c r="AH11" s="824"/>
      <c r="AI11" s="824"/>
      <c r="AJ11" s="825"/>
      <c r="AK11" s="806"/>
      <c r="AL11" s="807"/>
      <c r="AM11" s="807"/>
      <c r="AN11" s="807"/>
      <c r="AO11" s="807"/>
      <c r="AP11" s="807"/>
      <c r="AQ11" s="807"/>
      <c r="AR11" s="807"/>
      <c r="AS11" s="807"/>
      <c r="AT11" s="807"/>
      <c r="AU11" s="808"/>
      <c r="AV11" s="808"/>
      <c r="AW11" s="808"/>
      <c r="AX11" s="808"/>
      <c r="AY11" s="809"/>
      <c r="AZ11" s="231"/>
      <c r="BA11" s="231"/>
      <c r="BB11" s="231"/>
      <c r="BC11" s="231"/>
      <c r="BD11" s="231"/>
      <c r="BE11" s="232"/>
      <c r="BF11" s="232"/>
      <c r="BG11" s="232"/>
      <c r="BH11" s="232"/>
      <c r="BI11" s="232"/>
      <c r="BJ11" s="232"/>
      <c r="BK11" s="232"/>
      <c r="BL11" s="232"/>
      <c r="BM11" s="232"/>
      <c r="BN11" s="232"/>
      <c r="BO11" s="232"/>
      <c r="BP11" s="232"/>
      <c r="BQ11" s="237">
        <v>5</v>
      </c>
      <c r="BR11" s="238"/>
      <c r="BS11" s="810"/>
      <c r="BT11" s="811"/>
      <c r="BU11" s="811"/>
      <c r="BV11" s="811"/>
      <c r="BW11" s="811"/>
      <c r="BX11" s="811"/>
      <c r="BY11" s="811"/>
      <c r="BZ11" s="811"/>
      <c r="CA11" s="811"/>
      <c r="CB11" s="811"/>
      <c r="CC11" s="811"/>
      <c r="CD11" s="811"/>
      <c r="CE11" s="811"/>
      <c r="CF11" s="811"/>
      <c r="CG11" s="812"/>
      <c r="CH11" s="813"/>
      <c r="CI11" s="814"/>
      <c r="CJ11" s="814"/>
      <c r="CK11" s="814"/>
      <c r="CL11" s="815"/>
      <c r="CM11" s="813"/>
      <c r="CN11" s="814"/>
      <c r="CO11" s="814"/>
      <c r="CP11" s="814"/>
      <c r="CQ11" s="815"/>
      <c r="CR11" s="813"/>
      <c r="CS11" s="814"/>
      <c r="CT11" s="814"/>
      <c r="CU11" s="814"/>
      <c r="CV11" s="815"/>
      <c r="CW11" s="813"/>
      <c r="CX11" s="814"/>
      <c r="CY11" s="814"/>
      <c r="CZ11" s="814"/>
      <c r="DA11" s="815"/>
      <c r="DB11" s="813"/>
      <c r="DC11" s="814"/>
      <c r="DD11" s="814"/>
      <c r="DE11" s="814"/>
      <c r="DF11" s="815"/>
      <c r="DG11" s="813"/>
      <c r="DH11" s="814"/>
      <c r="DI11" s="814"/>
      <c r="DJ11" s="814"/>
      <c r="DK11" s="815"/>
      <c r="DL11" s="813"/>
      <c r="DM11" s="814"/>
      <c r="DN11" s="814"/>
      <c r="DO11" s="814"/>
      <c r="DP11" s="815"/>
      <c r="DQ11" s="813"/>
      <c r="DR11" s="814"/>
      <c r="DS11" s="814"/>
      <c r="DT11" s="814"/>
      <c r="DU11" s="815"/>
      <c r="DV11" s="810"/>
      <c r="DW11" s="811"/>
      <c r="DX11" s="811"/>
      <c r="DY11" s="811"/>
      <c r="DZ11" s="816"/>
      <c r="EA11" s="233"/>
    </row>
    <row r="12" spans="1:131" s="234" customFormat="1" ht="26.25" customHeight="1">
      <c r="A12" s="237">
        <v>6</v>
      </c>
      <c r="B12" s="817"/>
      <c r="C12" s="818"/>
      <c r="D12" s="818"/>
      <c r="E12" s="818"/>
      <c r="F12" s="818"/>
      <c r="G12" s="818"/>
      <c r="H12" s="818"/>
      <c r="I12" s="818"/>
      <c r="J12" s="818"/>
      <c r="K12" s="818"/>
      <c r="L12" s="818"/>
      <c r="M12" s="818"/>
      <c r="N12" s="818"/>
      <c r="O12" s="818"/>
      <c r="P12" s="819"/>
      <c r="Q12" s="820"/>
      <c r="R12" s="821"/>
      <c r="S12" s="821"/>
      <c r="T12" s="821"/>
      <c r="U12" s="821"/>
      <c r="V12" s="821"/>
      <c r="W12" s="821"/>
      <c r="X12" s="821"/>
      <c r="Y12" s="821"/>
      <c r="Z12" s="821"/>
      <c r="AA12" s="821"/>
      <c r="AB12" s="821"/>
      <c r="AC12" s="821"/>
      <c r="AD12" s="821"/>
      <c r="AE12" s="822"/>
      <c r="AF12" s="823"/>
      <c r="AG12" s="824"/>
      <c r="AH12" s="824"/>
      <c r="AI12" s="824"/>
      <c r="AJ12" s="825"/>
      <c r="AK12" s="806"/>
      <c r="AL12" s="807"/>
      <c r="AM12" s="807"/>
      <c r="AN12" s="807"/>
      <c r="AO12" s="807"/>
      <c r="AP12" s="807"/>
      <c r="AQ12" s="807"/>
      <c r="AR12" s="807"/>
      <c r="AS12" s="807"/>
      <c r="AT12" s="807"/>
      <c r="AU12" s="808"/>
      <c r="AV12" s="808"/>
      <c r="AW12" s="808"/>
      <c r="AX12" s="808"/>
      <c r="AY12" s="809"/>
      <c r="AZ12" s="231"/>
      <c r="BA12" s="231"/>
      <c r="BB12" s="231"/>
      <c r="BC12" s="231"/>
      <c r="BD12" s="231"/>
      <c r="BE12" s="232"/>
      <c r="BF12" s="232"/>
      <c r="BG12" s="232"/>
      <c r="BH12" s="232"/>
      <c r="BI12" s="232"/>
      <c r="BJ12" s="232"/>
      <c r="BK12" s="232"/>
      <c r="BL12" s="232"/>
      <c r="BM12" s="232"/>
      <c r="BN12" s="232"/>
      <c r="BO12" s="232"/>
      <c r="BP12" s="232"/>
      <c r="BQ12" s="237">
        <v>6</v>
      </c>
      <c r="BR12" s="238"/>
      <c r="BS12" s="810"/>
      <c r="BT12" s="811"/>
      <c r="BU12" s="811"/>
      <c r="BV12" s="811"/>
      <c r="BW12" s="811"/>
      <c r="BX12" s="811"/>
      <c r="BY12" s="811"/>
      <c r="BZ12" s="811"/>
      <c r="CA12" s="811"/>
      <c r="CB12" s="811"/>
      <c r="CC12" s="811"/>
      <c r="CD12" s="811"/>
      <c r="CE12" s="811"/>
      <c r="CF12" s="811"/>
      <c r="CG12" s="812"/>
      <c r="CH12" s="813"/>
      <c r="CI12" s="814"/>
      <c r="CJ12" s="814"/>
      <c r="CK12" s="814"/>
      <c r="CL12" s="815"/>
      <c r="CM12" s="813"/>
      <c r="CN12" s="814"/>
      <c r="CO12" s="814"/>
      <c r="CP12" s="814"/>
      <c r="CQ12" s="815"/>
      <c r="CR12" s="813"/>
      <c r="CS12" s="814"/>
      <c r="CT12" s="814"/>
      <c r="CU12" s="814"/>
      <c r="CV12" s="815"/>
      <c r="CW12" s="813"/>
      <c r="CX12" s="814"/>
      <c r="CY12" s="814"/>
      <c r="CZ12" s="814"/>
      <c r="DA12" s="815"/>
      <c r="DB12" s="813"/>
      <c r="DC12" s="814"/>
      <c r="DD12" s="814"/>
      <c r="DE12" s="814"/>
      <c r="DF12" s="815"/>
      <c r="DG12" s="813"/>
      <c r="DH12" s="814"/>
      <c r="DI12" s="814"/>
      <c r="DJ12" s="814"/>
      <c r="DK12" s="815"/>
      <c r="DL12" s="813"/>
      <c r="DM12" s="814"/>
      <c r="DN12" s="814"/>
      <c r="DO12" s="814"/>
      <c r="DP12" s="815"/>
      <c r="DQ12" s="813"/>
      <c r="DR12" s="814"/>
      <c r="DS12" s="814"/>
      <c r="DT12" s="814"/>
      <c r="DU12" s="815"/>
      <c r="DV12" s="810"/>
      <c r="DW12" s="811"/>
      <c r="DX12" s="811"/>
      <c r="DY12" s="811"/>
      <c r="DZ12" s="816"/>
      <c r="EA12" s="233"/>
    </row>
    <row r="13" spans="1:131" s="234" customFormat="1" ht="26.25" customHeight="1">
      <c r="A13" s="237">
        <v>7</v>
      </c>
      <c r="B13" s="817"/>
      <c r="C13" s="818"/>
      <c r="D13" s="818"/>
      <c r="E13" s="818"/>
      <c r="F13" s="818"/>
      <c r="G13" s="818"/>
      <c r="H13" s="818"/>
      <c r="I13" s="818"/>
      <c r="J13" s="818"/>
      <c r="K13" s="818"/>
      <c r="L13" s="818"/>
      <c r="M13" s="818"/>
      <c r="N13" s="818"/>
      <c r="O13" s="818"/>
      <c r="P13" s="819"/>
      <c r="Q13" s="820"/>
      <c r="R13" s="821"/>
      <c r="S13" s="821"/>
      <c r="T13" s="821"/>
      <c r="U13" s="821"/>
      <c r="V13" s="821"/>
      <c r="W13" s="821"/>
      <c r="X13" s="821"/>
      <c r="Y13" s="821"/>
      <c r="Z13" s="821"/>
      <c r="AA13" s="821"/>
      <c r="AB13" s="821"/>
      <c r="AC13" s="821"/>
      <c r="AD13" s="821"/>
      <c r="AE13" s="822"/>
      <c r="AF13" s="823"/>
      <c r="AG13" s="824"/>
      <c r="AH13" s="824"/>
      <c r="AI13" s="824"/>
      <c r="AJ13" s="825"/>
      <c r="AK13" s="806"/>
      <c r="AL13" s="807"/>
      <c r="AM13" s="807"/>
      <c r="AN13" s="807"/>
      <c r="AO13" s="807"/>
      <c r="AP13" s="807"/>
      <c r="AQ13" s="807"/>
      <c r="AR13" s="807"/>
      <c r="AS13" s="807"/>
      <c r="AT13" s="807"/>
      <c r="AU13" s="808"/>
      <c r="AV13" s="808"/>
      <c r="AW13" s="808"/>
      <c r="AX13" s="808"/>
      <c r="AY13" s="809"/>
      <c r="AZ13" s="231"/>
      <c r="BA13" s="231"/>
      <c r="BB13" s="231"/>
      <c r="BC13" s="231"/>
      <c r="BD13" s="231"/>
      <c r="BE13" s="232"/>
      <c r="BF13" s="232"/>
      <c r="BG13" s="232"/>
      <c r="BH13" s="232"/>
      <c r="BI13" s="232"/>
      <c r="BJ13" s="232"/>
      <c r="BK13" s="232"/>
      <c r="BL13" s="232"/>
      <c r="BM13" s="232"/>
      <c r="BN13" s="232"/>
      <c r="BO13" s="232"/>
      <c r="BP13" s="232"/>
      <c r="BQ13" s="237">
        <v>7</v>
      </c>
      <c r="BR13" s="238"/>
      <c r="BS13" s="810"/>
      <c r="BT13" s="811"/>
      <c r="BU13" s="811"/>
      <c r="BV13" s="811"/>
      <c r="BW13" s="811"/>
      <c r="BX13" s="811"/>
      <c r="BY13" s="811"/>
      <c r="BZ13" s="811"/>
      <c r="CA13" s="811"/>
      <c r="CB13" s="811"/>
      <c r="CC13" s="811"/>
      <c r="CD13" s="811"/>
      <c r="CE13" s="811"/>
      <c r="CF13" s="811"/>
      <c r="CG13" s="812"/>
      <c r="CH13" s="813"/>
      <c r="CI13" s="814"/>
      <c r="CJ13" s="814"/>
      <c r="CK13" s="814"/>
      <c r="CL13" s="815"/>
      <c r="CM13" s="813"/>
      <c r="CN13" s="814"/>
      <c r="CO13" s="814"/>
      <c r="CP13" s="814"/>
      <c r="CQ13" s="815"/>
      <c r="CR13" s="813"/>
      <c r="CS13" s="814"/>
      <c r="CT13" s="814"/>
      <c r="CU13" s="814"/>
      <c r="CV13" s="815"/>
      <c r="CW13" s="813"/>
      <c r="CX13" s="814"/>
      <c r="CY13" s="814"/>
      <c r="CZ13" s="814"/>
      <c r="DA13" s="815"/>
      <c r="DB13" s="813"/>
      <c r="DC13" s="814"/>
      <c r="DD13" s="814"/>
      <c r="DE13" s="814"/>
      <c r="DF13" s="815"/>
      <c r="DG13" s="813"/>
      <c r="DH13" s="814"/>
      <c r="DI13" s="814"/>
      <c r="DJ13" s="814"/>
      <c r="DK13" s="815"/>
      <c r="DL13" s="813"/>
      <c r="DM13" s="814"/>
      <c r="DN13" s="814"/>
      <c r="DO13" s="814"/>
      <c r="DP13" s="815"/>
      <c r="DQ13" s="813"/>
      <c r="DR13" s="814"/>
      <c r="DS13" s="814"/>
      <c r="DT13" s="814"/>
      <c r="DU13" s="815"/>
      <c r="DV13" s="810"/>
      <c r="DW13" s="811"/>
      <c r="DX13" s="811"/>
      <c r="DY13" s="811"/>
      <c r="DZ13" s="816"/>
      <c r="EA13" s="233"/>
    </row>
    <row r="14" spans="1:131" s="234" customFormat="1" ht="26.25" customHeight="1">
      <c r="A14" s="237">
        <v>8</v>
      </c>
      <c r="B14" s="817"/>
      <c r="C14" s="818"/>
      <c r="D14" s="818"/>
      <c r="E14" s="818"/>
      <c r="F14" s="818"/>
      <c r="G14" s="818"/>
      <c r="H14" s="818"/>
      <c r="I14" s="818"/>
      <c r="J14" s="818"/>
      <c r="K14" s="818"/>
      <c r="L14" s="818"/>
      <c r="M14" s="818"/>
      <c r="N14" s="818"/>
      <c r="O14" s="818"/>
      <c r="P14" s="819"/>
      <c r="Q14" s="820"/>
      <c r="R14" s="821"/>
      <c r="S14" s="821"/>
      <c r="T14" s="821"/>
      <c r="U14" s="821"/>
      <c r="V14" s="821"/>
      <c r="W14" s="821"/>
      <c r="X14" s="821"/>
      <c r="Y14" s="821"/>
      <c r="Z14" s="821"/>
      <c r="AA14" s="821"/>
      <c r="AB14" s="821"/>
      <c r="AC14" s="821"/>
      <c r="AD14" s="821"/>
      <c r="AE14" s="822"/>
      <c r="AF14" s="823"/>
      <c r="AG14" s="824"/>
      <c r="AH14" s="824"/>
      <c r="AI14" s="824"/>
      <c r="AJ14" s="825"/>
      <c r="AK14" s="806"/>
      <c r="AL14" s="807"/>
      <c r="AM14" s="807"/>
      <c r="AN14" s="807"/>
      <c r="AO14" s="807"/>
      <c r="AP14" s="807"/>
      <c r="AQ14" s="807"/>
      <c r="AR14" s="807"/>
      <c r="AS14" s="807"/>
      <c r="AT14" s="807"/>
      <c r="AU14" s="808"/>
      <c r="AV14" s="808"/>
      <c r="AW14" s="808"/>
      <c r="AX14" s="808"/>
      <c r="AY14" s="809"/>
      <c r="AZ14" s="231"/>
      <c r="BA14" s="231"/>
      <c r="BB14" s="231"/>
      <c r="BC14" s="231"/>
      <c r="BD14" s="231"/>
      <c r="BE14" s="232"/>
      <c r="BF14" s="232"/>
      <c r="BG14" s="232"/>
      <c r="BH14" s="232"/>
      <c r="BI14" s="232"/>
      <c r="BJ14" s="232"/>
      <c r="BK14" s="232"/>
      <c r="BL14" s="232"/>
      <c r="BM14" s="232"/>
      <c r="BN14" s="232"/>
      <c r="BO14" s="232"/>
      <c r="BP14" s="232"/>
      <c r="BQ14" s="237">
        <v>8</v>
      </c>
      <c r="BR14" s="238"/>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3"/>
    </row>
    <row r="15" spans="1:131" s="234" customFormat="1" ht="26.25" customHeight="1">
      <c r="A15" s="237">
        <v>9</v>
      </c>
      <c r="B15" s="817"/>
      <c r="C15" s="818"/>
      <c r="D15" s="818"/>
      <c r="E15" s="818"/>
      <c r="F15" s="818"/>
      <c r="G15" s="818"/>
      <c r="H15" s="818"/>
      <c r="I15" s="818"/>
      <c r="J15" s="818"/>
      <c r="K15" s="818"/>
      <c r="L15" s="818"/>
      <c r="M15" s="818"/>
      <c r="N15" s="818"/>
      <c r="O15" s="818"/>
      <c r="P15" s="819"/>
      <c r="Q15" s="820"/>
      <c r="R15" s="821"/>
      <c r="S15" s="821"/>
      <c r="T15" s="821"/>
      <c r="U15" s="821"/>
      <c r="V15" s="821"/>
      <c r="W15" s="821"/>
      <c r="X15" s="821"/>
      <c r="Y15" s="821"/>
      <c r="Z15" s="821"/>
      <c r="AA15" s="821"/>
      <c r="AB15" s="821"/>
      <c r="AC15" s="821"/>
      <c r="AD15" s="821"/>
      <c r="AE15" s="822"/>
      <c r="AF15" s="823"/>
      <c r="AG15" s="824"/>
      <c r="AH15" s="824"/>
      <c r="AI15" s="824"/>
      <c r="AJ15" s="825"/>
      <c r="AK15" s="806"/>
      <c r="AL15" s="807"/>
      <c r="AM15" s="807"/>
      <c r="AN15" s="807"/>
      <c r="AO15" s="807"/>
      <c r="AP15" s="807"/>
      <c r="AQ15" s="807"/>
      <c r="AR15" s="807"/>
      <c r="AS15" s="807"/>
      <c r="AT15" s="807"/>
      <c r="AU15" s="808"/>
      <c r="AV15" s="808"/>
      <c r="AW15" s="808"/>
      <c r="AX15" s="808"/>
      <c r="AY15" s="809"/>
      <c r="AZ15" s="231"/>
      <c r="BA15" s="231"/>
      <c r="BB15" s="231"/>
      <c r="BC15" s="231"/>
      <c r="BD15" s="231"/>
      <c r="BE15" s="232"/>
      <c r="BF15" s="232"/>
      <c r="BG15" s="232"/>
      <c r="BH15" s="232"/>
      <c r="BI15" s="232"/>
      <c r="BJ15" s="232"/>
      <c r="BK15" s="232"/>
      <c r="BL15" s="232"/>
      <c r="BM15" s="232"/>
      <c r="BN15" s="232"/>
      <c r="BO15" s="232"/>
      <c r="BP15" s="232"/>
      <c r="BQ15" s="237">
        <v>9</v>
      </c>
      <c r="BR15" s="238"/>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3"/>
    </row>
    <row r="16" spans="1:131" s="234" customFormat="1" ht="26.25" customHeight="1">
      <c r="A16" s="237">
        <v>10</v>
      </c>
      <c r="B16" s="817"/>
      <c r="C16" s="818"/>
      <c r="D16" s="818"/>
      <c r="E16" s="818"/>
      <c r="F16" s="818"/>
      <c r="G16" s="818"/>
      <c r="H16" s="818"/>
      <c r="I16" s="818"/>
      <c r="J16" s="818"/>
      <c r="K16" s="818"/>
      <c r="L16" s="818"/>
      <c r="M16" s="818"/>
      <c r="N16" s="818"/>
      <c r="O16" s="818"/>
      <c r="P16" s="819"/>
      <c r="Q16" s="820"/>
      <c r="R16" s="821"/>
      <c r="S16" s="821"/>
      <c r="T16" s="821"/>
      <c r="U16" s="821"/>
      <c r="V16" s="821"/>
      <c r="W16" s="821"/>
      <c r="X16" s="821"/>
      <c r="Y16" s="821"/>
      <c r="Z16" s="821"/>
      <c r="AA16" s="821"/>
      <c r="AB16" s="821"/>
      <c r="AC16" s="821"/>
      <c r="AD16" s="821"/>
      <c r="AE16" s="822"/>
      <c r="AF16" s="823"/>
      <c r="AG16" s="824"/>
      <c r="AH16" s="824"/>
      <c r="AI16" s="824"/>
      <c r="AJ16" s="825"/>
      <c r="AK16" s="806"/>
      <c r="AL16" s="807"/>
      <c r="AM16" s="807"/>
      <c r="AN16" s="807"/>
      <c r="AO16" s="807"/>
      <c r="AP16" s="807"/>
      <c r="AQ16" s="807"/>
      <c r="AR16" s="807"/>
      <c r="AS16" s="807"/>
      <c r="AT16" s="807"/>
      <c r="AU16" s="808"/>
      <c r="AV16" s="808"/>
      <c r="AW16" s="808"/>
      <c r="AX16" s="808"/>
      <c r="AY16" s="809"/>
      <c r="AZ16" s="231"/>
      <c r="BA16" s="231"/>
      <c r="BB16" s="231"/>
      <c r="BC16" s="231"/>
      <c r="BD16" s="231"/>
      <c r="BE16" s="232"/>
      <c r="BF16" s="232"/>
      <c r="BG16" s="232"/>
      <c r="BH16" s="232"/>
      <c r="BI16" s="232"/>
      <c r="BJ16" s="232"/>
      <c r="BK16" s="232"/>
      <c r="BL16" s="232"/>
      <c r="BM16" s="232"/>
      <c r="BN16" s="232"/>
      <c r="BO16" s="232"/>
      <c r="BP16" s="232"/>
      <c r="BQ16" s="237">
        <v>10</v>
      </c>
      <c r="BR16" s="238"/>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3"/>
    </row>
    <row r="17" spans="1:131" s="234" customFormat="1" ht="26.25" customHeight="1">
      <c r="A17" s="237">
        <v>11</v>
      </c>
      <c r="B17" s="817"/>
      <c r="C17" s="818"/>
      <c r="D17" s="818"/>
      <c r="E17" s="818"/>
      <c r="F17" s="818"/>
      <c r="G17" s="818"/>
      <c r="H17" s="818"/>
      <c r="I17" s="818"/>
      <c r="J17" s="818"/>
      <c r="K17" s="818"/>
      <c r="L17" s="818"/>
      <c r="M17" s="818"/>
      <c r="N17" s="818"/>
      <c r="O17" s="818"/>
      <c r="P17" s="819"/>
      <c r="Q17" s="820"/>
      <c r="R17" s="821"/>
      <c r="S17" s="821"/>
      <c r="T17" s="821"/>
      <c r="U17" s="821"/>
      <c r="V17" s="821"/>
      <c r="W17" s="821"/>
      <c r="X17" s="821"/>
      <c r="Y17" s="821"/>
      <c r="Z17" s="821"/>
      <c r="AA17" s="821"/>
      <c r="AB17" s="821"/>
      <c r="AC17" s="821"/>
      <c r="AD17" s="821"/>
      <c r="AE17" s="822"/>
      <c r="AF17" s="823"/>
      <c r="AG17" s="824"/>
      <c r="AH17" s="824"/>
      <c r="AI17" s="824"/>
      <c r="AJ17" s="825"/>
      <c r="AK17" s="806"/>
      <c r="AL17" s="807"/>
      <c r="AM17" s="807"/>
      <c r="AN17" s="807"/>
      <c r="AO17" s="807"/>
      <c r="AP17" s="807"/>
      <c r="AQ17" s="807"/>
      <c r="AR17" s="807"/>
      <c r="AS17" s="807"/>
      <c r="AT17" s="807"/>
      <c r="AU17" s="808"/>
      <c r="AV17" s="808"/>
      <c r="AW17" s="808"/>
      <c r="AX17" s="808"/>
      <c r="AY17" s="809"/>
      <c r="AZ17" s="231"/>
      <c r="BA17" s="231"/>
      <c r="BB17" s="231"/>
      <c r="BC17" s="231"/>
      <c r="BD17" s="231"/>
      <c r="BE17" s="232"/>
      <c r="BF17" s="232"/>
      <c r="BG17" s="232"/>
      <c r="BH17" s="232"/>
      <c r="BI17" s="232"/>
      <c r="BJ17" s="232"/>
      <c r="BK17" s="232"/>
      <c r="BL17" s="232"/>
      <c r="BM17" s="232"/>
      <c r="BN17" s="232"/>
      <c r="BO17" s="232"/>
      <c r="BP17" s="232"/>
      <c r="BQ17" s="237">
        <v>11</v>
      </c>
      <c r="BR17" s="238"/>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3"/>
    </row>
    <row r="18" spans="1:131" s="234" customFormat="1" ht="26.25" customHeight="1">
      <c r="A18" s="237">
        <v>12</v>
      </c>
      <c r="B18" s="817"/>
      <c r="C18" s="818"/>
      <c r="D18" s="818"/>
      <c r="E18" s="818"/>
      <c r="F18" s="818"/>
      <c r="G18" s="818"/>
      <c r="H18" s="818"/>
      <c r="I18" s="818"/>
      <c r="J18" s="818"/>
      <c r="K18" s="818"/>
      <c r="L18" s="818"/>
      <c r="M18" s="818"/>
      <c r="N18" s="818"/>
      <c r="O18" s="818"/>
      <c r="P18" s="819"/>
      <c r="Q18" s="820"/>
      <c r="R18" s="821"/>
      <c r="S18" s="821"/>
      <c r="T18" s="821"/>
      <c r="U18" s="821"/>
      <c r="V18" s="821"/>
      <c r="W18" s="821"/>
      <c r="X18" s="821"/>
      <c r="Y18" s="821"/>
      <c r="Z18" s="821"/>
      <c r="AA18" s="821"/>
      <c r="AB18" s="821"/>
      <c r="AC18" s="821"/>
      <c r="AD18" s="821"/>
      <c r="AE18" s="822"/>
      <c r="AF18" s="823"/>
      <c r="AG18" s="824"/>
      <c r="AH18" s="824"/>
      <c r="AI18" s="824"/>
      <c r="AJ18" s="825"/>
      <c r="AK18" s="806"/>
      <c r="AL18" s="807"/>
      <c r="AM18" s="807"/>
      <c r="AN18" s="807"/>
      <c r="AO18" s="807"/>
      <c r="AP18" s="807"/>
      <c r="AQ18" s="807"/>
      <c r="AR18" s="807"/>
      <c r="AS18" s="807"/>
      <c r="AT18" s="807"/>
      <c r="AU18" s="808"/>
      <c r="AV18" s="808"/>
      <c r="AW18" s="808"/>
      <c r="AX18" s="808"/>
      <c r="AY18" s="809"/>
      <c r="AZ18" s="231"/>
      <c r="BA18" s="231"/>
      <c r="BB18" s="231"/>
      <c r="BC18" s="231"/>
      <c r="BD18" s="231"/>
      <c r="BE18" s="232"/>
      <c r="BF18" s="232"/>
      <c r="BG18" s="232"/>
      <c r="BH18" s="232"/>
      <c r="BI18" s="232"/>
      <c r="BJ18" s="232"/>
      <c r="BK18" s="232"/>
      <c r="BL18" s="232"/>
      <c r="BM18" s="232"/>
      <c r="BN18" s="232"/>
      <c r="BO18" s="232"/>
      <c r="BP18" s="232"/>
      <c r="BQ18" s="237">
        <v>12</v>
      </c>
      <c r="BR18" s="238"/>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3"/>
    </row>
    <row r="19" spans="1:131" s="234" customFormat="1" ht="26.25" customHeight="1">
      <c r="A19" s="237">
        <v>13</v>
      </c>
      <c r="B19" s="817"/>
      <c r="C19" s="818"/>
      <c r="D19" s="818"/>
      <c r="E19" s="818"/>
      <c r="F19" s="818"/>
      <c r="G19" s="818"/>
      <c r="H19" s="818"/>
      <c r="I19" s="818"/>
      <c r="J19" s="818"/>
      <c r="K19" s="818"/>
      <c r="L19" s="818"/>
      <c r="M19" s="818"/>
      <c r="N19" s="818"/>
      <c r="O19" s="818"/>
      <c r="P19" s="819"/>
      <c r="Q19" s="820"/>
      <c r="R19" s="821"/>
      <c r="S19" s="821"/>
      <c r="T19" s="821"/>
      <c r="U19" s="821"/>
      <c r="V19" s="821"/>
      <c r="W19" s="821"/>
      <c r="X19" s="821"/>
      <c r="Y19" s="821"/>
      <c r="Z19" s="821"/>
      <c r="AA19" s="821"/>
      <c r="AB19" s="821"/>
      <c r="AC19" s="821"/>
      <c r="AD19" s="821"/>
      <c r="AE19" s="822"/>
      <c r="AF19" s="823"/>
      <c r="AG19" s="824"/>
      <c r="AH19" s="824"/>
      <c r="AI19" s="824"/>
      <c r="AJ19" s="825"/>
      <c r="AK19" s="806"/>
      <c r="AL19" s="807"/>
      <c r="AM19" s="807"/>
      <c r="AN19" s="807"/>
      <c r="AO19" s="807"/>
      <c r="AP19" s="807"/>
      <c r="AQ19" s="807"/>
      <c r="AR19" s="807"/>
      <c r="AS19" s="807"/>
      <c r="AT19" s="807"/>
      <c r="AU19" s="808"/>
      <c r="AV19" s="808"/>
      <c r="AW19" s="808"/>
      <c r="AX19" s="808"/>
      <c r="AY19" s="809"/>
      <c r="AZ19" s="231"/>
      <c r="BA19" s="231"/>
      <c r="BB19" s="231"/>
      <c r="BC19" s="231"/>
      <c r="BD19" s="231"/>
      <c r="BE19" s="232"/>
      <c r="BF19" s="232"/>
      <c r="BG19" s="232"/>
      <c r="BH19" s="232"/>
      <c r="BI19" s="232"/>
      <c r="BJ19" s="232"/>
      <c r="BK19" s="232"/>
      <c r="BL19" s="232"/>
      <c r="BM19" s="232"/>
      <c r="BN19" s="232"/>
      <c r="BO19" s="232"/>
      <c r="BP19" s="232"/>
      <c r="BQ19" s="237">
        <v>13</v>
      </c>
      <c r="BR19" s="238"/>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3"/>
    </row>
    <row r="20" spans="1:131" s="234" customFormat="1" ht="26.25" customHeight="1">
      <c r="A20" s="237">
        <v>14</v>
      </c>
      <c r="B20" s="817"/>
      <c r="C20" s="818"/>
      <c r="D20" s="818"/>
      <c r="E20" s="818"/>
      <c r="F20" s="818"/>
      <c r="G20" s="818"/>
      <c r="H20" s="818"/>
      <c r="I20" s="818"/>
      <c r="J20" s="818"/>
      <c r="K20" s="818"/>
      <c r="L20" s="818"/>
      <c r="M20" s="818"/>
      <c r="N20" s="818"/>
      <c r="O20" s="818"/>
      <c r="P20" s="819"/>
      <c r="Q20" s="820"/>
      <c r="R20" s="821"/>
      <c r="S20" s="821"/>
      <c r="T20" s="821"/>
      <c r="U20" s="821"/>
      <c r="V20" s="821"/>
      <c r="W20" s="821"/>
      <c r="X20" s="821"/>
      <c r="Y20" s="821"/>
      <c r="Z20" s="821"/>
      <c r="AA20" s="821"/>
      <c r="AB20" s="821"/>
      <c r="AC20" s="821"/>
      <c r="AD20" s="821"/>
      <c r="AE20" s="822"/>
      <c r="AF20" s="823"/>
      <c r="AG20" s="824"/>
      <c r="AH20" s="824"/>
      <c r="AI20" s="824"/>
      <c r="AJ20" s="825"/>
      <c r="AK20" s="806"/>
      <c r="AL20" s="807"/>
      <c r="AM20" s="807"/>
      <c r="AN20" s="807"/>
      <c r="AO20" s="807"/>
      <c r="AP20" s="807"/>
      <c r="AQ20" s="807"/>
      <c r="AR20" s="807"/>
      <c r="AS20" s="807"/>
      <c r="AT20" s="807"/>
      <c r="AU20" s="808"/>
      <c r="AV20" s="808"/>
      <c r="AW20" s="808"/>
      <c r="AX20" s="808"/>
      <c r="AY20" s="809"/>
      <c r="AZ20" s="231"/>
      <c r="BA20" s="231"/>
      <c r="BB20" s="231"/>
      <c r="BC20" s="231"/>
      <c r="BD20" s="231"/>
      <c r="BE20" s="232"/>
      <c r="BF20" s="232"/>
      <c r="BG20" s="232"/>
      <c r="BH20" s="232"/>
      <c r="BI20" s="232"/>
      <c r="BJ20" s="232"/>
      <c r="BK20" s="232"/>
      <c r="BL20" s="232"/>
      <c r="BM20" s="232"/>
      <c r="BN20" s="232"/>
      <c r="BO20" s="232"/>
      <c r="BP20" s="232"/>
      <c r="BQ20" s="237">
        <v>14</v>
      </c>
      <c r="BR20" s="238"/>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3"/>
    </row>
    <row r="21" spans="1:131" s="234" customFormat="1" ht="26.25" customHeight="1" thickBot="1">
      <c r="A21" s="237">
        <v>15</v>
      </c>
      <c r="B21" s="817"/>
      <c r="C21" s="818"/>
      <c r="D21" s="818"/>
      <c r="E21" s="818"/>
      <c r="F21" s="818"/>
      <c r="G21" s="818"/>
      <c r="H21" s="818"/>
      <c r="I21" s="818"/>
      <c r="J21" s="818"/>
      <c r="K21" s="818"/>
      <c r="L21" s="818"/>
      <c r="M21" s="818"/>
      <c r="N21" s="818"/>
      <c r="O21" s="818"/>
      <c r="P21" s="819"/>
      <c r="Q21" s="820"/>
      <c r="R21" s="821"/>
      <c r="S21" s="821"/>
      <c r="T21" s="821"/>
      <c r="U21" s="821"/>
      <c r="V21" s="821"/>
      <c r="W21" s="821"/>
      <c r="X21" s="821"/>
      <c r="Y21" s="821"/>
      <c r="Z21" s="821"/>
      <c r="AA21" s="821"/>
      <c r="AB21" s="821"/>
      <c r="AC21" s="821"/>
      <c r="AD21" s="821"/>
      <c r="AE21" s="822"/>
      <c r="AF21" s="823"/>
      <c r="AG21" s="824"/>
      <c r="AH21" s="824"/>
      <c r="AI21" s="824"/>
      <c r="AJ21" s="825"/>
      <c r="AK21" s="806"/>
      <c r="AL21" s="807"/>
      <c r="AM21" s="807"/>
      <c r="AN21" s="807"/>
      <c r="AO21" s="807"/>
      <c r="AP21" s="807"/>
      <c r="AQ21" s="807"/>
      <c r="AR21" s="807"/>
      <c r="AS21" s="807"/>
      <c r="AT21" s="807"/>
      <c r="AU21" s="808"/>
      <c r="AV21" s="808"/>
      <c r="AW21" s="808"/>
      <c r="AX21" s="808"/>
      <c r="AY21" s="809"/>
      <c r="AZ21" s="231"/>
      <c r="BA21" s="231"/>
      <c r="BB21" s="231"/>
      <c r="BC21" s="231"/>
      <c r="BD21" s="231"/>
      <c r="BE21" s="232"/>
      <c r="BF21" s="232"/>
      <c r="BG21" s="232"/>
      <c r="BH21" s="232"/>
      <c r="BI21" s="232"/>
      <c r="BJ21" s="232"/>
      <c r="BK21" s="232"/>
      <c r="BL21" s="232"/>
      <c r="BM21" s="232"/>
      <c r="BN21" s="232"/>
      <c r="BO21" s="232"/>
      <c r="BP21" s="232"/>
      <c r="BQ21" s="237">
        <v>15</v>
      </c>
      <c r="BR21" s="238"/>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3"/>
    </row>
    <row r="22" spans="1:131" s="234" customFormat="1" ht="26.25" customHeight="1">
      <c r="A22" s="237">
        <v>16</v>
      </c>
      <c r="B22" s="817"/>
      <c r="C22" s="818"/>
      <c r="D22" s="818"/>
      <c r="E22" s="818"/>
      <c r="F22" s="818"/>
      <c r="G22" s="818"/>
      <c r="H22" s="818"/>
      <c r="I22" s="818"/>
      <c r="J22" s="818"/>
      <c r="K22" s="818"/>
      <c r="L22" s="818"/>
      <c r="M22" s="818"/>
      <c r="N22" s="818"/>
      <c r="O22" s="818"/>
      <c r="P22" s="819"/>
      <c r="Q22" s="836"/>
      <c r="R22" s="837"/>
      <c r="S22" s="837"/>
      <c r="T22" s="837"/>
      <c r="U22" s="837"/>
      <c r="V22" s="837"/>
      <c r="W22" s="837"/>
      <c r="X22" s="837"/>
      <c r="Y22" s="837"/>
      <c r="Z22" s="837"/>
      <c r="AA22" s="837"/>
      <c r="AB22" s="837"/>
      <c r="AC22" s="837"/>
      <c r="AD22" s="837"/>
      <c r="AE22" s="838"/>
      <c r="AF22" s="823"/>
      <c r="AG22" s="824"/>
      <c r="AH22" s="824"/>
      <c r="AI22" s="824"/>
      <c r="AJ22" s="825"/>
      <c r="AK22" s="839"/>
      <c r="AL22" s="840"/>
      <c r="AM22" s="840"/>
      <c r="AN22" s="840"/>
      <c r="AO22" s="840"/>
      <c r="AP22" s="840"/>
      <c r="AQ22" s="840"/>
      <c r="AR22" s="840"/>
      <c r="AS22" s="840"/>
      <c r="AT22" s="840"/>
      <c r="AU22" s="841"/>
      <c r="AV22" s="841"/>
      <c r="AW22" s="841"/>
      <c r="AX22" s="841"/>
      <c r="AY22" s="842"/>
      <c r="AZ22" s="843" t="s">
        <v>397</v>
      </c>
      <c r="BA22" s="843"/>
      <c r="BB22" s="843"/>
      <c r="BC22" s="843"/>
      <c r="BD22" s="844"/>
      <c r="BE22" s="232"/>
      <c r="BF22" s="232"/>
      <c r="BG22" s="232"/>
      <c r="BH22" s="232"/>
      <c r="BI22" s="232"/>
      <c r="BJ22" s="232"/>
      <c r="BK22" s="232"/>
      <c r="BL22" s="232"/>
      <c r="BM22" s="232"/>
      <c r="BN22" s="232"/>
      <c r="BO22" s="232"/>
      <c r="BP22" s="232"/>
      <c r="BQ22" s="237">
        <v>16</v>
      </c>
      <c r="BR22" s="238"/>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3"/>
    </row>
    <row r="23" spans="1:131" s="234" customFormat="1" ht="26.25" customHeight="1" thickBot="1">
      <c r="A23" s="239" t="s">
        <v>398</v>
      </c>
      <c r="B23" s="826" t="s">
        <v>399</v>
      </c>
      <c r="C23" s="827"/>
      <c r="D23" s="827"/>
      <c r="E23" s="827"/>
      <c r="F23" s="827"/>
      <c r="G23" s="827"/>
      <c r="H23" s="827"/>
      <c r="I23" s="827"/>
      <c r="J23" s="827"/>
      <c r="K23" s="827"/>
      <c r="L23" s="827"/>
      <c r="M23" s="827"/>
      <c r="N23" s="827"/>
      <c r="O23" s="827"/>
      <c r="P23" s="828"/>
      <c r="Q23" s="829">
        <v>8554</v>
      </c>
      <c r="R23" s="830"/>
      <c r="S23" s="830"/>
      <c r="T23" s="830"/>
      <c r="U23" s="830"/>
      <c r="V23" s="830">
        <v>8163</v>
      </c>
      <c r="W23" s="830"/>
      <c r="X23" s="830"/>
      <c r="Y23" s="830"/>
      <c r="Z23" s="830"/>
      <c r="AA23" s="830">
        <v>391</v>
      </c>
      <c r="AB23" s="830"/>
      <c r="AC23" s="830"/>
      <c r="AD23" s="830"/>
      <c r="AE23" s="831"/>
      <c r="AF23" s="832">
        <v>296</v>
      </c>
      <c r="AG23" s="830"/>
      <c r="AH23" s="830"/>
      <c r="AI23" s="830"/>
      <c r="AJ23" s="833"/>
      <c r="AK23" s="834"/>
      <c r="AL23" s="835"/>
      <c r="AM23" s="835"/>
      <c r="AN23" s="835"/>
      <c r="AO23" s="835"/>
      <c r="AP23" s="830">
        <v>7722</v>
      </c>
      <c r="AQ23" s="830"/>
      <c r="AR23" s="830"/>
      <c r="AS23" s="830"/>
      <c r="AT23" s="830"/>
      <c r="AU23" s="846"/>
      <c r="AV23" s="846"/>
      <c r="AW23" s="846"/>
      <c r="AX23" s="846"/>
      <c r="AY23" s="847"/>
      <c r="AZ23" s="848" t="s">
        <v>400</v>
      </c>
      <c r="BA23" s="849"/>
      <c r="BB23" s="849"/>
      <c r="BC23" s="849"/>
      <c r="BD23" s="850"/>
      <c r="BE23" s="232"/>
      <c r="BF23" s="232"/>
      <c r="BG23" s="232"/>
      <c r="BH23" s="232"/>
      <c r="BI23" s="232"/>
      <c r="BJ23" s="232"/>
      <c r="BK23" s="232"/>
      <c r="BL23" s="232"/>
      <c r="BM23" s="232"/>
      <c r="BN23" s="232"/>
      <c r="BO23" s="232"/>
      <c r="BP23" s="232"/>
      <c r="BQ23" s="237">
        <v>17</v>
      </c>
      <c r="BR23" s="238"/>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3"/>
    </row>
    <row r="24" spans="1:131" s="234" customFormat="1" ht="26.25" customHeight="1">
      <c r="A24" s="845" t="s">
        <v>401</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1"/>
      <c r="BA24" s="231"/>
      <c r="BB24" s="231"/>
      <c r="BC24" s="231"/>
      <c r="BD24" s="231"/>
      <c r="BE24" s="232"/>
      <c r="BF24" s="232"/>
      <c r="BG24" s="232"/>
      <c r="BH24" s="232"/>
      <c r="BI24" s="232"/>
      <c r="BJ24" s="232"/>
      <c r="BK24" s="232"/>
      <c r="BL24" s="232"/>
      <c r="BM24" s="232"/>
      <c r="BN24" s="232"/>
      <c r="BO24" s="232"/>
      <c r="BP24" s="232"/>
      <c r="BQ24" s="237">
        <v>18</v>
      </c>
      <c r="BR24" s="238"/>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3"/>
    </row>
    <row r="25" spans="1:131" ht="26.25" customHeight="1" thickBot="1">
      <c r="A25" s="762" t="s">
        <v>402</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1"/>
      <c r="BK25" s="231"/>
      <c r="BL25" s="231"/>
      <c r="BM25" s="231"/>
      <c r="BN25" s="231"/>
      <c r="BO25" s="240"/>
      <c r="BP25" s="240"/>
      <c r="BQ25" s="237">
        <v>19</v>
      </c>
      <c r="BR25" s="238"/>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29"/>
    </row>
    <row r="26" spans="1:131" ht="26.25" customHeight="1">
      <c r="A26" s="764" t="s">
        <v>379</v>
      </c>
      <c r="B26" s="765"/>
      <c r="C26" s="765"/>
      <c r="D26" s="765"/>
      <c r="E26" s="765"/>
      <c r="F26" s="765"/>
      <c r="G26" s="765"/>
      <c r="H26" s="765"/>
      <c r="I26" s="765"/>
      <c r="J26" s="765"/>
      <c r="K26" s="765"/>
      <c r="L26" s="765"/>
      <c r="M26" s="765"/>
      <c r="N26" s="765"/>
      <c r="O26" s="765"/>
      <c r="P26" s="766"/>
      <c r="Q26" s="770" t="s">
        <v>403</v>
      </c>
      <c r="R26" s="771"/>
      <c r="S26" s="771"/>
      <c r="T26" s="771"/>
      <c r="U26" s="772"/>
      <c r="V26" s="770" t="s">
        <v>404</v>
      </c>
      <c r="W26" s="771"/>
      <c r="X26" s="771"/>
      <c r="Y26" s="771"/>
      <c r="Z26" s="772"/>
      <c r="AA26" s="770" t="s">
        <v>405</v>
      </c>
      <c r="AB26" s="771"/>
      <c r="AC26" s="771"/>
      <c r="AD26" s="771"/>
      <c r="AE26" s="771"/>
      <c r="AF26" s="851" t="s">
        <v>406</v>
      </c>
      <c r="AG26" s="852"/>
      <c r="AH26" s="852"/>
      <c r="AI26" s="852"/>
      <c r="AJ26" s="853"/>
      <c r="AK26" s="771" t="s">
        <v>407</v>
      </c>
      <c r="AL26" s="771"/>
      <c r="AM26" s="771"/>
      <c r="AN26" s="771"/>
      <c r="AO26" s="772"/>
      <c r="AP26" s="770" t="s">
        <v>408</v>
      </c>
      <c r="AQ26" s="771"/>
      <c r="AR26" s="771"/>
      <c r="AS26" s="771"/>
      <c r="AT26" s="772"/>
      <c r="AU26" s="770" t="s">
        <v>409</v>
      </c>
      <c r="AV26" s="771"/>
      <c r="AW26" s="771"/>
      <c r="AX26" s="771"/>
      <c r="AY26" s="772"/>
      <c r="AZ26" s="770" t="s">
        <v>410</v>
      </c>
      <c r="BA26" s="771"/>
      <c r="BB26" s="771"/>
      <c r="BC26" s="771"/>
      <c r="BD26" s="772"/>
      <c r="BE26" s="770" t="s">
        <v>386</v>
      </c>
      <c r="BF26" s="771"/>
      <c r="BG26" s="771"/>
      <c r="BH26" s="771"/>
      <c r="BI26" s="777"/>
      <c r="BJ26" s="231"/>
      <c r="BK26" s="231"/>
      <c r="BL26" s="231"/>
      <c r="BM26" s="231"/>
      <c r="BN26" s="231"/>
      <c r="BO26" s="240"/>
      <c r="BP26" s="240"/>
      <c r="BQ26" s="237">
        <v>20</v>
      </c>
      <c r="BR26" s="238"/>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29"/>
    </row>
    <row r="27" spans="1:131" ht="26.25" customHeight="1" thickBot="1">
      <c r="A27" s="767"/>
      <c r="B27" s="768"/>
      <c r="C27" s="768"/>
      <c r="D27" s="768"/>
      <c r="E27" s="768"/>
      <c r="F27" s="768"/>
      <c r="G27" s="768"/>
      <c r="H27" s="768"/>
      <c r="I27" s="768"/>
      <c r="J27" s="768"/>
      <c r="K27" s="768"/>
      <c r="L27" s="768"/>
      <c r="M27" s="768"/>
      <c r="N27" s="768"/>
      <c r="O27" s="768"/>
      <c r="P27" s="769"/>
      <c r="Q27" s="773"/>
      <c r="R27" s="774"/>
      <c r="S27" s="774"/>
      <c r="T27" s="774"/>
      <c r="U27" s="775"/>
      <c r="V27" s="773"/>
      <c r="W27" s="774"/>
      <c r="X27" s="774"/>
      <c r="Y27" s="774"/>
      <c r="Z27" s="775"/>
      <c r="AA27" s="773"/>
      <c r="AB27" s="774"/>
      <c r="AC27" s="774"/>
      <c r="AD27" s="774"/>
      <c r="AE27" s="774"/>
      <c r="AF27" s="854"/>
      <c r="AG27" s="855"/>
      <c r="AH27" s="855"/>
      <c r="AI27" s="855"/>
      <c r="AJ27" s="856"/>
      <c r="AK27" s="774"/>
      <c r="AL27" s="774"/>
      <c r="AM27" s="774"/>
      <c r="AN27" s="774"/>
      <c r="AO27" s="775"/>
      <c r="AP27" s="773"/>
      <c r="AQ27" s="774"/>
      <c r="AR27" s="774"/>
      <c r="AS27" s="774"/>
      <c r="AT27" s="775"/>
      <c r="AU27" s="773"/>
      <c r="AV27" s="774"/>
      <c r="AW27" s="774"/>
      <c r="AX27" s="774"/>
      <c r="AY27" s="775"/>
      <c r="AZ27" s="773"/>
      <c r="BA27" s="774"/>
      <c r="BB27" s="774"/>
      <c r="BC27" s="774"/>
      <c r="BD27" s="775"/>
      <c r="BE27" s="773"/>
      <c r="BF27" s="774"/>
      <c r="BG27" s="774"/>
      <c r="BH27" s="774"/>
      <c r="BI27" s="779"/>
      <c r="BJ27" s="231"/>
      <c r="BK27" s="231"/>
      <c r="BL27" s="231"/>
      <c r="BM27" s="231"/>
      <c r="BN27" s="231"/>
      <c r="BO27" s="240"/>
      <c r="BP27" s="240"/>
      <c r="BQ27" s="237">
        <v>21</v>
      </c>
      <c r="BR27" s="238"/>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29"/>
    </row>
    <row r="28" spans="1:131" ht="26.25" customHeight="1" thickTop="1">
      <c r="A28" s="241">
        <v>1</v>
      </c>
      <c r="B28" s="786" t="s">
        <v>411</v>
      </c>
      <c r="C28" s="787"/>
      <c r="D28" s="787"/>
      <c r="E28" s="787"/>
      <c r="F28" s="787"/>
      <c r="G28" s="787"/>
      <c r="H28" s="787"/>
      <c r="I28" s="787"/>
      <c r="J28" s="787"/>
      <c r="K28" s="787"/>
      <c r="L28" s="787"/>
      <c r="M28" s="787"/>
      <c r="N28" s="787"/>
      <c r="O28" s="787"/>
      <c r="P28" s="788"/>
      <c r="Q28" s="859">
        <v>1414</v>
      </c>
      <c r="R28" s="860"/>
      <c r="S28" s="860"/>
      <c r="T28" s="860"/>
      <c r="U28" s="860"/>
      <c r="V28" s="860">
        <v>1383</v>
      </c>
      <c r="W28" s="860"/>
      <c r="X28" s="860"/>
      <c r="Y28" s="860"/>
      <c r="Z28" s="860"/>
      <c r="AA28" s="860">
        <v>31</v>
      </c>
      <c r="AB28" s="860"/>
      <c r="AC28" s="860"/>
      <c r="AD28" s="860"/>
      <c r="AE28" s="861"/>
      <c r="AF28" s="862">
        <v>31</v>
      </c>
      <c r="AG28" s="860"/>
      <c r="AH28" s="860"/>
      <c r="AI28" s="860"/>
      <c r="AJ28" s="863"/>
      <c r="AK28" s="864">
        <v>133</v>
      </c>
      <c r="AL28" s="865"/>
      <c r="AM28" s="865"/>
      <c r="AN28" s="865"/>
      <c r="AO28" s="865"/>
      <c r="AP28" s="865" t="s">
        <v>517</v>
      </c>
      <c r="AQ28" s="865"/>
      <c r="AR28" s="865"/>
      <c r="AS28" s="865"/>
      <c r="AT28" s="865"/>
      <c r="AU28" s="865" t="s">
        <v>517</v>
      </c>
      <c r="AV28" s="865"/>
      <c r="AW28" s="865"/>
      <c r="AX28" s="865"/>
      <c r="AY28" s="865"/>
      <c r="AZ28" s="866" t="s">
        <v>517</v>
      </c>
      <c r="BA28" s="866"/>
      <c r="BB28" s="866"/>
      <c r="BC28" s="866"/>
      <c r="BD28" s="866"/>
      <c r="BE28" s="857"/>
      <c r="BF28" s="857"/>
      <c r="BG28" s="857"/>
      <c r="BH28" s="857"/>
      <c r="BI28" s="858"/>
      <c r="BJ28" s="231"/>
      <c r="BK28" s="231"/>
      <c r="BL28" s="231"/>
      <c r="BM28" s="231"/>
      <c r="BN28" s="231"/>
      <c r="BO28" s="240"/>
      <c r="BP28" s="240"/>
      <c r="BQ28" s="237">
        <v>22</v>
      </c>
      <c r="BR28" s="238"/>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29"/>
    </row>
    <row r="29" spans="1:131" ht="26.25" customHeight="1">
      <c r="A29" s="241">
        <v>2</v>
      </c>
      <c r="B29" s="817" t="s">
        <v>412</v>
      </c>
      <c r="C29" s="818"/>
      <c r="D29" s="818"/>
      <c r="E29" s="818"/>
      <c r="F29" s="818"/>
      <c r="G29" s="818"/>
      <c r="H29" s="818"/>
      <c r="I29" s="818"/>
      <c r="J29" s="818"/>
      <c r="K29" s="818"/>
      <c r="L29" s="818"/>
      <c r="M29" s="818"/>
      <c r="N29" s="818"/>
      <c r="O29" s="818"/>
      <c r="P29" s="819"/>
      <c r="Q29" s="820">
        <v>1393</v>
      </c>
      <c r="R29" s="821"/>
      <c r="S29" s="821"/>
      <c r="T29" s="821"/>
      <c r="U29" s="821"/>
      <c r="V29" s="821">
        <v>1309</v>
      </c>
      <c r="W29" s="821"/>
      <c r="X29" s="821"/>
      <c r="Y29" s="821"/>
      <c r="Z29" s="821"/>
      <c r="AA29" s="821">
        <v>84</v>
      </c>
      <c r="AB29" s="821"/>
      <c r="AC29" s="821"/>
      <c r="AD29" s="821"/>
      <c r="AE29" s="822"/>
      <c r="AF29" s="823">
        <v>84</v>
      </c>
      <c r="AG29" s="824"/>
      <c r="AH29" s="824"/>
      <c r="AI29" s="824"/>
      <c r="AJ29" s="825"/>
      <c r="AK29" s="871">
        <v>238</v>
      </c>
      <c r="AL29" s="867"/>
      <c r="AM29" s="867"/>
      <c r="AN29" s="867"/>
      <c r="AO29" s="867"/>
      <c r="AP29" s="867" t="s">
        <v>517</v>
      </c>
      <c r="AQ29" s="867"/>
      <c r="AR29" s="867"/>
      <c r="AS29" s="867"/>
      <c r="AT29" s="867"/>
      <c r="AU29" s="867" t="s">
        <v>517</v>
      </c>
      <c r="AV29" s="867"/>
      <c r="AW29" s="867"/>
      <c r="AX29" s="867"/>
      <c r="AY29" s="867"/>
      <c r="AZ29" s="868" t="s">
        <v>517</v>
      </c>
      <c r="BA29" s="868"/>
      <c r="BB29" s="868"/>
      <c r="BC29" s="868"/>
      <c r="BD29" s="868"/>
      <c r="BE29" s="869"/>
      <c r="BF29" s="869"/>
      <c r="BG29" s="869"/>
      <c r="BH29" s="869"/>
      <c r="BI29" s="870"/>
      <c r="BJ29" s="231"/>
      <c r="BK29" s="231"/>
      <c r="BL29" s="231"/>
      <c r="BM29" s="231"/>
      <c r="BN29" s="231"/>
      <c r="BO29" s="240"/>
      <c r="BP29" s="240"/>
      <c r="BQ29" s="237">
        <v>23</v>
      </c>
      <c r="BR29" s="238"/>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29"/>
    </row>
    <row r="30" spans="1:131" ht="26.25" customHeight="1">
      <c r="A30" s="241">
        <v>3</v>
      </c>
      <c r="B30" s="817" t="s">
        <v>413</v>
      </c>
      <c r="C30" s="818"/>
      <c r="D30" s="818"/>
      <c r="E30" s="818"/>
      <c r="F30" s="818"/>
      <c r="G30" s="818"/>
      <c r="H30" s="818"/>
      <c r="I30" s="818"/>
      <c r="J30" s="818"/>
      <c r="K30" s="818"/>
      <c r="L30" s="818"/>
      <c r="M30" s="818"/>
      <c r="N30" s="818"/>
      <c r="O30" s="818"/>
      <c r="P30" s="819"/>
      <c r="Q30" s="820">
        <v>171</v>
      </c>
      <c r="R30" s="821"/>
      <c r="S30" s="821"/>
      <c r="T30" s="821"/>
      <c r="U30" s="821"/>
      <c r="V30" s="821">
        <v>171</v>
      </c>
      <c r="W30" s="821"/>
      <c r="X30" s="821"/>
      <c r="Y30" s="821"/>
      <c r="Z30" s="821"/>
      <c r="AA30" s="821">
        <v>0</v>
      </c>
      <c r="AB30" s="821"/>
      <c r="AC30" s="821"/>
      <c r="AD30" s="821"/>
      <c r="AE30" s="822"/>
      <c r="AF30" s="823">
        <v>0</v>
      </c>
      <c r="AG30" s="824"/>
      <c r="AH30" s="824"/>
      <c r="AI30" s="824"/>
      <c r="AJ30" s="825"/>
      <c r="AK30" s="871">
        <v>74</v>
      </c>
      <c r="AL30" s="867"/>
      <c r="AM30" s="867"/>
      <c r="AN30" s="867"/>
      <c r="AO30" s="867"/>
      <c r="AP30" s="867" t="s">
        <v>517</v>
      </c>
      <c r="AQ30" s="867"/>
      <c r="AR30" s="867"/>
      <c r="AS30" s="867"/>
      <c r="AT30" s="867"/>
      <c r="AU30" s="867" t="s">
        <v>517</v>
      </c>
      <c r="AV30" s="867"/>
      <c r="AW30" s="867"/>
      <c r="AX30" s="867"/>
      <c r="AY30" s="867"/>
      <c r="AZ30" s="868" t="s">
        <v>517</v>
      </c>
      <c r="BA30" s="868"/>
      <c r="BB30" s="868"/>
      <c r="BC30" s="868"/>
      <c r="BD30" s="868"/>
      <c r="BE30" s="869"/>
      <c r="BF30" s="869"/>
      <c r="BG30" s="869"/>
      <c r="BH30" s="869"/>
      <c r="BI30" s="870"/>
      <c r="BJ30" s="231"/>
      <c r="BK30" s="231"/>
      <c r="BL30" s="231"/>
      <c r="BM30" s="231"/>
      <c r="BN30" s="231"/>
      <c r="BO30" s="240"/>
      <c r="BP30" s="240"/>
      <c r="BQ30" s="237">
        <v>24</v>
      </c>
      <c r="BR30" s="238"/>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29"/>
    </row>
    <row r="31" spans="1:131" ht="26.25" customHeight="1">
      <c r="A31" s="241">
        <v>4</v>
      </c>
      <c r="B31" s="817" t="s">
        <v>414</v>
      </c>
      <c r="C31" s="818"/>
      <c r="D31" s="818"/>
      <c r="E31" s="818"/>
      <c r="F31" s="818"/>
      <c r="G31" s="818"/>
      <c r="H31" s="818"/>
      <c r="I31" s="818"/>
      <c r="J31" s="818"/>
      <c r="K31" s="818"/>
      <c r="L31" s="818"/>
      <c r="M31" s="818"/>
      <c r="N31" s="818"/>
      <c r="O31" s="818"/>
      <c r="P31" s="819"/>
      <c r="Q31" s="820">
        <v>189</v>
      </c>
      <c r="R31" s="821"/>
      <c r="S31" s="821"/>
      <c r="T31" s="821"/>
      <c r="U31" s="821"/>
      <c r="V31" s="821">
        <v>187</v>
      </c>
      <c r="W31" s="821"/>
      <c r="X31" s="821"/>
      <c r="Y31" s="821"/>
      <c r="Z31" s="821"/>
      <c r="AA31" s="821">
        <v>2</v>
      </c>
      <c r="AB31" s="821"/>
      <c r="AC31" s="821"/>
      <c r="AD31" s="821"/>
      <c r="AE31" s="822"/>
      <c r="AF31" s="823">
        <v>414</v>
      </c>
      <c r="AG31" s="824"/>
      <c r="AH31" s="824"/>
      <c r="AI31" s="824"/>
      <c r="AJ31" s="825"/>
      <c r="AK31" s="871">
        <v>4</v>
      </c>
      <c r="AL31" s="867"/>
      <c r="AM31" s="867"/>
      <c r="AN31" s="867"/>
      <c r="AO31" s="867"/>
      <c r="AP31" s="867">
        <v>665</v>
      </c>
      <c r="AQ31" s="867"/>
      <c r="AR31" s="867"/>
      <c r="AS31" s="867"/>
      <c r="AT31" s="867"/>
      <c r="AU31" s="867">
        <v>422</v>
      </c>
      <c r="AV31" s="867"/>
      <c r="AW31" s="867"/>
      <c r="AX31" s="867"/>
      <c r="AY31" s="867"/>
      <c r="AZ31" s="868" t="s">
        <v>517</v>
      </c>
      <c r="BA31" s="868"/>
      <c r="BB31" s="868"/>
      <c r="BC31" s="868"/>
      <c r="BD31" s="868"/>
      <c r="BE31" s="869" t="s">
        <v>415</v>
      </c>
      <c r="BF31" s="869"/>
      <c r="BG31" s="869"/>
      <c r="BH31" s="869"/>
      <c r="BI31" s="870"/>
      <c r="BJ31" s="231"/>
      <c r="BK31" s="231"/>
      <c r="BL31" s="231"/>
      <c r="BM31" s="231"/>
      <c r="BN31" s="231"/>
      <c r="BO31" s="240"/>
      <c r="BP31" s="240"/>
      <c r="BQ31" s="237">
        <v>25</v>
      </c>
      <c r="BR31" s="238"/>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29"/>
    </row>
    <row r="32" spans="1:131" ht="26.25" customHeight="1">
      <c r="A32" s="241">
        <v>5</v>
      </c>
      <c r="B32" s="817"/>
      <c r="C32" s="818"/>
      <c r="D32" s="818"/>
      <c r="E32" s="818"/>
      <c r="F32" s="818"/>
      <c r="G32" s="818"/>
      <c r="H32" s="818"/>
      <c r="I32" s="818"/>
      <c r="J32" s="818"/>
      <c r="K32" s="818"/>
      <c r="L32" s="818"/>
      <c r="M32" s="818"/>
      <c r="N32" s="818"/>
      <c r="O32" s="818"/>
      <c r="P32" s="819"/>
      <c r="Q32" s="820"/>
      <c r="R32" s="821"/>
      <c r="S32" s="821"/>
      <c r="T32" s="821"/>
      <c r="U32" s="821"/>
      <c r="V32" s="821"/>
      <c r="W32" s="821"/>
      <c r="X32" s="821"/>
      <c r="Y32" s="821"/>
      <c r="Z32" s="821"/>
      <c r="AA32" s="821"/>
      <c r="AB32" s="821"/>
      <c r="AC32" s="821"/>
      <c r="AD32" s="821"/>
      <c r="AE32" s="822"/>
      <c r="AF32" s="823"/>
      <c r="AG32" s="824"/>
      <c r="AH32" s="824"/>
      <c r="AI32" s="824"/>
      <c r="AJ32" s="825"/>
      <c r="AK32" s="871"/>
      <c r="AL32" s="867"/>
      <c r="AM32" s="867"/>
      <c r="AN32" s="867"/>
      <c r="AO32" s="867"/>
      <c r="AP32" s="867"/>
      <c r="AQ32" s="867"/>
      <c r="AR32" s="867"/>
      <c r="AS32" s="867"/>
      <c r="AT32" s="867"/>
      <c r="AU32" s="867"/>
      <c r="AV32" s="867"/>
      <c r="AW32" s="867"/>
      <c r="AX32" s="867"/>
      <c r="AY32" s="867"/>
      <c r="AZ32" s="868"/>
      <c r="BA32" s="868"/>
      <c r="BB32" s="868"/>
      <c r="BC32" s="868"/>
      <c r="BD32" s="868"/>
      <c r="BE32" s="869"/>
      <c r="BF32" s="869"/>
      <c r="BG32" s="869"/>
      <c r="BH32" s="869"/>
      <c r="BI32" s="870"/>
      <c r="BJ32" s="231"/>
      <c r="BK32" s="231"/>
      <c r="BL32" s="231"/>
      <c r="BM32" s="231"/>
      <c r="BN32" s="231"/>
      <c r="BO32" s="240"/>
      <c r="BP32" s="240"/>
      <c r="BQ32" s="237">
        <v>26</v>
      </c>
      <c r="BR32" s="238"/>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29"/>
    </row>
    <row r="33" spans="1:131" ht="26.25" customHeight="1">
      <c r="A33" s="241">
        <v>6</v>
      </c>
      <c r="B33" s="817"/>
      <c r="C33" s="818"/>
      <c r="D33" s="818"/>
      <c r="E33" s="818"/>
      <c r="F33" s="818"/>
      <c r="G33" s="818"/>
      <c r="H33" s="818"/>
      <c r="I33" s="818"/>
      <c r="J33" s="818"/>
      <c r="K33" s="818"/>
      <c r="L33" s="818"/>
      <c r="M33" s="818"/>
      <c r="N33" s="818"/>
      <c r="O33" s="818"/>
      <c r="P33" s="819"/>
      <c r="Q33" s="820"/>
      <c r="R33" s="821"/>
      <c r="S33" s="821"/>
      <c r="T33" s="821"/>
      <c r="U33" s="821"/>
      <c r="V33" s="821"/>
      <c r="W33" s="821"/>
      <c r="X33" s="821"/>
      <c r="Y33" s="821"/>
      <c r="Z33" s="821"/>
      <c r="AA33" s="821"/>
      <c r="AB33" s="821"/>
      <c r="AC33" s="821"/>
      <c r="AD33" s="821"/>
      <c r="AE33" s="822"/>
      <c r="AF33" s="823"/>
      <c r="AG33" s="824"/>
      <c r="AH33" s="824"/>
      <c r="AI33" s="824"/>
      <c r="AJ33" s="825"/>
      <c r="AK33" s="871"/>
      <c r="AL33" s="867"/>
      <c r="AM33" s="867"/>
      <c r="AN33" s="867"/>
      <c r="AO33" s="867"/>
      <c r="AP33" s="867"/>
      <c r="AQ33" s="867"/>
      <c r="AR33" s="867"/>
      <c r="AS33" s="867"/>
      <c r="AT33" s="867"/>
      <c r="AU33" s="867"/>
      <c r="AV33" s="867"/>
      <c r="AW33" s="867"/>
      <c r="AX33" s="867"/>
      <c r="AY33" s="867"/>
      <c r="AZ33" s="868"/>
      <c r="BA33" s="868"/>
      <c r="BB33" s="868"/>
      <c r="BC33" s="868"/>
      <c r="BD33" s="868"/>
      <c r="BE33" s="869"/>
      <c r="BF33" s="869"/>
      <c r="BG33" s="869"/>
      <c r="BH33" s="869"/>
      <c r="BI33" s="870"/>
      <c r="BJ33" s="231"/>
      <c r="BK33" s="231"/>
      <c r="BL33" s="231"/>
      <c r="BM33" s="231"/>
      <c r="BN33" s="231"/>
      <c r="BO33" s="240"/>
      <c r="BP33" s="240"/>
      <c r="BQ33" s="237">
        <v>27</v>
      </c>
      <c r="BR33" s="238"/>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29"/>
    </row>
    <row r="34" spans="1:131" ht="26.25" customHeight="1">
      <c r="A34" s="241">
        <v>7</v>
      </c>
      <c r="B34" s="817"/>
      <c r="C34" s="818"/>
      <c r="D34" s="818"/>
      <c r="E34" s="818"/>
      <c r="F34" s="818"/>
      <c r="G34" s="818"/>
      <c r="H34" s="818"/>
      <c r="I34" s="818"/>
      <c r="J34" s="818"/>
      <c r="K34" s="818"/>
      <c r="L34" s="818"/>
      <c r="M34" s="818"/>
      <c r="N34" s="818"/>
      <c r="O34" s="818"/>
      <c r="P34" s="819"/>
      <c r="Q34" s="820"/>
      <c r="R34" s="821"/>
      <c r="S34" s="821"/>
      <c r="T34" s="821"/>
      <c r="U34" s="821"/>
      <c r="V34" s="821"/>
      <c r="W34" s="821"/>
      <c r="X34" s="821"/>
      <c r="Y34" s="821"/>
      <c r="Z34" s="821"/>
      <c r="AA34" s="821"/>
      <c r="AB34" s="821"/>
      <c r="AC34" s="821"/>
      <c r="AD34" s="821"/>
      <c r="AE34" s="822"/>
      <c r="AF34" s="823"/>
      <c r="AG34" s="824"/>
      <c r="AH34" s="824"/>
      <c r="AI34" s="824"/>
      <c r="AJ34" s="825"/>
      <c r="AK34" s="871"/>
      <c r="AL34" s="867"/>
      <c r="AM34" s="867"/>
      <c r="AN34" s="867"/>
      <c r="AO34" s="867"/>
      <c r="AP34" s="867"/>
      <c r="AQ34" s="867"/>
      <c r="AR34" s="867"/>
      <c r="AS34" s="867"/>
      <c r="AT34" s="867"/>
      <c r="AU34" s="867"/>
      <c r="AV34" s="867"/>
      <c r="AW34" s="867"/>
      <c r="AX34" s="867"/>
      <c r="AY34" s="867"/>
      <c r="AZ34" s="868"/>
      <c r="BA34" s="868"/>
      <c r="BB34" s="868"/>
      <c r="BC34" s="868"/>
      <c r="BD34" s="868"/>
      <c r="BE34" s="869"/>
      <c r="BF34" s="869"/>
      <c r="BG34" s="869"/>
      <c r="BH34" s="869"/>
      <c r="BI34" s="870"/>
      <c r="BJ34" s="231"/>
      <c r="BK34" s="231"/>
      <c r="BL34" s="231"/>
      <c r="BM34" s="231"/>
      <c r="BN34" s="231"/>
      <c r="BO34" s="240"/>
      <c r="BP34" s="240"/>
      <c r="BQ34" s="237">
        <v>28</v>
      </c>
      <c r="BR34" s="238"/>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29"/>
    </row>
    <row r="35" spans="1:131" ht="26.25" customHeight="1">
      <c r="A35" s="241">
        <v>8</v>
      </c>
      <c r="B35" s="817"/>
      <c r="C35" s="818"/>
      <c r="D35" s="818"/>
      <c r="E35" s="818"/>
      <c r="F35" s="818"/>
      <c r="G35" s="818"/>
      <c r="H35" s="818"/>
      <c r="I35" s="818"/>
      <c r="J35" s="818"/>
      <c r="K35" s="818"/>
      <c r="L35" s="818"/>
      <c r="M35" s="818"/>
      <c r="N35" s="818"/>
      <c r="O35" s="818"/>
      <c r="P35" s="819"/>
      <c r="Q35" s="820"/>
      <c r="R35" s="821"/>
      <c r="S35" s="821"/>
      <c r="T35" s="821"/>
      <c r="U35" s="821"/>
      <c r="V35" s="821"/>
      <c r="W35" s="821"/>
      <c r="X35" s="821"/>
      <c r="Y35" s="821"/>
      <c r="Z35" s="821"/>
      <c r="AA35" s="821"/>
      <c r="AB35" s="821"/>
      <c r="AC35" s="821"/>
      <c r="AD35" s="821"/>
      <c r="AE35" s="822"/>
      <c r="AF35" s="823"/>
      <c r="AG35" s="824"/>
      <c r="AH35" s="824"/>
      <c r="AI35" s="824"/>
      <c r="AJ35" s="825"/>
      <c r="AK35" s="871"/>
      <c r="AL35" s="867"/>
      <c r="AM35" s="867"/>
      <c r="AN35" s="867"/>
      <c r="AO35" s="867"/>
      <c r="AP35" s="867"/>
      <c r="AQ35" s="867"/>
      <c r="AR35" s="867"/>
      <c r="AS35" s="867"/>
      <c r="AT35" s="867"/>
      <c r="AU35" s="867"/>
      <c r="AV35" s="867"/>
      <c r="AW35" s="867"/>
      <c r="AX35" s="867"/>
      <c r="AY35" s="867"/>
      <c r="AZ35" s="868"/>
      <c r="BA35" s="868"/>
      <c r="BB35" s="868"/>
      <c r="BC35" s="868"/>
      <c r="BD35" s="868"/>
      <c r="BE35" s="869"/>
      <c r="BF35" s="869"/>
      <c r="BG35" s="869"/>
      <c r="BH35" s="869"/>
      <c r="BI35" s="870"/>
      <c r="BJ35" s="231"/>
      <c r="BK35" s="231"/>
      <c r="BL35" s="231"/>
      <c r="BM35" s="231"/>
      <c r="BN35" s="231"/>
      <c r="BO35" s="240"/>
      <c r="BP35" s="240"/>
      <c r="BQ35" s="237">
        <v>29</v>
      </c>
      <c r="BR35" s="238"/>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29"/>
    </row>
    <row r="36" spans="1:131" ht="26.25" customHeight="1">
      <c r="A36" s="241">
        <v>9</v>
      </c>
      <c r="B36" s="817"/>
      <c r="C36" s="818"/>
      <c r="D36" s="818"/>
      <c r="E36" s="818"/>
      <c r="F36" s="818"/>
      <c r="G36" s="818"/>
      <c r="H36" s="818"/>
      <c r="I36" s="818"/>
      <c r="J36" s="818"/>
      <c r="K36" s="818"/>
      <c r="L36" s="818"/>
      <c r="M36" s="818"/>
      <c r="N36" s="818"/>
      <c r="O36" s="818"/>
      <c r="P36" s="819"/>
      <c r="Q36" s="820"/>
      <c r="R36" s="821"/>
      <c r="S36" s="821"/>
      <c r="T36" s="821"/>
      <c r="U36" s="821"/>
      <c r="V36" s="821"/>
      <c r="W36" s="821"/>
      <c r="X36" s="821"/>
      <c r="Y36" s="821"/>
      <c r="Z36" s="821"/>
      <c r="AA36" s="821"/>
      <c r="AB36" s="821"/>
      <c r="AC36" s="821"/>
      <c r="AD36" s="821"/>
      <c r="AE36" s="822"/>
      <c r="AF36" s="823"/>
      <c r="AG36" s="824"/>
      <c r="AH36" s="824"/>
      <c r="AI36" s="824"/>
      <c r="AJ36" s="825"/>
      <c r="AK36" s="871"/>
      <c r="AL36" s="867"/>
      <c r="AM36" s="867"/>
      <c r="AN36" s="867"/>
      <c r="AO36" s="867"/>
      <c r="AP36" s="867"/>
      <c r="AQ36" s="867"/>
      <c r="AR36" s="867"/>
      <c r="AS36" s="867"/>
      <c r="AT36" s="867"/>
      <c r="AU36" s="867"/>
      <c r="AV36" s="867"/>
      <c r="AW36" s="867"/>
      <c r="AX36" s="867"/>
      <c r="AY36" s="867"/>
      <c r="AZ36" s="868"/>
      <c r="BA36" s="868"/>
      <c r="BB36" s="868"/>
      <c r="BC36" s="868"/>
      <c r="BD36" s="868"/>
      <c r="BE36" s="869"/>
      <c r="BF36" s="869"/>
      <c r="BG36" s="869"/>
      <c r="BH36" s="869"/>
      <c r="BI36" s="870"/>
      <c r="BJ36" s="231"/>
      <c r="BK36" s="231"/>
      <c r="BL36" s="231"/>
      <c r="BM36" s="231"/>
      <c r="BN36" s="231"/>
      <c r="BO36" s="240"/>
      <c r="BP36" s="240"/>
      <c r="BQ36" s="237">
        <v>30</v>
      </c>
      <c r="BR36" s="238"/>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29"/>
    </row>
    <row r="37" spans="1:131" ht="26.25" customHeight="1">
      <c r="A37" s="241">
        <v>10</v>
      </c>
      <c r="B37" s="817"/>
      <c r="C37" s="818"/>
      <c r="D37" s="818"/>
      <c r="E37" s="818"/>
      <c r="F37" s="818"/>
      <c r="G37" s="818"/>
      <c r="H37" s="818"/>
      <c r="I37" s="818"/>
      <c r="J37" s="818"/>
      <c r="K37" s="818"/>
      <c r="L37" s="818"/>
      <c r="M37" s="818"/>
      <c r="N37" s="818"/>
      <c r="O37" s="818"/>
      <c r="P37" s="819"/>
      <c r="Q37" s="820"/>
      <c r="R37" s="821"/>
      <c r="S37" s="821"/>
      <c r="T37" s="821"/>
      <c r="U37" s="821"/>
      <c r="V37" s="821"/>
      <c r="W37" s="821"/>
      <c r="X37" s="821"/>
      <c r="Y37" s="821"/>
      <c r="Z37" s="821"/>
      <c r="AA37" s="821"/>
      <c r="AB37" s="821"/>
      <c r="AC37" s="821"/>
      <c r="AD37" s="821"/>
      <c r="AE37" s="822"/>
      <c r="AF37" s="823"/>
      <c r="AG37" s="824"/>
      <c r="AH37" s="824"/>
      <c r="AI37" s="824"/>
      <c r="AJ37" s="825"/>
      <c r="AK37" s="871"/>
      <c r="AL37" s="867"/>
      <c r="AM37" s="867"/>
      <c r="AN37" s="867"/>
      <c r="AO37" s="867"/>
      <c r="AP37" s="867"/>
      <c r="AQ37" s="867"/>
      <c r="AR37" s="867"/>
      <c r="AS37" s="867"/>
      <c r="AT37" s="867"/>
      <c r="AU37" s="867"/>
      <c r="AV37" s="867"/>
      <c r="AW37" s="867"/>
      <c r="AX37" s="867"/>
      <c r="AY37" s="867"/>
      <c r="AZ37" s="868"/>
      <c r="BA37" s="868"/>
      <c r="BB37" s="868"/>
      <c r="BC37" s="868"/>
      <c r="BD37" s="868"/>
      <c r="BE37" s="869"/>
      <c r="BF37" s="869"/>
      <c r="BG37" s="869"/>
      <c r="BH37" s="869"/>
      <c r="BI37" s="870"/>
      <c r="BJ37" s="231"/>
      <c r="BK37" s="231"/>
      <c r="BL37" s="231"/>
      <c r="BM37" s="231"/>
      <c r="BN37" s="231"/>
      <c r="BO37" s="240"/>
      <c r="BP37" s="240"/>
      <c r="BQ37" s="237">
        <v>31</v>
      </c>
      <c r="BR37" s="238"/>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29"/>
    </row>
    <row r="38" spans="1:131" ht="26.25" customHeight="1">
      <c r="A38" s="241">
        <v>11</v>
      </c>
      <c r="B38" s="817"/>
      <c r="C38" s="818"/>
      <c r="D38" s="818"/>
      <c r="E38" s="818"/>
      <c r="F38" s="818"/>
      <c r="G38" s="818"/>
      <c r="H38" s="818"/>
      <c r="I38" s="818"/>
      <c r="J38" s="818"/>
      <c r="K38" s="818"/>
      <c r="L38" s="818"/>
      <c r="M38" s="818"/>
      <c r="N38" s="818"/>
      <c r="O38" s="818"/>
      <c r="P38" s="819"/>
      <c r="Q38" s="820"/>
      <c r="R38" s="821"/>
      <c r="S38" s="821"/>
      <c r="T38" s="821"/>
      <c r="U38" s="821"/>
      <c r="V38" s="821"/>
      <c r="W38" s="821"/>
      <c r="X38" s="821"/>
      <c r="Y38" s="821"/>
      <c r="Z38" s="821"/>
      <c r="AA38" s="821"/>
      <c r="AB38" s="821"/>
      <c r="AC38" s="821"/>
      <c r="AD38" s="821"/>
      <c r="AE38" s="822"/>
      <c r="AF38" s="823"/>
      <c r="AG38" s="824"/>
      <c r="AH38" s="824"/>
      <c r="AI38" s="824"/>
      <c r="AJ38" s="825"/>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31"/>
      <c r="BK38" s="231"/>
      <c r="BL38" s="231"/>
      <c r="BM38" s="231"/>
      <c r="BN38" s="231"/>
      <c r="BO38" s="240"/>
      <c r="BP38" s="240"/>
      <c r="BQ38" s="237">
        <v>32</v>
      </c>
      <c r="BR38" s="238"/>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29"/>
    </row>
    <row r="39" spans="1:131" ht="26.25" customHeight="1">
      <c r="A39" s="241">
        <v>12</v>
      </c>
      <c r="B39" s="817"/>
      <c r="C39" s="818"/>
      <c r="D39" s="818"/>
      <c r="E39" s="818"/>
      <c r="F39" s="818"/>
      <c r="G39" s="818"/>
      <c r="H39" s="818"/>
      <c r="I39" s="818"/>
      <c r="J39" s="818"/>
      <c r="K39" s="818"/>
      <c r="L39" s="818"/>
      <c r="M39" s="818"/>
      <c r="N39" s="818"/>
      <c r="O39" s="818"/>
      <c r="P39" s="819"/>
      <c r="Q39" s="820"/>
      <c r="R39" s="821"/>
      <c r="S39" s="821"/>
      <c r="T39" s="821"/>
      <c r="U39" s="821"/>
      <c r="V39" s="821"/>
      <c r="W39" s="821"/>
      <c r="X39" s="821"/>
      <c r="Y39" s="821"/>
      <c r="Z39" s="821"/>
      <c r="AA39" s="821"/>
      <c r="AB39" s="821"/>
      <c r="AC39" s="821"/>
      <c r="AD39" s="821"/>
      <c r="AE39" s="822"/>
      <c r="AF39" s="823"/>
      <c r="AG39" s="824"/>
      <c r="AH39" s="824"/>
      <c r="AI39" s="824"/>
      <c r="AJ39" s="825"/>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1"/>
      <c r="BK39" s="231"/>
      <c r="BL39" s="231"/>
      <c r="BM39" s="231"/>
      <c r="BN39" s="231"/>
      <c r="BO39" s="240"/>
      <c r="BP39" s="240"/>
      <c r="BQ39" s="237">
        <v>33</v>
      </c>
      <c r="BR39" s="238"/>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29"/>
    </row>
    <row r="40" spans="1:131" ht="26.25" customHeight="1">
      <c r="A40" s="237">
        <v>13</v>
      </c>
      <c r="B40" s="817"/>
      <c r="C40" s="818"/>
      <c r="D40" s="818"/>
      <c r="E40" s="818"/>
      <c r="F40" s="818"/>
      <c r="G40" s="818"/>
      <c r="H40" s="818"/>
      <c r="I40" s="818"/>
      <c r="J40" s="818"/>
      <c r="K40" s="818"/>
      <c r="L40" s="818"/>
      <c r="M40" s="818"/>
      <c r="N40" s="818"/>
      <c r="O40" s="818"/>
      <c r="P40" s="819"/>
      <c r="Q40" s="820"/>
      <c r="R40" s="821"/>
      <c r="S40" s="821"/>
      <c r="T40" s="821"/>
      <c r="U40" s="821"/>
      <c r="V40" s="821"/>
      <c r="W40" s="821"/>
      <c r="X40" s="821"/>
      <c r="Y40" s="821"/>
      <c r="Z40" s="821"/>
      <c r="AA40" s="821"/>
      <c r="AB40" s="821"/>
      <c r="AC40" s="821"/>
      <c r="AD40" s="821"/>
      <c r="AE40" s="822"/>
      <c r="AF40" s="823"/>
      <c r="AG40" s="824"/>
      <c r="AH40" s="824"/>
      <c r="AI40" s="824"/>
      <c r="AJ40" s="825"/>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1"/>
      <c r="BK40" s="231"/>
      <c r="BL40" s="231"/>
      <c r="BM40" s="231"/>
      <c r="BN40" s="231"/>
      <c r="BO40" s="240"/>
      <c r="BP40" s="240"/>
      <c r="BQ40" s="237">
        <v>34</v>
      </c>
      <c r="BR40" s="238"/>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29"/>
    </row>
    <row r="41" spans="1:131" ht="26.25" customHeight="1">
      <c r="A41" s="237">
        <v>14</v>
      </c>
      <c r="B41" s="817"/>
      <c r="C41" s="818"/>
      <c r="D41" s="818"/>
      <c r="E41" s="818"/>
      <c r="F41" s="818"/>
      <c r="G41" s="818"/>
      <c r="H41" s="818"/>
      <c r="I41" s="818"/>
      <c r="J41" s="818"/>
      <c r="K41" s="818"/>
      <c r="L41" s="818"/>
      <c r="M41" s="818"/>
      <c r="N41" s="818"/>
      <c r="O41" s="818"/>
      <c r="P41" s="819"/>
      <c r="Q41" s="820"/>
      <c r="R41" s="821"/>
      <c r="S41" s="821"/>
      <c r="T41" s="821"/>
      <c r="U41" s="821"/>
      <c r="V41" s="821"/>
      <c r="W41" s="821"/>
      <c r="X41" s="821"/>
      <c r="Y41" s="821"/>
      <c r="Z41" s="821"/>
      <c r="AA41" s="821"/>
      <c r="AB41" s="821"/>
      <c r="AC41" s="821"/>
      <c r="AD41" s="821"/>
      <c r="AE41" s="822"/>
      <c r="AF41" s="823"/>
      <c r="AG41" s="824"/>
      <c r="AH41" s="824"/>
      <c r="AI41" s="824"/>
      <c r="AJ41" s="825"/>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1"/>
      <c r="BK41" s="231"/>
      <c r="BL41" s="231"/>
      <c r="BM41" s="231"/>
      <c r="BN41" s="231"/>
      <c r="BO41" s="240"/>
      <c r="BP41" s="240"/>
      <c r="BQ41" s="237">
        <v>35</v>
      </c>
      <c r="BR41" s="238"/>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29"/>
    </row>
    <row r="42" spans="1:131" ht="26.25" customHeight="1">
      <c r="A42" s="237">
        <v>15</v>
      </c>
      <c r="B42" s="817"/>
      <c r="C42" s="818"/>
      <c r="D42" s="818"/>
      <c r="E42" s="818"/>
      <c r="F42" s="818"/>
      <c r="G42" s="818"/>
      <c r="H42" s="818"/>
      <c r="I42" s="818"/>
      <c r="J42" s="818"/>
      <c r="K42" s="818"/>
      <c r="L42" s="818"/>
      <c r="M42" s="818"/>
      <c r="N42" s="818"/>
      <c r="O42" s="818"/>
      <c r="P42" s="819"/>
      <c r="Q42" s="820"/>
      <c r="R42" s="821"/>
      <c r="S42" s="821"/>
      <c r="T42" s="821"/>
      <c r="U42" s="821"/>
      <c r="V42" s="821"/>
      <c r="W42" s="821"/>
      <c r="X42" s="821"/>
      <c r="Y42" s="821"/>
      <c r="Z42" s="821"/>
      <c r="AA42" s="821"/>
      <c r="AB42" s="821"/>
      <c r="AC42" s="821"/>
      <c r="AD42" s="821"/>
      <c r="AE42" s="822"/>
      <c r="AF42" s="823"/>
      <c r="AG42" s="824"/>
      <c r="AH42" s="824"/>
      <c r="AI42" s="824"/>
      <c r="AJ42" s="825"/>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1"/>
      <c r="BK42" s="231"/>
      <c r="BL42" s="231"/>
      <c r="BM42" s="231"/>
      <c r="BN42" s="231"/>
      <c r="BO42" s="240"/>
      <c r="BP42" s="240"/>
      <c r="BQ42" s="237">
        <v>36</v>
      </c>
      <c r="BR42" s="238"/>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29"/>
    </row>
    <row r="43" spans="1:131" ht="26.25" customHeight="1">
      <c r="A43" s="237">
        <v>16</v>
      </c>
      <c r="B43" s="817"/>
      <c r="C43" s="818"/>
      <c r="D43" s="818"/>
      <c r="E43" s="818"/>
      <c r="F43" s="818"/>
      <c r="G43" s="818"/>
      <c r="H43" s="818"/>
      <c r="I43" s="818"/>
      <c r="J43" s="818"/>
      <c r="K43" s="818"/>
      <c r="L43" s="818"/>
      <c r="M43" s="818"/>
      <c r="N43" s="818"/>
      <c r="O43" s="818"/>
      <c r="P43" s="819"/>
      <c r="Q43" s="820"/>
      <c r="R43" s="821"/>
      <c r="S43" s="821"/>
      <c r="T43" s="821"/>
      <c r="U43" s="821"/>
      <c r="V43" s="821"/>
      <c r="W43" s="821"/>
      <c r="X43" s="821"/>
      <c r="Y43" s="821"/>
      <c r="Z43" s="821"/>
      <c r="AA43" s="821"/>
      <c r="AB43" s="821"/>
      <c r="AC43" s="821"/>
      <c r="AD43" s="821"/>
      <c r="AE43" s="822"/>
      <c r="AF43" s="823"/>
      <c r="AG43" s="824"/>
      <c r="AH43" s="824"/>
      <c r="AI43" s="824"/>
      <c r="AJ43" s="825"/>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1"/>
      <c r="BK43" s="231"/>
      <c r="BL43" s="231"/>
      <c r="BM43" s="231"/>
      <c r="BN43" s="231"/>
      <c r="BO43" s="240"/>
      <c r="BP43" s="240"/>
      <c r="BQ43" s="237">
        <v>37</v>
      </c>
      <c r="BR43" s="238"/>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29"/>
    </row>
    <row r="44" spans="1:131" ht="26.25" customHeight="1">
      <c r="A44" s="237">
        <v>17</v>
      </c>
      <c r="B44" s="817"/>
      <c r="C44" s="818"/>
      <c r="D44" s="818"/>
      <c r="E44" s="818"/>
      <c r="F44" s="818"/>
      <c r="G44" s="818"/>
      <c r="H44" s="818"/>
      <c r="I44" s="818"/>
      <c r="J44" s="818"/>
      <c r="K44" s="818"/>
      <c r="L44" s="818"/>
      <c r="M44" s="818"/>
      <c r="N44" s="818"/>
      <c r="O44" s="818"/>
      <c r="P44" s="819"/>
      <c r="Q44" s="820"/>
      <c r="R44" s="821"/>
      <c r="S44" s="821"/>
      <c r="T44" s="821"/>
      <c r="U44" s="821"/>
      <c r="V44" s="821"/>
      <c r="W44" s="821"/>
      <c r="X44" s="821"/>
      <c r="Y44" s="821"/>
      <c r="Z44" s="821"/>
      <c r="AA44" s="821"/>
      <c r="AB44" s="821"/>
      <c r="AC44" s="821"/>
      <c r="AD44" s="821"/>
      <c r="AE44" s="822"/>
      <c r="AF44" s="823"/>
      <c r="AG44" s="824"/>
      <c r="AH44" s="824"/>
      <c r="AI44" s="824"/>
      <c r="AJ44" s="825"/>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1"/>
      <c r="BK44" s="231"/>
      <c r="BL44" s="231"/>
      <c r="BM44" s="231"/>
      <c r="BN44" s="231"/>
      <c r="BO44" s="240"/>
      <c r="BP44" s="240"/>
      <c r="BQ44" s="237">
        <v>38</v>
      </c>
      <c r="BR44" s="238"/>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29"/>
    </row>
    <row r="45" spans="1:131" ht="26.25" customHeight="1">
      <c r="A45" s="237">
        <v>18</v>
      </c>
      <c r="B45" s="817"/>
      <c r="C45" s="818"/>
      <c r="D45" s="818"/>
      <c r="E45" s="818"/>
      <c r="F45" s="818"/>
      <c r="G45" s="818"/>
      <c r="H45" s="818"/>
      <c r="I45" s="818"/>
      <c r="J45" s="818"/>
      <c r="K45" s="818"/>
      <c r="L45" s="818"/>
      <c r="M45" s="818"/>
      <c r="N45" s="818"/>
      <c r="O45" s="818"/>
      <c r="P45" s="819"/>
      <c r="Q45" s="820"/>
      <c r="R45" s="821"/>
      <c r="S45" s="821"/>
      <c r="T45" s="821"/>
      <c r="U45" s="821"/>
      <c r="V45" s="821"/>
      <c r="W45" s="821"/>
      <c r="X45" s="821"/>
      <c r="Y45" s="821"/>
      <c r="Z45" s="821"/>
      <c r="AA45" s="821"/>
      <c r="AB45" s="821"/>
      <c r="AC45" s="821"/>
      <c r="AD45" s="821"/>
      <c r="AE45" s="822"/>
      <c r="AF45" s="823"/>
      <c r="AG45" s="824"/>
      <c r="AH45" s="824"/>
      <c r="AI45" s="824"/>
      <c r="AJ45" s="825"/>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1"/>
      <c r="BK45" s="231"/>
      <c r="BL45" s="231"/>
      <c r="BM45" s="231"/>
      <c r="BN45" s="231"/>
      <c r="BO45" s="240"/>
      <c r="BP45" s="240"/>
      <c r="BQ45" s="237">
        <v>39</v>
      </c>
      <c r="BR45" s="238"/>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29"/>
    </row>
    <row r="46" spans="1:131" ht="26.25" customHeight="1">
      <c r="A46" s="237">
        <v>19</v>
      </c>
      <c r="B46" s="817"/>
      <c r="C46" s="818"/>
      <c r="D46" s="818"/>
      <c r="E46" s="818"/>
      <c r="F46" s="818"/>
      <c r="G46" s="818"/>
      <c r="H46" s="818"/>
      <c r="I46" s="818"/>
      <c r="J46" s="818"/>
      <c r="K46" s="818"/>
      <c r="L46" s="818"/>
      <c r="M46" s="818"/>
      <c r="N46" s="818"/>
      <c r="O46" s="818"/>
      <c r="P46" s="819"/>
      <c r="Q46" s="820"/>
      <c r="R46" s="821"/>
      <c r="S46" s="821"/>
      <c r="T46" s="821"/>
      <c r="U46" s="821"/>
      <c r="V46" s="821"/>
      <c r="W46" s="821"/>
      <c r="X46" s="821"/>
      <c r="Y46" s="821"/>
      <c r="Z46" s="821"/>
      <c r="AA46" s="821"/>
      <c r="AB46" s="821"/>
      <c r="AC46" s="821"/>
      <c r="AD46" s="821"/>
      <c r="AE46" s="822"/>
      <c r="AF46" s="823"/>
      <c r="AG46" s="824"/>
      <c r="AH46" s="824"/>
      <c r="AI46" s="824"/>
      <c r="AJ46" s="825"/>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1"/>
      <c r="BK46" s="231"/>
      <c r="BL46" s="231"/>
      <c r="BM46" s="231"/>
      <c r="BN46" s="231"/>
      <c r="BO46" s="240"/>
      <c r="BP46" s="240"/>
      <c r="BQ46" s="237">
        <v>40</v>
      </c>
      <c r="BR46" s="238"/>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29"/>
    </row>
    <row r="47" spans="1:131" ht="26.25" customHeight="1">
      <c r="A47" s="237">
        <v>20</v>
      </c>
      <c r="B47" s="817"/>
      <c r="C47" s="818"/>
      <c r="D47" s="818"/>
      <c r="E47" s="818"/>
      <c r="F47" s="818"/>
      <c r="G47" s="818"/>
      <c r="H47" s="818"/>
      <c r="I47" s="818"/>
      <c r="J47" s="818"/>
      <c r="K47" s="818"/>
      <c r="L47" s="818"/>
      <c r="M47" s="818"/>
      <c r="N47" s="818"/>
      <c r="O47" s="818"/>
      <c r="P47" s="819"/>
      <c r="Q47" s="820"/>
      <c r="R47" s="821"/>
      <c r="S47" s="821"/>
      <c r="T47" s="821"/>
      <c r="U47" s="821"/>
      <c r="V47" s="821"/>
      <c r="W47" s="821"/>
      <c r="X47" s="821"/>
      <c r="Y47" s="821"/>
      <c r="Z47" s="821"/>
      <c r="AA47" s="821"/>
      <c r="AB47" s="821"/>
      <c r="AC47" s="821"/>
      <c r="AD47" s="821"/>
      <c r="AE47" s="822"/>
      <c r="AF47" s="823"/>
      <c r="AG47" s="824"/>
      <c r="AH47" s="824"/>
      <c r="AI47" s="824"/>
      <c r="AJ47" s="825"/>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1"/>
      <c r="BK47" s="231"/>
      <c r="BL47" s="231"/>
      <c r="BM47" s="231"/>
      <c r="BN47" s="231"/>
      <c r="BO47" s="240"/>
      <c r="BP47" s="240"/>
      <c r="BQ47" s="237">
        <v>41</v>
      </c>
      <c r="BR47" s="238"/>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29"/>
    </row>
    <row r="48" spans="1:131" ht="26.25" customHeight="1">
      <c r="A48" s="237">
        <v>21</v>
      </c>
      <c r="B48" s="817"/>
      <c r="C48" s="818"/>
      <c r="D48" s="818"/>
      <c r="E48" s="818"/>
      <c r="F48" s="818"/>
      <c r="G48" s="818"/>
      <c r="H48" s="818"/>
      <c r="I48" s="818"/>
      <c r="J48" s="818"/>
      <c r="K48" s="818"/>
      <c r="L48" s="818"/>
      <c r="M48" s="818"/>
      <c r="N48" s="818"/>
      <c r="O48" s="818"/>
      <c r="P48" s="819"/>
      <c r="Q48" s="820"/>
      <c r="R48" s="821"/>
      <c r="S48" s="821"/>
      <c r="T48" s="821"/>
      <c r="U48" s="821"/>
      <c r="V48" s="821"/>
      <c r="W48" s="821"/>
      <c r="X48" s="821"/>
      <c r="Y48" s="821"/>
      <c r="Z48" s="821"/>
      <c r="AA48" s="821"/>
      <c r="AB48" s="821"/>
      <c r="AC48" s="821"/>
      <c r="AD48" s="821"/>
      <c r="AE48" s="822"/>
      <c r="AF48" s="823"/>
      <c r="AG48" s="824"/>
      <c r="AH48" s="824"/>
      <c r="AI48" s="824"/>
      <c r="AJ48" s="825"/>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1"/>
      <c r="BK48" s="231"/>
      <c r="BL48" s="231"/>
      <c r="BM48" s="231"/>
      <c r="BN48" s="231"/>
      <c r="BO48" s="240"/>
      <c r="BP48" s="240"/>
      <c r="BQ48" s="237">
        <v>42</v>
      </c>
      <c r="BR48" s="238"/>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29"/>
    </row>
    <row r="49" spans="1:131" ht="26.25" customHeight="1">
      <c r="A49" s="237">
        <v>22</v>
      </c>
      <c r="B49" s="817"/>
      <c r="C49" s="818"/>
      <c r="D49" s="818"/>
      <c r="E49" s="818"/>
      <c r="F49" s="818"/>
      <c r="G49" s="818"/>
      <c r="H49" s="818"/>
      <c r="I49" s="818"/>
      <c r="J49" s="818"/>
      <c r="K49" s="818"/>
      <c r="L49" s="818"/>
      <c r="M49" s="818"/>
      <c r="N49" s="818"/>
      <c r="O49" s="818"/>
      <c r="P49" s="819"/>
      <c r="Q49" s="820"/>
      <c r="R49" s="821"/>
      <c r="S49" s="821"/>
      <c r="T49" s="821"/>
      <c r="U49" s="821"/>
      <c r="V49" s="821"/>
      <c r="W49" s="821"/>
      <c r="X49" s="821"/>
      <c r="Y49" s="821"/>
      <c r="Z49" s="821"/>
      <c r="AA49" s="821"/>
      <c r="AB49" s="821"/>
      <c r="AC49" s="821"/>
      <c r="AD49" s="821"/>
      <c r="AE49" s="822"/>
      <c r="AF49" s="823"/>
      <c r="AG49" s="824"/>
      <c r="AH49" s="824"/>
      <c r="AI49" s="824"/>
      <c r="AJ49" s="825"/>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1"/>
      <c r="BK49" s="231"/>
      <c r="BL49" s="231"/>
      <c r="BM49" s="231"/>
      <c r="BN49" s="231"/>
      <c r="BO49" s="240"/>
      <c r="BP49" s="240"/>
      <c r="BQ49" s="237">
        <v>43</v>
      </c>
      <c r="BR49" s="238"/>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29"/>
    </row>
    <row r="50" spans="1:131" ht="26.25" customHeight="1">
      <c r="A50" s="237">
        <v>23</v>
      </c>
      <c r="B50" s="817"/>
      <c r="C50" s="818"/>
      <c r="D50" s="818"/>
      <c r="E50" s="818"/>
      <c r="F50" s="818"/>
      <c r="G50" s="818"/>
      <c r="H50" s="818"/>
      <c r="I50" s="818"/>
      <c r="J50" s="818"/>
      <c r="K50" s="818"/>
      <c r="L50" s="818"/>
      <c r="M50" s="818"/>
      <c r="N50" s="818"/>
      <c r="O50" s="818"/>
      <c r="P50" s="819"/>
      <c r="Q50" s="872"/>
      <c r="R50" s="873"/>
      <c r="S50" s="873"/>
      <c r="T50" s="873"/>
      <c r="U50" s="873"/>
      <c r="V50" s="873"/>
      <c r="W50" s="873"/>
      <c r="X50" s="873"/>
      <c r="Y50" s="873"/>
      <c r="Z50" s="873"/>
      <c r="AA50" s="873"/>
      <c r="AB50" s="873"/>
      <c r="AC50" s="873"/>
      <c r="AD50" s="873"/>
      <c r="AE50" s="874"/>
      <c r="AF50" s="823"/>
      <c r="AG50" s="824"/>
      <c r="AH50" s="824"/>
      <c r="AI50" s="824"/>
      <c r="AJ50" s="825"/>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1"/>
      <c r="BK50" s="231"/>
      <c r="BL50" s="231"/>
      <c r="BM50" s="231"/>
      <c r="BN50" s="231"/>
      <c r="BO50" s="240"/>
      <c r="BP50" s="240"/>
      <c r="BQ50" s="237">
        <v>44</v>
      </c>
      <c r="BR50" s="238"/>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29"/>
    </row>
    <row r="51" spans="1:131" ht="26.25" customHeight="1">
      <c r="A51" s="237">
        <v>24</v>
      </c>
      <c r="B51" s="817"/>
      <c r="C51" s="818"/>
      <c r="D51" s="818"/>
      <c r="E51" s="818"/>
      <c r="F51" s="818"/>
      <c r="G51" s="818"/>
      <c r="H51" s="818"/>
      <c r="I51" s="818"/>
      <c r="J51" s="818"/>
      <c r="K51" s="818"/>
      <c r="L51" s="818"/>
      <c r="M51" s="818"/>
      <c r="N51" s="818"/>
      <c r="O51" s="818"/>
      <c r="P51" s="819"/>
      <c r="Q51" s="872"/>
      <c r="R51" s="873"/>
      <c r="S51" s="873"/>
      <c r="T51" s="873"/>
      <c r="U51" s="873"/>
      <c r="V51" s="873"/>
      <c r="W51" s="873"/>
      <c r="X51" s="873"/>
      <c r="Y51" s="873"/>
      <c r="Z51" s="873"/>
      <c r="AA51" s="873"/>
      <c r="AB51" s="873"/>
      <c r="AC51" s="873"/>
      <c r="AD51" s="873"/>
      <c r="AE51" s="874"/>
      <c r="AF51" s="823"/>
      <c r="AG51" s="824"/>
      <c r="AH51" s="824"/>
      <c r="AI51" s="824"/>
      <c r="AJ51" s="825"/>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1"/>
      <c r="BK51" s="231"/>
      <c r="BL51" s="231"/>
      <c r="BM51" s="231"/>
      <c r="BN51" s="231"/>
      <c r="BO51" s="240"/>
      <c r="BP51" s="240"/>
      <c r="BQ51" s="237">
        <v>45</v>
      </c>
      <c r="BR51" s="238"/>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29"/>
    </row>
    <row r="52" spans="1:131" ht="26.25" customHeight="1">
      <c r="A52" s="237">
        <v>25</v>
      </c>
      <c r="B52" s="817"/>
      <c r="C52" s="818"/>
      <c r="D52" s="818"/>
      <c r="E52" s="818"/>
      <c r="F52" s="818"/>
      <c r="G52" s="818"/>
      <c r="H52" s="818"/>
      <c r="I52" s="818"/>
      <c r="J52" s="818"/>
      <c r="K52" s="818"/>
      <c r="L52" s="818"/>
      <c r="M52" s="818"/>
      <c r="N52" s="818"/>
      <c r="O52" s="818"/>
      <c r="P52" s="819"/>
      <c r="Q52" s="872"/>
      <c r="R52" s="873"/>
      <c r="S52" s="873"/>
      <c r="T52" s="873"/>
      <c r="U52" s="873"/>
      <c r="V52" s="873"/>
      <c r="W52" s="873"/>
      <c r="X52" s="873"/>
      <c r="Y52" s="873"/>
      <c r="Z52" s="873"/>
      <c r="AA52" s="873"/>
      <c r="AB52" s="873"/>
      <c r="AC52" s="873"/>
      <c r="AD52" s="873"/>
      <c r="AE52" s="874"/>
      <c r="AF52" s="823"/>
      <c r="AG52" s="824"/>
      <c r="AH52" s="824"/>
      <c r="AI52" s="824"/>
      <c r="AJ52" s="825"/>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1"/>
      <c r="BK52" s="231"/>
      <c r="BL52" s="231"/>
      <c r="BM52" s="231"/>
      <c r="BN52" s="231"/>
      <c r="BO52" s="240"/>
      <c r="BP52" s="240"/>
      <c r="BQ52" s="237">
        <v>46</v>
      </c>
      <c r="BR52" s="238"/>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29"/>
    </row>
    <row r="53" spans="1:131" ht="26.25" customHeight="1">
      <c r="A53" s="237">
        <v>26</v>
      </c>
      <c r="B53" s="817"/>
      <c r="C53" s="818"/>
      <c r="D53" s="818"/>
      <c r="E53" s="818"/>
      <c r="F53" s="818"/>
      <c r="G53" s="818"/>
      <c r="H53" s="818"/>
      <c r="I53" s="818"/>
      <c r="J53" s="818"/>
      <c r="K53" s="818"/>
      <c r="L53" s="818"/>
      <c r="M53" s="818"/>
      <c r="N53" s="818"/>
      <c r="O53" s="818"/>
      <c r="P53" s="819"/>
      <c r="Q53" s="872"/>
      <c r="R53" s="873"/>
      <c r="S53" s="873"/>
      <c r="T53" s="873"/>
      <c r="U53" s="873"/>
      <c r="V53" s="873"/>
      <c r="W53" s="873"/>
      <c r="X53" s="873"/>
      <c r="Y53" s="873"/>
      <c r="Z53" s="873"/>
      <c r="AA53" s="873"/>
      <c r="AB53" s="873"/>
      <c r="AC53" s="873"/>
      <c r="AD53" s="873"/>
      <c r="AE53" s="874"/>
      <c r="AF53" s="823"/>
      <c r="AG53" s="824"/>
      <c r="AH53" s="824"/>
      <c r="AI53" s="824"/>
      <c r="AJ53" s="825"/>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1"/>
      <c r="BK53" s="231"/>
      <c r="BL53" s="231"/>
      <c r="BM53" s="231"/>
      <c r="BN53" s="231"/>
      <c r="BO53" s="240"/>
      <c r="BP53" s="240"/>
      <c r="BQ53" s="237">
        <v>47</v>
      </c>
      <c r="BR53" s="238"/>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29"/>
    </row>
    <row r="54" spans="1:131" ht="26.25" customHeight="1">
      <c r="A54" s="237">
        <v>27</v>
      </c>
      <c r="B54" s="817"/>
      <c r="C54" s="818"/>
      <c r="D54" s="818"/>
      <c r="E54" s="818"/>
      <c r="F54" s="818"/>
      <c r="G54" s="818"/>
      <c r="H54" s="818"/>
      <c r="I54" s="818"/>
      <c r="J54" s="818"/>
      <c r="K54" s="818"/>
      <c r="L54" s="818"/>
      <c r="M54" s="818"/>
      <c r="N54" s="818"/>
      <c r="O54" s="818"/>
      <c r="P54" s="819"/>
      <c r="Q54" s="872"/>
      <c r="R54" s="873"/>
      <c r="S54" s="873"/>
      <c r="T54" s="873"/>
      <c r="U54" s="873"/>
      <c r="V54" s="873"/>
      <c r="W54" s="873"/>
      <c r="X54" s="873"/>
      <c r="Y54" s="873"/>
      <c r="Z54" s="873"/>
      <c r="AA54" s="873"/>
      <c r="AB54" s="873"/>
      <c r="AC54" s="873"/>
      <c r="AD54" s="873"/>
      <c r="AE54" s="874"/>
      <c r="AF54" s="823"/>
      <c r="AG54" s="824"/>
      <c r="AH54" s="824"/>
      <c r="AI54" s="824"/>
      <c r="AJ54" s="825"/>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1"/>
      <c r="BK54" s="231"/>
      <c r="BL54" s="231"/>
      <c r="BM54" s="231"/>
      <c r="BN54" s="231"/>
      <c r="BO54" s="240"/>
      <c r="BP54" s="240"/>
      <c r="BQ54" s="237">
        <v>48</v>
      </c>
      <c r="BR54" s="238"/>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29"/>
    </row>
    <row r="55" spans="1:131" ht="26.25" customHeight="1">
      <c r="A55" s="237">
        <v>28</v>
      </c>
      <c r="B55" s="817"/>
      <c r="C55" s="818"/>
      <c r="D55" s="818"/>
      <c r="E55" s="818"/>
      <c r="F55" s="818"/>
      <c r="G55" s="818"/>
      <c r="H55" s="818"/>
      <c r="I55" s="818"/>
      <c r="J55" s="818"/>
      <c r="K55" s="818"/>
      <c r="L55" s="818"/>
      <c r="M55" s="818"/>
      <c r="N55" s="818"/>
      <c r="O55" s="818"/>
      <c r="P55" s="819"/>
      <c r="Q55" s="872"/>
      <c r="R55" s="873"/>
      <c r="S55" s="873"/>
      <c r="T55" s="873"/>
      <c r="U55" s="873"/>
      <c r="V55" s="873"/>
      <c r="W55" s="873"/>
      <c r="X55" s="873"/>
      <c r="Y55" s="873"/>
      <c r="Z55" s="873"/>
      <c r="AA55" s="873"/>
      <c r="AB55" s="873"/>
      <c r="AC55" s="873"/>
      <c r="AD55" s="873"/>
      <c r="AE55" s="874"/>
      <c r="AF55" s="823"/>
      <c r="AG55" s="824"/>
      <c r="AH55" s="824"/>
      <c r="AI55" s="824"/>
      <c r="AJ55" s="825"/>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1"/>
      <c r="BK55" s="231"/>
      <c r="BL55" s="231"/>
      <c r="BM55" s="231"/>
      <c r="BN55" s="231"/>
      <c r="BO55" s="240"/>
      <c r="BP55" s="240"/>
      <c r="BQ55" s="237">
        <v>49</v>
      </c>
      <c r="BR55" s="238"/>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29"/>
    </row>
    <row r="56" spans="1:131" ht="26.25" customHeight="1">
      <c r="A56" s="237">
        <v>29</v>
      </c>
      <c r="B56" s="817"/>
      <c r="C56" s="818"/>
      <c r="D56" s="818"/>
      <c r="E56" s="818"/>
      <c r="F56" s="818"/>
      <c r="G56" s="818"/>
      <c r="H56" s="818"/>
      <c r="I56" s="818"/>
      <c r="J56" s="818"/>
      <c r="K56" s="818"/>
      <c r="L56" s="818"/>
      <c r="M56" s="818"/>
      <c r="N56" s="818"/>
      <c r="O56" s="818"/>
      <c r="P56" s="819"/>
      <c r="Q56" s="872"/>
      <c r="R56" s="873"/>
      <c r="S56" s="873"/>
      <c r="T56" s="873"/>
      <c r="U56" s="873"/>
      <c r="V56" s="873"/>
      <c r="W56" s="873"/>
      <c r="X56" s="873"/>
      <c r="Y56" s="873"/>
      <c r="Z56" s="873"/>
      <c r="AA56" s="873"/>
      <c r="AB56" s="873"/>
      <c r="AC56" s="873"/>
      <c r="AD56" s="873"/>
      <c r="AE56" s="874"/>
      <c r="AF56" s="823"/>
      <c r="AG56" s="824"/>
      <c r="AH56" s="824"/>
      <c r="AI56" s="824"/>
      <c r="AJ56" s="825"/>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31"/>
      <c r="BK56" s="231"/>
      <c r="BL56" s="231"/>
      <c r="BM56" s="231"/>
      <c r="BN56" s="231"/>
      <c r="BO56" s="240"/>
      <c r="BP56" s="240"/>
      <c r="BQ56" s="237">
        <v>50</v>
      </c>
      <c r="BR56" s="238"/>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29"/>
    </row>
    <row r="57" spans="1:131" ht="26.25" customHeight="1">
      <c r="A57" s="237">
        <v>30</v>
      </c>
      <c r="B57" s="817"/>
      <c r="C57" s="818"/>
      <c r="D57" s="818"/>
      <c r="E57" s="818"/>
      <c r="F57" s="818"/>
      <c r="G57" s="818"/>
      <c r="H57" s="818"/>
      <c r="I57" s="818"/>
      <c r="J57" s="818"/>
      <c r="K57" s="818"/>
      <c r="L57" s="818"/>
      <c r="M57" s="818"/>
      <c r="N57" s="818"/>
      <c r="O57" s="818"/>
      <c r="P57" s="819"/>
      <c r="Q57" s="872"/>
      <c r="R57" s="873"/>
      <c r="S57" s="873"/>
      <c r="T57" s="873"/>
      <c r="U57" s="873"/>
      <c r="V57" s="873"/>
      <c r="W57" s="873"/>
      <c r="X57" s="873"/>
      <c r="Y57" s="873"/>
      <c r="Z57" s="873"/>
      <c r="AA57" s="873"/>
      <c r="AB57" s="873"/>
      <c r="AC57" s="873"/>
      <c r="AD57" s="873"/>
      <c r="AE57" s="874"/>
      <c r="AF57" s="823"/>
      <c r="AG57" s="824"/>
      <c r="AH57" s="824"/>
      <c r="AI57" s="824"/>
      <c r="AJ57" s="825"/>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31"/>
      <c r="BK57" s="231"/>
      <c r="BL57" s="231"/>
      <c r="BM57" s="231"/>
      <c r="BN57" s="231"/>
      <c r="BO57" s="240"/>
      <c r="BP57" s="240"/>
      <c r="BQ57" s="237">
        <v>51</v>
      </c>
      <c r="BR57" s="238"/>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29"/>
    </row>
    <row r="58" spans="1:131" ht="26.25" customHeight="1">
      <c r="A58" s="237">
        <v>31</v>
      </c>
      <c r="B58" s="817"/>
      <c r="C58" s="818"/>
      <c r="D58" s="818"/>
      <c r="E58" s="818"/>
      <c r="F58" s="818"/>
      <c r="G58" s="818"/>
      <c r="H58" s="818"/>
      <c r="I58" s="818"/>
      <c r="J58" s="818"/>
      <c r="K58" s="818"/>
      <c r="L58" s="818"/>
      <c r="M58" s="818"/>
      <c r="N58" s="818"/>
      <c r="O58" s="818"/>
      <c r="P58" s="819"/>
      <c r="Q58" s="872"/>
      <c r="R58" s="873"/>
      <c r="S58" s="873"/>
      <c r="T58" s="873"/>
      <c r="U58" s="873"/>
      <c r="V58" s="873"/>
      <c r="W58" s="873"/>
      <c r="X58" s="873"/>
      <c r="Y58" s="873"/>
      <c r="Z58" s="873"/>
      <c r="AA58" s="873"/>
      <c r="AB58" s="873"/>
      <c r="AC58" s="873"/>
      <c r="AD58" s="873"/>
      <c r="AE58" s="874"/>
      <c r="AF58" s="823"/>
      <c r="AG58" s="824"/>
      <c r="AH58" s="824"/>
      <c r="AI58" s="824"/>
      <c r="AJ58" s="825"/>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1"/>
      <c r="BK58" s="231"/>
      <c r="BL58" s="231"/>
      <c r="BM58" s="231"/>
      <c r="BN58" s="231"/>
      <c r="BO58" s="240"/>
      <c r="BP58" s="240"/>
      <c r="BQ58" s="237">
        <v>52</v>
      </c>
      <c r="BR58" s="238"/>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29"/>
    </row>
    <row r="59" spans="1:131" ht="26.25" customHeight="1">
      <c r="A59" s="237">
        <v>32</v>
      </c>
      <c r="B59" s="817"/>
      <c r="C59" s="818"/>
      <c r="D59" s="818"/>
      <c r="E59" s="818"/>
      <c r="F59" s="818"/>
      <c r="G59" s="818"/>
      <c r="H59" s="818"/>
      <c r="I59" s="818"/>
      <c r="J59" s="818"/>
      <c r="K59" s="818"/>
      <c r="L59" s="818"/>
      <c r="M59" s="818"/>
      <c r="N59" s="818"/>
      <c r="O59" s="818"/>
      <c r="P59" s="819"/>
      <c r="Q59" s="872"/>
      <c r="R59" s="873"/>
      <c r="S59" s="873"/>
      <c r="T59" s="873"/>
      <c r="U59" s="873"/>
      <c r="V59" s="873"/>
      <c r="W59" s="873"/>
      <c r="X59" s="873"/>
      <c r="Y59" s="873"/>
      <c r="Z59" s="873"/>
      <c r="AA59" s="873"/>
      <c r="AB59" s="873"/>
      <c r="AC59" s="873"/>
      <c r="AD59" s="873"/>
      <c r="AE59" s="874"/>
      <c r="AF59" s="823"/>
      <c r="AG59" s="824"/>
      <c r="AH59" s="824"/>
      <c r="AI59" s="824"/>
      <c r="AJ59" s="825"/>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1"/>
      <c r="BK59" s="231"/>
      <c r="BL59" s="231"/>
      <c r="BM59" s="231"/>
      <c r="BN59" s="231"/>
      <c r="BO59" s="240"/>
      <c r="BP59" s="240"/>
      <c r="BQ59" s="237">
        <v>53</v>
      </c>
      <c r="BR59" s="238"/>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29"/>
    </row>
    <row r="60" spans="1:131" ht="26.25" customHeight="1">
      <c r="A60" s="237">
        <v>33</v>
      </c>
      <c r="B60" s="817"/>
      <c r="C60" s="818"/>
      <c r="D60" s="818"/>
      <c r="E60" s="818"/>
      <c r="F60" s="818"/>
      <c r="G60" s="818"/>
      <c r="H60" s="818"/>
      <c r="I60" s="818"/>
      <c r="J60" s="818"/>
      <c r="K60" s="818"/>
      <c r="L60" s="818"/>
      <c r="M60" s="818"/>
      <c r="N60" s="818"/>
      <c r="O60" s="818"/>
      <c r="P60" s="819"/>
      <c r="Q60" s="872"/>
      <c r="R60" s="873"/>
      <c r="S60" s="873"/>
      <c r="T60" s="873"/>
      <c r="U60" s="873"/>
      <c r="V60" s="873"/>
      <c r="W60" s="873"/>
      <c r="X60" s="873"/>
      <c r="Y60" s="873"/>
      <c r="Z60" s="873"/>
      <c r="AA60" s="873"/>
      <c r="AB60" s="873"/>
      <c r="AC60" s="873"/>
      <c r="AD60" s="873"/>
      <c r="AE60" s="874"/>
      <c r="AF60" s="823"/>
      <c r="AG60" s="824"/>
      <c r="AH60" s="824"/>
      <c r="AI60" s="824"/>
      <c r="AJ60" s="825"/>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1"/>
      <c r="BK60" s="231"/>
      <c r="BL60" s="231"/>
      <c r="BM60" s="231"/>
      <c r="BN60" s="231"/>
      <c r="BO60" s="240"/>
      <c r="BP60" s="240"/>
      <c r="BQ60" s="237">
        <v>54</v>
      </c>
      <c r="BR60" s="238"/>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29"/>
    </row>
    <row r="61" spans="1:131" ht="26.25" customHeight="1" thickBot="1">
      <c r="A61" s="237">
        <v>34</v>
      </c>
      <c r="B61" s="817"/>
      <c r="C61" s="818"/>
      <c r="D61" s="818"/>
      <c r="E61" s="818"/>
      <c r="F61" s="818"/>
      <c r="G61" s="818"/>
      <c r="H61" s="818"/>
      <c r="I61" s="818"/>
      <c r="J61" s="818"/>
      <c r="K61" s="818"/>
      <c r="L61" s="818"/>
      <c r="M61" s="818"/>
      <c r="N61" s="818"/>
      <c r="O61" s="818"/>
      <c r="P61" s="819"/>
      <c r="Q61" s="872"/>
      <c r="R61" s="873"/>
      <c r="S61" s="873"/>
      <c r="T61" s="873"/>
      <c r="U61" s="873"/>
      <c r="V61" s="873"/>
      <c r="W61" s="873"/>
      <c r="X61" s="873"/>
      <c r="Y61" s="873"/>
      <c r="Z61" s="873"/>
      <c r="AA61" s="873"/>
      <c r="AB61" s="873"/>
      <c r="AC61" s="873"/>
      <c r="AD61" s="873"/>
      <c r="AE61" s="874"/>
      <c r="AF61" s="823"/>
      <c r="AG61" s="824"/>
      <c r="AH61" s="824"/>
      <c r="AI61" s="824"/>
      <c r="AJ61" s="825"/>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1"/>
      <c r="BK61" s="231"/>
      <c r="BL61" s="231"/>
      <c r="BM61" s="231"/>
      <c r="BN61" s="231"/>
      <c r="BO61" s="240"/>
      <c r="BP61" s="240"/>
      <c r="BQ61" s="237">
        <v>55</v>
      </c>
      <c r="BR61" s="238"/>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29"/>
    </row>
    <row r="62" spans="1:131" ht="26.25" customHeight="1">
      <c r="A62" s="237">
        <v>35</v>
      </c>
      <c r="B62" s="817"/>
      <c r="C62" s="818"/>
      <c r="D62" s="818"/>
      <c r="E62" s="818"/>
      <c r="F62" s="818"/>
      <c r="G62" s="818"/>
      <c r="H62" s="818"/>
      <c r="I62" s="818"/>
      <c r="J62" s="818"/>
      <c r="K62" s="818"/>
      <c r="L62" s="818"/>
      <c r="M62" s="818"/>
      <c r="N62" s="818"/>
      <c r="O62" s="818"/>
      <c r="P62" s="819"/>
      <c r="Q62" s="872"/>
      <c r="R62" s="873"/>
      <c r="S62" s="873"/>
      <c r="T62" s="873"/>
      <c r="U62" s="873"/>
      <c r="V62" s="873"/>
      <c r="W62" s="873"/>
      <c r="X62" s="873"/>
      <c r="Y62" s="873"/>
      <c r="Z62" s="873"/>
      <c r="AA62" s="873"/>
      <c r="AB62" s="873"/>
      <c r="AC62" s="873"/>
      <c r="AD62" s="873"/>
      <c r="AE62" s="874"/>
      <c r="AF62" s="823"/>
      <c r="AG62" s="824"/>
      <c r="AH62" s="824"/>
      <c r="AI62" s="824"/>
      <c r="AJ62" s="825"/>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416</v>
      </c>
      <c r="BK62" s="843"/>
      <c r="BL62" s="843"/>
      <c r="BM62" s="843"/>
      <c r="BN62" s="844"/>
      <c r="BO62" s="240"/>
      <c r="BP62" s="240"/>
      <c r="BQ62" s="237">
        <v>56</v>
      </c>
      <c r="BR62" s="238"/>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29"/>
    </row>
    <row r="63" spans="1:131" ht="26.25" customHeight="1" thickBot="1">
      <c r="A63" s="239" t="s">
        <v>398</v>
      </c>
      <c r="B63" s="826" t="s">
        <v>417</v>
      </c>
      <c r="C63" s="827"/>
      <c r="D63" s="827"/>
      <c r="E63" s="827"/>
      <c r="F63" s="827"/>
      <c r="G63" s="827"/>
      <c r="H63" s="827"/>
      <c r="I63" s="827"/>
      <c r="J63" s="827"/>
      <c r="K63" s="827"/>
      <c r="L63" s="827"/>
      <c r="M63" s="827"/>
      <c r="N63" s="827"/>
      <c r="O63" s="827"/>
      <c r="P63" s="828"/>
      <c r="Q63" s="877"/>
      <c r="R63" s="878"/>
      <c r="S63" s="878"/>
      <c r="T63" s="878"/>
      <c r="U63" s="878"/>
      <c r="V63" s="878"/>
      <c r="W63" s="878"/>
      <c r="X63" s="878"/>
      <c r="Y63" s="878"/>
      <c r="Z63" s="878"/>
      <c r="AA63" s="878"/>
      <c r="AB63" s="878"/>
      <c r="AC63" s="878"/>
      <c r="AD63" s="878"/>
      <c r="AE63" s="879"/>
      <c r="AF63" s="880">
        <v>528</v>
      </c>
      <c r="AG63" s="881"/>
      <c r="AH63" s="881"/>
      <c r="AI63" s="881"/>
      <c r="AJ63" s="882"/>
      <c r="AK63" s="883"/>
      <c r="AL63" s="878"/>
      <c r="AM63" s="878"/>
      <c r="AN63" s="878"/>
      <c r="AO63" s="878"/>
      <c r="AP63" s="881">
        <v>665</v>
      </c>
      <c r="AQ63" s="881"/>
      <c r="AR63" s="881"/>
      <c r="AS63" s="881"/>
      <c r="AT63" s="881"/>
      <c r="AU63" s="881">
        <v>422</v>
      </c>
      <c r="AV63" s="881"/>
      <c r="AW63" s="881"/>
      <c r="AX63" s="881"/>
      <c r="AY63" s="881"/>
      <c r="AZ63" s="885"/>
      <c r="BA63" s="885"/>
      <c r="BB63" s="885"/>
      <c r="BC63" s="885"/>
      <c r="BD63" s="885"/>
      <c r="BE63" s="886"/>
      <c r="BF63" s="886"/>
      <c r="BG63" s="886"/>
      <c r="BH63" s="886"/>
      <c r="BI63" s="887"/>
      <c r="BJ63" s="888" t="s">
        <v>418</v>
      </c>
      <c r="BK63" s="889"/>
      <c r="BL63" s="889"/>
      <c r="BM63" s="889"/>
      <c r="BN63" s="890"/>
      <c r="BO63" s="240"/>
      <c r="BP63" s="240"/>
      <c r="BQ63" s="237">
        <v>57</v>
      </c>
      <c r="BR63" s="238"/>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29"/>
    </row>
    <row r="64" spans="1:131" ht="26.25" customHeight="1">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29"/>
    </row>
    <row r="65" spans="1:131" ht="26.25" customHeight="1" thickBot="1">
      <c r="A65" s="231" t="s">
        <v>419</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29"/>
    </row>
    <row r="66" spans="1:131" ht="26.25" customHeight="1">
      <c r="A66" s="764" t="s">
        <v>420</v>
      </c>
      <c r="B66" s="765"/>
      <c r="C66" s="765"/>
      <c r="D66" s="765"/>
      <c r="E66" s="765"/>
      <c r="F66" s="765"/>
      <c r="G66" s="765"/>
      <c r="H66" s="765"/>
      <c r="I66" s="765"/>
      <c r="J66" s="765"/>
      <c r="K66" s="765"/>
      <c r="L66" s="765"/>
      <c r="M66" s="765"/>
      <c r="N66" s="765"/>
      <c r="O66" s="765"/>
      <c r="P66" s="766"/>
      <c r="Q66" s="770" t="s">
        <v>421</v>
      </c>
      <c r="R66" s="771"/>
      <c r="S66" s="771"/>
      <c r="T66" s="771"/>
      <c r="U66" s="772"/>
      <c r="V66" s="770" t="s">
        <v>422</v>
      </c>
      <c r="W66" s="771"/>
      <c r="X66" s="771"/>
      <c r="Y66" s="771"/>
      <c r="Z66" s="772"/>
      <c r="AA66" s="770" t="s">
        <v>423</v>
      </c>
      <c r="AB66" s="771"/>
      <c r="AC66" s="771"/>
      <c r="AD66" s="771"/>
      <c r="AE66" s="772"/>
      <c r="AF66" s="891" t="s">
        <v>424</v>
      </c>
      <c r="AG66" s="852"/>
      <c r="AH66" s="852"/>
      <c r="AI66" s="852"/>
      <c r="AJ66" s="892"/>
      <c r="AK66" s="770" t="s">
        <v>407</v>
      </c>
      <c r="AL66" s="765"/>
      <c r="AM66" s="765"/>
      <c r="AN66" s="765"/>
      <c r="AO66" s="766"/>
      <c r="AP66" s="770" t="s">
        <v>425</v>
      </c>
      <c r="AQ66" s="771"/>
      <c r="AR66" s="771"/>
      <c r="AS66" s="771"/>
      <c r="AT66" s="772"/>
      <c r="AU66" s="770" t="s">
        <v>426</v>
      </c>
      <c r="AV66" s="771"/>
      <c r="AW66" s="771"/>
      <c r="AX66" s="771"/>
      <c r="AY66" s="772"/>
      <c r="AZ66" s="770" t="s">
        <v>386</v>
      </c>
      <c r="BA66" s="771"/>
      <c r="BB66" s="771"/>
      <c r="BC66" s="771"/>
      <c r="BD66" s="777"/>
      <c r="BE66" s="240"/>
      <c r="BF66" s="240"/>
      <c r="BG66" s="240"/>
      <c r="BH66" s="240"/>
      <c r="BI66" s="240"/>
      <c r="BJ66" s="240"/>
      <c r="BK66" s="240"/>
      <c r="BL66" s="240"/>
      <c r="BM66" s="240"/>
      <c r="BN66" s="240"/>
      <c r="BO66" s="240"/>
      <c r="BP66" s="240"/>
      <c r="BQ66" s="237">
        <v>60</v>
      </c>
      <c r="BR66" s="242"/>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29"/>
    </row>
    <row r="67" spans="1:131" ht="26.25" customHeight="1" thickBot="1">
      <c r="A67" s="767"/>
      <c r="B67" s="768"/>
      <c r="C67" s="768"/>
      <c r="D67" s="768"/>
      <c r="E67" s="768"/>
      <c r="F67" s="768"/>
      <c r="G67" s="768"/>
      <c r="H67" s="768"/>
      <c r="I67" s="768"/>
      <c r="J67" s="768"/>
      <c r="K67" s="768"/>
      <c r="L67" s="768"/>
      <c r="M67" s="768"/>
      <c r="N67" s="768"/>
      <c r="O67" s="768"/>
      <c r="P67" s="769"/>
      <c r="Q67" s="773"/>
      <c r="R67" s="774"/>
      <c r="S67" s="774"/>
      <c r="T67" s="774"/>
      <c r="U67" s="775"/>
      <c r="V67" s="773"/>
      <c r="W67" s="774"/>
      <c r="X67" s="774"/>
      <c r="Y67" s="774"/>
      <c r="Z67" s="775"/>
      <c r="AA67" s="773"/>
      <c r="AB67" s="774"/>
      <c r="AC67" s="774"/>
      <c r="AD67" s="774"/>
      <c r="AE67" s="775"/>
      <c r="AF67" s="893"/>
      <c r="AG67" s="855"/>
      <c r="AH67" s="855"/>
      <c r="AI67" s="855"/>
      <c r="AJ67" s="894"/>
      <c r="AK67" s="895"/>
      <c r="AL67" s="768"/>
      <c r="AM67" s="768"/>
      <c r="AN67" s="768"/>
      <c r="AO67" s="769"/>
      <c r="AP67" s="773"/>
      <c r="AQ67" s="774"/>
      <c r="AR67" s="774"/>
      <c r="AS67" s="774"/>
      <c r="AT67" s="775"/>
      <c r="AU67" s="773"/>
      <c r="AV67" s="774"/>
      <c r="AW67" s="774"/>
      <c r="AX67" s="774"/>
      <c r="AY67" s="775"/>
      <c r="AZ67" s="773"/>
      <c r="BA67" s="774"/>
      <c r="BB67" s="774"/>
      <c r="BC67" s="774"/>
      <c r="BD67" s="779"/>
      <c r="BE67" s="240"/>
      <c r="BF67" s="240"/>
      <c r="BG67" s="240"/>
      <c r="BH67" s="240"/>
      <c r="BI67" s="240"/>
      <c r="BJ67" s="240"/>
      <c r="BK67" s="240"/>
      <c r="BL67" s="240"/>
      <c r="BM67" s="240"/>
      <c r="BN67" s="240"/>
      <c r="BO67" s="240"/>
      <c r="BP67" s="240"/>
      <c r="BQ67" s="237">
        <v>61</v>
      </c>
      <c r="BR67" s="242"/>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29"/>
    </row>
    <row r="68" spans="1:131" ht="26.25" customHeight="1" thickTop="1">
      <c r="A68" s="235">
        <v>1</v>
      </c>
      <c r="B68" s="906" t="s">
        <v>579</v>
      </c>
      <c r="C68" s="907"/>
      <c r="D68" s="907"/>
      <c r="E68" s="907"/>
      <c r="F68" s="907"/>
      <c r="G68" s="907"/>
      <c r="H68" s="907"/>
      <c r="I68" s="907"/>
      <c r="J68" s="907"/>
      <c r="K68" s="907"/>
      <c r="L68" s="907"/>
      <c r="M68" s="907"/>
      <c r="N68" s="907"/>
      <c r="O68" s="907"/>
      <c r="P68" s="908"/>
      <c r="Q68" s="909">
        <v>11751</v>
      </c>
      <c r="R68" s="903"/>
      <c r="S68" s="903"/>
      <c r="T68" s="903"/>
      <c r="U68" s="903"/>
      <c r="V68" s="903">
        <v>11426</v>
      </c>
      <c r="W68" s="903"/>
      <c r="X68" s="903"/>
      <c r="Y68" s="903"/>
      <c r="Z68" s="903"/>
      <c r="AA68" s="903">
        <v>325</v>
      </c>
      <c r="AB68" s="903"/>
      <c r="AC68" s="903"/>
      <c r="AD68" s="903"/>
      <c r="AE68" s="903"/>
      <c r="AF68" s="903">
        <v>325</v>
      </c>
      <c r="AG68" s="903"/>
      <c r="AH68" s="903"/>
      <c r="AI68" s="903"/>
      <c r="AJ68" s="903"/>
      <c r="AK68" s="903">
        <v>326</v>
      </c>
      <c r="AL68" s="903"/>
      <c r="AM68" s="903"/>
      <c r="AN68" s="903"/>
      <c r="AO68" s="903"/>
      <c r="AP68" s="903" t="s">
        <v>517</v>
      </c>
      <c r="AQ68" s="903"/>
      <c r="AR68" s="903"/>
      <c r="AS68" s="903"/>
      <c r="AT68" s="903"/>
      <c r="AU68" s="903" t="s">
        <v>517</v>
      </c>
      <c r="AV68" s="903"/>
      <c r="AW68" s="903"/>
      <c r="AX68" s="903"/>
      <c r="AY68" s="903"/>
      <c r="AZ68" s="904"/>
      <c r="BA68" s="904"/>
      <c r="BB68" s="904"/>
      <c r="BC68" s="904"/>
      <c r="BD68" s="905"/>
      <c r="BE68" s="240"/>
      <c r="BF68" s="240"/>
      <c r="BG68" s="240"/>
      <c r="BH68" s="240"/>
      <c r="BI68" s="240"/>
      <c r="BJ68" s="240"/>
      <c r="BK68" s="240"/>
      <c r="BL68" s="240"/>
      <c r="BM68" s="240"/>
      <c r="BN68" s="240"/>
      <c r="BO68" s="240"/>
      <c r="BP68" s="240"/>
      <c r="BQ68" s="237">
        <v>62</v>
      </c>
      <c r="BR68" s="242"/>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29"/>
    </row>
    <row r="69" spans="1:131" ht="26.25" customHeight="1">
      <c r="A69" s="237">
        <v>2</v>
      </c>
      <c r="B69" s="910" t="s">
        <v>580</v>
      </c>
      <c r="C69" s="911"/>
      <c r="D69" s="911"/>
      <c r="E69" s="911"/>
      <c r="F69" s="911"/>
      <c r="G69" s="911"/>
      <c r="H69" s="911"/>
      <c r="I69" s="911"/>
      <c r="J69" s="911"/>
      <c r="K69" s="911"/>
      <c r="L69" s="911"/>
      <c r="M69" s="911"/>
      <c r="N69" s="911"/>
      <c r="O69" s="911"/>
      <c r="P69" s="912"/>
      <c r="Q69" s="913">
        <v>888</v>
      </c>
      <c r="R69" s="867"/>
      <c r="S69" s="867"/>
      <c r="T69" s="867"/>
      <c r="U69" s="867"/>
      <c r="V69" s="867">
        <v>874</v>
      </c>
      <c r="W69" s="867"/>
      <c r="X69" s="867"/>
      <c r="Y69" s="867"/>
      <c r="Z69" s="867"/>
      <c r="AA69" s="867">
        <v>14</v>
      </c>
      <c r="AB69" s="867"/>
      <c r="AC69" s="867"/>
      <c r="AD69" s="867"/>
      <c r="AE69" s="867"/>
      <c r="AF69" s="867">
        <v>14</v>
      </c>
      <c r="AG69" s="867"/>
      <c r="AH69" s="867"/>
      <c r="AI69" s="867"/>
      <c r="AJ69" s="867"/>
      <c r="AK69" s="867">
        <v>14</v>
      </c>
      <c r="AL69" s="867"/>
      <c r="AM69" s="867"/>
      <c r="AN69" s="867"/>
      <c r="AO69" s="867"/>
      <c r="AP69" s="867">
        <v>22</v>
      </c>
      <c r="AQ69" s="867"/>
      <c r="AR69" s="867"/>
      <c r="AS69" s="867"/>
      <c r="AT69" s="867"/>
      <c r="AU69" s="867" t="s">
        <v>517</v>
      </c>
      <c r="AV69" s="867"/>
      <c r="AW69" s="867"/>
      <c r="AX69" s="867"/>
      <c r="AY69" s="867"/>
      <c r="AZ69" s="869"/>
      <c r="BA69" s="869"/>
      <c r="BB69" s="869"/>
      <c r="BC69" s="869"/>
      <c r="BD69" s="870"/>
      <c r="BE69" s="240"/>
      <c r="BF69" s="240"/>
      <c r="BG69" s="240"/>
      <c r="BH69" s="240"/>
      <c r="BI69" s="240"/>
      <c r="BJ69" s="240"/>
      <c r="BK69" s="240"/>
      <c r="BL69" s="240"/>
      <c r="BM69" s="240"/>
      <c r="BN69" s="240"/>
      <c r="BO69" s="240"/>
      <c r="BP69" s="240"/>
      <c r="BQ69" s="237">
        <v>63</v>
      </c>
      <c r="BR69" s="242"/>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29"/>
    </row>
    <row r="70" spans="1:131" ht="26.25" customHeight="1">
      <c r="A70" s="237">
        <v>3</v>
      </c>
      <c r="B70" s="910" t="s">
        <v>591</v>
      </c>
      <c r="C70" s="911"/>
      <c r="D70" s="911"/>
      <c r="E70" s="911"/>
      <c r="F70" s="911"/>
      <c r="G70" s="911"/>
      <c r="H70" s="911"/>
      <c r="I70" s="911"/>
      <c r="J70" s="911"/>
      <c r="K70" s="911"/>
      <c r="L70" s="911"/>
      <c r="M70" s="911"/>
      <c r="N70" s="911"/>
      <c r="O70" s="911"/>
      <c r="P70" s="912"/>
      <c r="Q70" s="913">
        <v>680</v>
      </c>
      <c r="R70" s="867"/>
      <c r="S70" s="867"/>
      <c r="T70" s="867"/>
      <c r="U70" s="867"/>
      <c r="V70" s="867">
        <v>639</v>
      </c>
      <c r="W70" s="867"/>
      <c r="X70" s="867"/>
      <c r="Y70" s="867"/>
      <c r="Z70" s="867"/>
      <c r="AA70" s="867">
        <v>41</v>
      </c>
      <c r="AB70" s="867"/>
      <c r="AC70" s="867"/>
      <c r="AD70" s="867"/>
      <c r="AE70" s="867"/>
      <c r="AF70" s="867">
        <v>41</v>
      </c>
      <c r="AG70" s="867"/>
      <c r="AH70" s="867"/>
      <c r="AI70" s="867"/>
      <c r="AJ70" s="867"/>
      <c r="AK70" s="867">
        <v>38</v>
      </c>
      <c r="AL70" s="867"/>
      <c r="AM70" s="867"/>
      <c r="AN70" s="867"/>
      <c r="AO70" s="867"/>
      <c r="AP70" s="867" t="s">
        <v>517</v>
      </c>
      <c r="AQ70" s="867"/>
      <c r="AR70" s="867"/>
      <c r="AS70" s="867"/>
      <c r="AT70" s="867"/>
      <c r="AU70" s="867" t="s">
        <v>517</v>
      </c>
      <c r="AV70" s="867"/>
      <c r="AW70" s="867"/>
      <c r="AX70" s="867"/>
      <c r="AY70" s="867"/>
      <c r="AZ70" s="869"/>
      <c r="BA70" s="869"/>
      <c r="BB70" s="869"/>
      <c r="BC70" s="869"/>
      <c r="BD70" s="870"/>
      <c r="BE70" s="240"/>
      <c r="BF70" s="240"/>
      <c r="BG70" s="240"/>
      <c r="BH70" s="240"/>
      <c r="BI70" s="240"/>
      <c r="BJ70" s="240"/>
      <c r="BK70" s="240"/>
      <c r="BL70" s="240"/>
      <c r="BM70" s="240"/>
      <c r="BN70" s="240"/>
      <c r="BO70" s="240"/>
      <c r="BP70" s="240"/>
      <c r="BQ70" s="237">
        <v>64</v>
      </c>
      <c r="BR70" s="242"/>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29"/>
    </row>
    <row r="71" spans="1:131" ht="26.25" customHeight="1">
      <c r="A71" s="237">
        <v>4</v>
      </c>
      <c r="B71" s="910" t="s">
        <v>581</v>
      </c>
      <c r="C71" s="911"/>
      <c r="D71" s="911"/>
      <c r="E71" s="911"/>
      <c r="F71" s="911"/>
      <c r="G71" s="911"/>
      <c r="H71" s="911"/>
      <c r="I71" s="911"/>
      <c r="J71" s="911"/>
      <c r="K71" s="911"/>
      <c r="L71" s="911"/>
      <c r="M71" s="911"/>
      <c r="N71" s="911"/>
      <c r="O71" s="911"/>
      <c r="P71" s="912"/>
      <c r="Q71" s="913">
        <v>45</v>
      </c>
      <c r="R71" s="867"/>
      <c r="S71" s="867"/>
      <c r="T71" s="867"/>
      <c r="U71" s="867"/>
      <c r="V71" s="867">
        <v>43</v>
      </c>
      <c r="W71" s="867"/>
      <c r="X71" s="867"/>
      <c r="Y71" s="867"/>
      <c r="Z71" s="867"/>
      <c r="AA71" s="867">
        <v>2</v>
      </c>
      <c r="AB71" s="867"/>
      <c r="AC71" s="867"/>
      <c r="AD71" s="867"/>
      <c r="AE71" s="867"/>
      <c r="AF71" s="867">
        <v>2</v>
      </c>
      <c r="AG71" s="867"/>
      <c r="AH71" s="867"/>
      <c r="AI71" s="867"/>
      <c r="AJ71" s="867"/>
      <c r="AK71" s="867">
        <v>2</v>
      </c>
      <c r="AL71" s="867"/>
      <c r="AM71" s="867"/>
      <c r="AN71" s="867"/>
      <c r="AO71" s="867"/>
      <c r="AP71" s="867" t="s">
        <v>517</v>
      </c>
      <c r="AQ71" s="867"/>
      <c r="AR71" s="867"/>
      <c r="AS71" s="867"/>
      <c r="AT71" s="867"/>
      <c r="AU71" s="867" t="s">
        <v>517</v>
      </c>
      <c r="AV71" s="867"/>
      <c r="AW71" s="867"/>
      <c r="AX71" s="867"/>
      <c r="AY71" s="867"/>
      <c r="AZ71" s="869"/>
      <c r="BA71" s="869"/>
      <c r="BB71" s="869"/>
      <c r="BC71" s="869"/>
      <c r="BD71" s="870"/>
      <c r="BE71" s="240"/>
      <c r="BF71" s="240"/>
      <c r="BG71" s="240"/>
      <c r="BH71" s="240"/>
      <c r="BI71" s="240"/>
      <c r="BJ71" s="240"/>
      <c r="BK71" s="240"/>
      <c r="BL71" s="240"/>
      <c r="BM71" s="240"/>
      <c r="BN71" s="240"/>
      <c r="BO71" s="240"/>
      <c r="BP71" s="240"/>
      <c r="BQ71" s="237">
        <v>65</v>
      </c>
      <c r="BR71" s="242"/>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29"/>
    </row>
    <row r="72" spans="1:131" ht="26.25" customHeight="1">
      <c r="A72" s="237">
        <v>5</v>
      </c>
      <c r="B72" s="910" t="s">
        <v>582</v>
      </c>
      <c r="C72" s="911"/>
      <c r="D72" s="911"/>
      <c r="E72" s="911"/>
      <c r="F72" s="911"/>
      <c r="G72" s="911"/>
      <c r="H72" s="911"/>
      <c r="I72" s="911"/>
      <c r="J72" s="911"/>
      <c r="K72" s="911"/>
      <c r="L72" s="911"/>
      <c r="M72" s="911"/>
      <c r="N72" s="911"/>
      <c r="O72" s="911"/>
      <c r="P72" s="912"/>
      <c r="Q72" s="913">
        <v>120</v>
      </c>
      <c r="R72" s="867"/>
      <c r="S72" s="867"/>
      <c r="T72" s="867"/>
      <c r="U72" s="867"/>
      <c r="V72" s="867">
        <v>90</v>
      </c>
      <c r="W72" s="867"/>
      <c r="X72" s="867"/>
      <c r="Y72" s="867"/>
      <c r="Z72" s="867"/>
      <c r="AA72" s="867">
        <v>30</v>
      </c>
      <c r="AB72" s="867"/>
      <c r="AC72" s="867"/>
      <c r="AD72" s="867"/>
      <c r="AE72" s="867"/>
      <c r="AF72" s="867">
        <v>30</v>
      </c>
      <c r="AG72" s="867"/>
      <c r="AH72" s="867"/>
      <c r="AI72" s="867"/>
      <c r="AJ72" s="867"/>
      <c r="AK72" s="867">
        <v>40</v>
      </c>
      <c r="AL72" s="867"/>
      <c r="AM72" s="867"/>
      <c r="AN72" s="867"/>
      <c r="AO72" s="867"/>
      <c r="AP72" s="867" t="s">
        <v>517</v>
      </c>
      <c r="AQ72" s="867"/>
      <c r="AR72" s="867"/>
      <c r="AS72" s="867"/>
      <c r="AT72" s="867"/>
      <c r="AU72" s="867" t="s">
        <v>517</v>
      </c>
      <c r="AV72" s="867"/>
      <c r="AW72" s="867"/>
      <c r="AX72" s="867"/>
      <c r="AY72" s="867"/>
      <c r="AZ72" s="869"/>
      <c r="BA72" s="869"/>
      <c r="BB72" s="869"/>
      <c r="BC72" s="869"/>
      <c r="BD72" s="870"/>
      <c r="BE72" s="240"/>
      <c r="BF72" s="240"/>
      <c r="BG72" s="240"/>
      <c r="BH72" s="240"/>
      <c r="BI72" s="240"/>
      <c r="BJ72" s="240"/>
      <c r="BK72" s="240"/>
      <c r="BL72" s="240"/>
      <c r="BM72" s="240"/>
      <c r="BN72" s="240"/>
      <c r="BO72" s="240"/>
      <c r="BP72" s="240"/>
      <c r="BQ72" s="237">
        <v>66</v>
      </c>
      <c r="BR72" s="242"/>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29"/>
    </row>
    <row r="73" spans="1:131" ht="26.25" customHeight="1">
      <c r="A73" s="237">
        <v>6</v>
      </c>
      <c r="B73" s="910" t="s">
        <v>583</v>
      </c>
      <c r="C73" s="911"/>
      <c r="D73" s="911"/>
      <c r="E73" s="911"/>
      <c r="F73" s="911"/>
      <c r="G73" s="911"/>
      <c r="H73" s="911"/>
      <c r="I73" s="911"/>
      <c r="J73" s="911"/>
      <c r="K73" s="911"/>
      <c r="L73" s="911"/>
      <c r="M73" s="911"/>
      <c r="N73" s="911"/>
      <c r="O73" s="911"/>
      <c r="P73" s="912"/>
      <c r="Q73" s="913">
        <v>84</v>
      </c>
      <c r="R73" s="867"/>
      <c r="S73" s="867"/>
      <c r="T73" s="867"/>
      <c r="U73" s="867"/>
      <c r="V73" s="867">
        <v>79</v>
      </c>
      <c r="W73" s="867"/>
      <c r="X73" s="867"/>
      <c r="Y73" s="867"/>
      <c r="Z73" s="867"/>
      <c r="AA73" s="867">
        <v>5</v>
      </c>
      <c r="AB73" s="867"/>
      <c r="AC73" s="867"/>
      <c r="AD73" s="867"/>
      <c r="AE73" s="867"/>
      <c r="AF73" s="867">
        <v>5</v>
      </c>
      <c r="AG73" s="867"/>
      <c r="AH73" s="867"/>
      <c r="AI73" s="867"/>
      <c r="AJ73" s="867"/>
      <c r="AK73" s="867">
        <v>5</v>
      </c>
      <c r="AL73" s="867"/>
      <c r="AM73" s="867"/>
      <c r="AN73" s="867"/>
      <c r="AO73" s="867"/>
      <c r="AP73" s="867" t="s">
        <v>517</v>
      </c>
      <c r="AQ73" s="867"/>
      <c r="AR73" s="867"/>
      <c r="AS73" s="867"/>
      <c r="AT73" s="867"/>
      <c r="AU73" s="867" t="s">
        <v>517</v>
      </c>
      <c r="AV73" s="867"/>
      <c r="AW73" s="867"/>
      <c r="AX73" s="867"/>
      <c r="AY73" s="867"/>
      <c r="AZ73" s="869"/>
      <c r="BA73" s="869"/>
      <c r="BB73" s="869"/>
      <c r="BC73" s="869"/>
      <c r="BD73" s="870"/>
      <c r="BE73" s="240"/>
      <c r="BF73" s="240"/>
      <c r="BG73" s="240"/>
      <c r="BH73" s="240"/>
      <c r="BI73" s="240"/>
      <c r="BJ73" s="240"/>
      <c r="BK73" s="240"/>
      <c r="BL73" s="240"/>
      <c r="BM73" s="240"/>
      <c r="BN73" s="240"/>
      <c r="BO73" s="240"/>
      <c r="BP73" s="240"/>
      <c r="BQ73" s="237">
        <v>67</v>
      </c>
      <c r="BR73" s="242"/>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29"/>
    </row>
    <row r="74" spans="1:131" ht="26.25" customHeight="1">
      <c r="A74" s="237">
        <v>7</v>
      </c>
      <c r="B74" s="910" t="s">
        <v>584</v>
      </c>
      <c r="C74" s="911"/>
      <c r="D74" s="911"/>
      <c r="E74" s="911"/>
      <c r="F74" s="911"/>
      <c r="G74" s="911"/>
      <c r="H74" s="911"/>
      <c r="I74" s="911"/>
      <c r="J74" s="911"/>
      <c r="K74" s="911"/>
      <c r="L74" s="911"/>
      <c r="M74" s="911"/>
      <c r="N74" s="911"/>
      <c r="O74" s="911"/>
      <c r="P74" s="912"/>
      <c r="Q74" s="913">
        <v>288382</v>
      </c>
      <c r="R74" s="867"/>
      <c r="S74" s="867"/>
      <c r="T74" s="867"/>
      <c r="U74" s="867"/>
      <c r="V74" s="867">
        <v>283191</v>
      </c>
      <c r="W74" s="867"/>
      <c r="X74" s="867"/>
      <c r="Y74" s="867"/>
      <c r="Z74" s="867"/>
      <c r="AA74" s="867">
        <v>5190</v>
      </c>
      <c r="AB74" s="867"/>
      <c r="AC74" s="867"/>
      <c r="AD74" s="867"/>
      <c r="AE74" s="867"/>
      <c r="AF74" s="867">
        <v>5190</v>
      </c>
      <c r="AG74" s="867"/>
      <c r="AH74" s="867"/>
      <c r="AI74" s="867"/>
      <c r="AJ74" s="867"/>
      <c r="AK74" s="867" t="s">
        <v>517</v>
      </c>
      <c r="AL74" s="867"/>
      <c r="AM74" s="867"/>
      <c r="AN74" s="867"/>
      <c r="AO74" s="867"/>
      <c r="AP74" s="867" t="s">
        <v>517</v>
      </c>
      <c r="AQ74" s="867"/>
      <c r="AR74" s="867"/>
      <c r="AS74" s="867"/>
      <c r="AT74" s="867"/>
      <c r="AU74" s="867" t="s">
        <v>517</v>
      </c>
      <c r="AV74" s="867"/>
      <c r="AW74" s="867"/>
      <c r="AX74" s="867"/>
      <c r="AY74" s="867"/>
      <c r="AZ74" s="869"/>
      <c r="BA74" s="869"/>
      <c r="BB74" s="869"/>
      <c r="BC74" s="869"/>
      <c r="BD74" s="870"/>
      <c r="BE74" s="240"/>
      <c r="BF74" s="240"/>
      <c r="BG74" s="240"/>
      <c r="BH74" s="240"/>
      <c r="BI74" s="240"/>
      <c r="BJ74" s="240"/>
      <c r="BK74" s="240"/>
      <c r="BL74" s="240"/>
      <c r="BM74" s="240"/>
      <c r="BN74" s="240"/>
      <c r="BO74" s="240"/>
      <c r="BP74" s="240"/>
      <c r="BQ74" s="237">
        <v>68</v>
      </c>
      <c r="BR74" s="242"/>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29"/>
    </row>
    <row r="75" spans="1:131" ht="26.25" customHeight="1">
      <c r="A75" s="237">
        <v>8</v>
      </c>
      <c r="B75" s="910" t="s">
        <v>585</v>
      </c>
      <c r="C75" s="911"/>
      <c r="D75" s="911"/>
      <c r="E75" s="911"/>
      <c r="F75" s="911"/>
      <c r="G75" s="911"/>
      <c r="H75" s="911"/>
      <c r="I75" s="911"/>
      <c r="J75" s="911"/>
      <c r="K75" s="911"/>
      <c r="L75" s="911"/>
      <c r="M75" s="911"/>
      <c r="N75" s="911"/>
      <c r="O75" s="911"/>
      <c r="P75" s="912"/>
      <c r="Q75" s="914">
        <v>0</v>
      </c>
      <c r="R75" s="915"/>
      <c r="S75" s="915"/>
      <c r="T75" s="915"/>
      <c r="U75" s="871"/>
      <c r="V75" s="916">
        <v>1</v>
      </c>
      <c r="W75" s="915"/>
      <c r="X75" s="915"/>
      <c r="Y75" s="915"/>
      <c r="Z75" s="871"/>
      <c r="AA75" s="916">
        <v>1</v>
      </c>
      <c r="AB75" s="915"/>
      <c r="AC75" s="915"/>
      <c r="AD75" s="915"/>
      <c r="AE75" s="871"/>
      <c r="AF75" s="916">
        <v>1</v>
      </c>
      <c r="AG75" s="915"/>
      <c r="AH75" s="915"/>
      <c r="AI75" s="915"/>
      <c r="AJ75" s="871"/>
      <c r="AK75" s="916" t="s">
        <v>517</v>
      </c>
      <c r="AL75" s="915"/>
      <c r="AM75" s="915"/>
      <c r="AN75" s="915"/>
      <c r="AO75" s="871"/>
      <c r="AP75" s="916" t="s">
        <v>517</v>
      </c>
      <c r="AQ75" s="915"/>
      <c r="AR75" s="915"/>
      <c r="AS75" s="915"/>
      <c r="AT75" s="871"/>
      <c r="AU75" s="916" t="s">
        <v>517</v>
      </c>
      <c r="AV75" s="915"/>
      <c r="AW75" s="915"/>
      <c r="AX75" s="915"/>
      <c r="AY75" s="871"/>
      <c r="AZ75" s="869"/>
      <c r="BA75" s="869"/>
      <c r="BB75" s="869"/>
      <c r="BC75" s="869"/>
      <c r="BD75" s="870"/>
      <c r="BE75" s="240"/>
      <c r="BF75" s="240"/>
      <c r="BG75" s="240"/>
      <c r="BH75" s="240"/>
      <c r="BI75" s="240"/>
      <c r="BJ75" s="240"/>
      <c r="BK75" s="240"/>
      <c r="BL75" s="240"/>
      <c r="BM75" s="240"/>
      <c r="BN75" s="240"/>
      <c r="BO75" s="240"/>
      <c r="BP75" s="240"/>
      <c r="BQ75" s="237">
        <v>69</v>
      </c>
      <c r="BR75" s="242"/>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29"/>
    </row>
    <row r="76" spans="1:131" ht="26.25" customHeight="1">
      <c r="A76" s="237">
        <v>9</v>
      </c>
      <c r="B76" s="910"/>
      <c r="C76" s="911"/>
      <c r="D76" s="911"/>
      <c r="E76" s="911"/>
      <c r="F76" s="911"/>
      <c r="G76" s="911"/>
      <c r="H76" s="911"/>
      <c r="I76" s="911"/>
      <c r="J76" s="911"/>
      <c r="K76" s="911"/>
      <c r="L76" s="911"/>
      <c r="M76" s="911"/>
      <c r="N76" s="911"/>
      <c r="O76" s="911"/>
      <c r="P76" s="912"/>
      <c r="Q76" s="914"/>
      <c r="R76" s="915"/>
      <c r="S76" s="915"/>
      <c r="T76" s="915"/>
      <c r="U76" s="871"/>
      <c r="V76" s="916"/>
      <c r="W76" s="915"/>
      <c r="X76" s="915"/>
      <c r="Y76" s="915"/>
      <c r="Z76" s="871"/>
      <c r="AA76" s="916"/>
      <c r="AB76" s="915"/>
      <c r="AC76" s="915"/>
      <c r="AD76" s="915"/>
      <c r="AE76" s="871"/>
      <c r="AF76" s="916"/>
      <c r="AG76" s="915"/>
      <c r="AH76" s="915"/>
      <c r="AI76" s="915"/>
      <c r="AJ76" s="871"/>
      <c r="AK76" s="916"/>
      <c r="AL76" s="915"/>
      <c r="AM76" s="915"/>
      <c r="AN76" s="915"/>
      <c r="AO76" s="871"/>
      <c r="AP76" s="916"/>
      <c r="AQ76" s="915"/>
      <c r="AR76" s="915"/>
      <c r="AS76" s="915"/>
      <c r="AT76" s="871"/>
      <c r="AU76" s="916"/>
      <c r="AV76" s="915"/>
      <c r="AW76" s="915"/>
      <c r="AX76" s="915"/>
      <c r="AY76" s="871"/>
      <c r="AZ76" s="869"/>
      <c r="BA76" s="869"/>
      <c r="BB76" s="869"/>
      <c r="BC76" s="869"/>
      <c r="BD76" s="870"/>
      <c r="BE76" s="240"/>
      <c r="BF76" s="240"/>
      <c r="BG76" s="240"/>
      <c r="BH76" s="240"/>
      <c r="BI76" s="240"/>
      <c r="BJ76" s="240"/>
      <c r="BK76" s="240"/>
      <c r="BL76" s="240"/>
      <c r="BM76" s="240"/>
      <c r="BN76" s="240"/>
      <c r="BO76" s="240"/>
      <c r="BP76" s="240"/>
      <c r="BQ76" s="237">
        <v>70</v>
      </c>
      <c r="BR76" s="242"/>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29"/>
    </row>
    <row r="77" spans="1:131" ht="26.25" customHeight="1">
      <c r="A77" s="237">
        <v>10</v>
      </c>
      <c r="B77" s="910"/>
      <c r="C77" s="911"/>
      <c r="D77" s="911"/>
      <c r="E77" s="911"/>
      <c r="F77" s="911"/>
      <c r="G77" s="911"/>
      <c r="H77" s="911"/>
      <c r="I77" s="911"/>
      <c r="J77" s="911"/>
      <c r="K77" s="911"/>
      <c r="L77" s="911"/>
      <c r="M77" s="911"/>
      <c r="N77" s="911"/>
      <c r="O77" s="911"/>
      <c r="P77" s="912"/>
      <c r="Q77" s="914"/>
      <c r="R77" s="915"/>
      <c r="S77" s="915"/>
      <c r="T77" s="915"/>
      <c r="U77" s="871"/>
      <c r="V77" s="916"/>
      <c r="W77" s="915"/>
      <c r="X77" s="915"/>
      <c r="Y77" s="915"/>
      <c r="Z77" s="871"/>
      <c r="AA77" s="916"/>
      <c r="AB77" s="915"/>
      <c r="AC77" s="915"/>
      <c r="AD77" s="915"/>
      <c r="AE77" s="871"/>
      <c r="AF77" s="916"/>
      <c r="AG77" s="915"/>
      <c r="AH77" s="915"/>
      <c r="AI77" s="915"/>
      <c r="AJ77" s="871"/>
      <c r="AK77" s="916"/>
      <c r="AL77" s="915"/>
      <c r="AM77" s="915"/>
      <c r="AN77" s="915"/>
      <c r="AO77" s="871"/>
      <c r="AP77" s="916"/>
      <c r="AQ77" s="915"/>
      <c r="AR77" s="915"/>
      <c r="AS77" s="915"/>
      <c r="AT77" s="871"/>
      <c r="AU77" s="916"/>
      <c r="AV77" s="915"/>
      <c r="AW77" s="915"/>
      <c r="AX77" s="915"/>
      <c r="AY77" s="871"/>
      <c r="AZ77" s="869"/>
      <c r="BA77" s="869"/>
      <c r="BB77" s="869"/>
      <c r="BC77" s="869"/>
      <c r="BD77" s="870"/>
      <c r="BE77" s="240"/>
      <c r="BF77" s="240"/>
      <c r="BG77" s="240"/>
      <c r="BH77" s="240"/>
      <c r="BI77" s="240"/>
      <c r="BJ77" s="240"/>
      <c r="BK77" s="240"/>
      <c r="BL77" s="240"/>
      <c r="BM77" s="240"/>
      <c r="BN77" s="240"/>
      <c r="BO77" s="240"/>
      <c r="BP77" s="240"/>
      <c r="BQ77" s="237">
        <v>71</v>
      </c>
      <c r="BR77" s="242"/>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29"/>
    </row>
    <row r="78" spans="1:131" ht="26.25" customHeight="1">
      <c r="A78" s="237">
        <v>11</v>
      </c>
      <c r="B78" s="910"/>
      <c r="C78" s="911"/>
      <c r="D78" s="911"/>
      <c r="E78" s="911"/>
      <c r="F78" s="911"/>
      <c r="G78" s="911"/>
      <c r="H78" s="911"/>
      <c r="I78" s="911"/>
      <c r="J78" s="911"/>
      <c r="K78" s="911"/>
      <c r="L78" s="911"/>
      <c r="M78" s="911"/>
      <c r="N78" s="911"/>
      <c r="O78" s="911"/>
      <c r="P78" s="912"/>
      <c r="Q78" s="913"/>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9"/>
      <c r="BA78" s="869"/>
      <c r="BB78" s="869"/>
      <c r="BC78" s="869"/>
      <c r="BD78" s="870"/>
      <c r="BE78" s="240"/>
      <c r="BF78" s="240"/>
      <c r="BG78" s="240"/>
      <c r="BH78" s="240"/>
      <c r="BI78" s="240"/>
      <c r="BJ78" s="229"/>
      <c r="BK78" s="229"/>
      <c r="BL78" s="229"/>
      <c r="BM78" s="229"/>
      <c r="BN78" s="229"/>
      <c r="BO78" s="240"/>
      <c r="BP78" s="240"/>
      <c r="BQ78" s="237">
        <v>72</v>
      </c>
      <c r="BR78" s="242"/>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29"/>
    </row>
    <row r="79" spans="1:131" ht="26.25" customHeight="1">
      <c r="A79" s="237">
        <v>12</v>
      </c>
      <c r="B79" s="910"/>
      <c r="C79" s="911"/>
      <c r="D79" s="911"/>
      <c r="E79" s="911"/>
      <c r="F79" s="911"/>
      <c r="G79" s="911"/>
      <c r="H79" s="911"/>
      <c r="I79" s="911"/>
      <c r="J79" s="911"/>
      <c r="K79" s="911"/>
      <c r="L79" s="911"/>
      <c r="M79" s="911"/>
      <c r="N79" s="911"/>
      <c r="O79" s="911"/>
      <c r="P79" s="912"/>
      <c r="Q79" s="913"/>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9"/>
      <c r="BA79" s="869"/>
      <c r="BB79" s="869"/>
      <c r="BC79" s="869"/>
      <c r="BD79" s="870"/>
      <c r="BE79" s="240"/>
      <c r="BF79" s="240"/>
      <c r="BG79" s="240"/>
      <c r="BH79" s="240"/>
      <c r="BI79" s="240"/>
      <c r="BJ79" s="229"/>
      <c r="BK79" s="229"/>
      <c r="BL79" s="229"/>
      <c r="BM79" s="229"/>
      <c r="BN79" s="229"/>
      <c r="BO79" s="240"/>
      <c r="BP79" s="240"/>
      <c r="BQ79" s="237">
        <v>73</v>
      </c>
      <c r="BR79" s="242"/>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29"/>
    </row>
    <row r="80" spans="1:131" ht="26.25" customHeight="1">
      <c r="A80" s="237">
        <v>13</v>
      </c>
      <c r="B80" s="910"/>
      <c r="C80" s="911"/>
      <c r="D80" s="911"/>
      <c r="E80" s="911"/>
      <c r="F80" s="911"/>
      <c r="G80" s="911"/>
      <c r="H80" s="911"/>
      <c r="I80" s="911"/>
      <c r="J80" s="911"/>
      <c r="K80" s="911"/>
      <c r="L80" s="911"/>
      <c r="M80" s="911"/>
      <c r="N80" s="911"/>
      <c r="O80" s="911"/>
      <c r="P80" s="912"/>
      <c r="Q80" s="913"/>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9"/>
      <c r="BA80" s="869"/>
      <c r="BB80" s="869"/>
      <c r="BC80" s="869"/>
      <c r="BD80" s="870"/>
      <c r="BE80" s="240"/>
      <c r="BF80" s="240"/>
      <c r="BG80" s="240"/>
      <c r="BH80" s="240"/>
      <c r="BI80" s="240"/>
      <c r="BJ80" s="240"/>
      <c r="BK80" s="240"/>
      <c r="BL80" s="240"/>
      <c r="BM80" s="240"/>
      <c r="BN80" s="240"/>
      <c r="BO80" s="240"/>
      <c r="BP80" s="240"/>
      <c r="BQ80" s="237">
        <v>74</v>
      </c>
      <c r="BR80" s="242"/>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29"/>
    </row>
    <row r="81" spans="1:131" ht="26.25" customHeight="1">
      <c r="A81" s="237">
        <v>14</v>
      </c>
      <c r="B81" s="910"/>
      <c r="C81" s="911"/>
      <c r="D81" s="911"/>
      <c r="E81" s="911"/>
      <c r="F81" s="911"/>
      <c r="G81" s="911"/>
      <c r="H81" s="911"/>
      <c r="I81" s="911"/>
      <c r="J81" s="911"/>
      <c r="K81" s="911"/>
      <c r="L81" s="911"/>
      <c r="M81" s="911"/>
      <c r="N81" s="911"/>
      <c r="O81" s="911"/>
      <c r="P81" s="912"/>
      <c r="Q81" s="913"/>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0"/>
      <c r="BF81" s="240"/>
      <c r="BG81" s="240"/>
      <c r="BH81" s="240"/>
      <c r="BI81" s="240"/>
      <c r="BJ81" s="240"/>
      <c r="BK81" s="240"/>
      <c r="BL81" s="240"/>
      <c r="BM81" s="240"/>
      <c r="BN81" s="240"/>
      <c r="BO81" s="240"/>
      <c r="BP81" s="240"/>
      <c r="BQ81" s="237">
        <v>75</v>
      </c>
      <c r="BR81" s="242"/>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29"/>
    </row>
    <row r="82" spans="1:131" ht="26.25" customHeight="1">
      <c r="A82" s="237">
        <v>15</v>
      </c>
      <c r="B82" s="910"/>
      <c r="C82" s="911"/>
      <c r="D82" s="911"/>
      <c r="E82" s="911"/>
      <c r="F82" s="911"/>
      <c r="G82" s="911"/>
      <c r="H82" s="911"/>
      <c r="I82" s="911"/>
      <c r="J82" s="911"/>
      <c r="K82" s="911"/>
      <c r="L82" s="911"/>
      <c r="M82" s="911"/>
      <c r="N82" s="911"/>
      <c r="O82" s="911"/>
      <c r="P82" s="912"/>
      <c r="Q82" s="913"/>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0"/>
      <c r="BF82" s="240"/>
      <c r="BG82" s="240"/>
      <c r="BH82" s="240"/>
      <c r="BI82" s="240"/>
      <c r="BJ82" s="240"/>
      <c r="BK82" s="240"/>
      <c r="BL82" s="240"/>
      <c r="BM82" s="240"/>
      <c r="BN82" s="240"/>
      <c r="BO82" s="240"/>
      <c r="BP82" s="240"/>
      <c r="BQ82" s="237">
        <v>76</v>
      </c>
      <c r="BR82" s="242"/>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29"/>
    </row>
    <row r="83" spans="1:131" ht="26.25" customHeight="1">
      <c r="A83" s="237">
        <v>16</v>
      </c>
      <c r="B83" s="910"/>
      <c r="C83" s="911"/>
      <c r="D83" s="911"/>
      <c r="E83" s="911"/>
      <c r="F83" s="911"/>
      <c r="G83" s="911"/>
      <c r="H83" s="911"/>
      <c r="I83" s="911"/>
      <c r="J83" s="911"/>
      <c r="K83" s="911"/>
      <c r="L83" s="911"/>
      <c r="M83" s="911"/>
      <c r="N83" s="911"/>
      <c r="O83" s="911"/>
      <c r="P83" s="912"/>
      <c r="Q83" s="913"/>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0"/>
      <c r="BF83" s="240"/>
      <c r="BG83" s="240"/>
      <c r="BH83" s="240"/>
      <c r="BI83" s="240"/>
      <c r="BJ83" s="240"/>
      <c r="BK83" s="240"/>
      <c r="BL83" s="240"/>
      <c r="BM83" s="240"/>
      <c r="BN83" s="240"/>
      <c r="BO83" s="240"/>
      <c r="BP83" s="240"/>
      <c r="BQ83" s="237">
        <v>77</v>
      </c>
      <c r="BR83" s="242"/>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29"/>
    </row>
    <row r="84" spans="1:131" ht="26.25" customHeight="1">
      <c r="A84" s="237">
        <v>17</v>
      </c>
      <c r="B84" s="910"/>
      <c r="C84" s="911"/>
      <c r="D84" s="911"/>
      <c r="E84" s="911"/>
      <c r="F84" s="911"/>
      <c r="G84" s="911"/>
      <c r="H84" s="911"/>
      <c r="I84" s="911"/>
      <c r="J84" s="911"/>
      <c r="K84" s="911"/>
      <c r="L84" s="911"/>
      <c r="M84" s="911"/>
      <c r="N84" s="911"/>
      <c r="O84" s="911"/>
      <c r="P84" s="912"/>
      <c r="Q84" s="913"/>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0"/>
      <c r="BF84" s="240"/>
      <c r="BG84" s="240"/>
      <c r="BH84" s="240"/>
      <c r="BI84" s="240"/>
      <c r="BJ84" s="240"/>
      <c r="BK84" s="240"/>
      <c r="BL84" s="240"/>
      <c r="BM84" s="240"/>
      <c r="BN84" s="240"/>
      <c r="BO84" s="240"/>
      <c r="BP84" s="240"/>
      <c r="BQ84" s="237">
        <v>78</v>
      </c>
      <c r="BR84" s="242"/>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29"/>
    </row>
    <row r="85" spans="1:131" ht="26.25" customHeight="1">
      <c r="A85" s="237">
        <v>18</v>
      </c>
      <c r="B85" s="910"/>
      <c r="C85" s="911"/>
      <c r="D85" s="911"/>
      <c r="E85" s="911"/>
      <c r="F85" s="911"/>
      <c r="G85" s="911"/>
      <c r="H85" s="911"/>
      <c r="I85" s="911"/>
      <c r="J85" s="911"/>
      <c r="K85" s="911"/>
      <c r="L85" s="911"/>
      <c r="M85" s="911"/>
      <c r="N85" s="911"/>
      <c r="O85" s="911"/>
      <c r="P85" s="912"/>
      <c r="Q85" s="913"/>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0"/>
      <c r="BF85" s="240"/>
      <c r="BG85" s="240"/>
      <c r="BH85" s="240"/>
      <c r="BI85" s="240"/>
      <c r="BJ85" s="240"/>
      <c r="BK85" s="240"/>
      <c r="BL85" s="240"/>
      <c r="BM85" s="240"/>
      <c r="BN85" s="240"/>
      <c r="BO85" s="240"/>
      <c r="BP85" s="240"/>
      <c r="BQ85" s="237">
        <v>79</v>
      </c>
      <c r="BR85" s="242"/>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29"/>
    </row>
    <row r="86" spans="1:131" ht="26.25" customHeight="1">
      <c r="A86" s="237">
        <v>19</v>
      </c>
      <c r="B86" s="910"/>
      <c r="C86" s="911"/>
      <c r="D86" s="911"/>
      <c r="E86" s="911"/>
      <c r="F86" s="911"/>
      <c r="G86" s="911"/>
      <c r="H86" s="911"/>
      <c r="I86" s="911"/>
      <c r="J86" s="911"/>
      <c r="K86" s="911"/>
      <c r="L86" s="911"/>
      <c r="M86" s="911"/>
      <c r="N86" s="911"/>
      <c r="O86" s="911"/>
      <c r="P86" s="912"/>
      <c r="Q86" s="913"/>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0"/>
      <c r="BF86" s="240"/>
      <c r="BG86" s="240"/>
      <c r="BH86" s="240"/>
      <c r="BI86" s="240"/>
      <c r="BJ86" s="240"/>
      <c r="BK86" s="240"/>
      <c r="BL86" s="240"/>
      <c r="BM86" s="240"/>
      <c r="BN86" s="240"/>
      <c r="BO86" s="240"/>
      <c r="BP86" s="240"/>
      <c r="BQ86" s="237">
        <v>80</v>
      </c>
      <c r="BR86" s="242"/>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29"/>
    </row>
    <row r="87" spans="1:131" ht="26.25" customHeight="1">
      <c r="A87" s="243">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0"/>
      <c r="BF87" s="240"/>
      <c r="BG87" s="240"/>
      <c r="BH87" s="240"/>
      <c r="BI87" s="240"/>
      <c r="BJ87" s="240"/>
      <c r="BK87" s="240"/>
      <c r="BL87" s="240"/>
      <c r="BM87" s="240"/>
      <c r="BN87" s="240"/>
      <c r="BO87" s="240"/>
      <c r="BP87" s="240"/>
      <c r="BQ87" s="237">
        <v>81</v>
      </c>
      <c r="BR87" s="242"/>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29"/>
    </row>
    <row r="88" spans="1:131" ht="26.25" customHeight="1" thickBot="1">
      <c r="A88" s="239" t="s">
        <v>398</v>
      </c>
      <c r="B88" s="826" t="s">
        <v>427</v>
      </c>
      <c r="C88" s="827"/>
      <c r="D88" s="827"/>
      <c r="E88" s="827"/>
      <c r="F88" s="827"/>
      <c r="G88" s="827"/>
      <c r="H88" s="827"/>
      <c r="I88" s="827"/>
      <c r="J88" s="827"/>
      <c r="K88" s="827"/>
      <c r="L88" s="827"/>
      <c r="M88" s="827"/>
      <c r="N88" s="827"/>
      <c r="O88" s="827"/>
      <c r="P88" s="828"/>
      <c r="Q88" s="877"/>
      <c r="R88" s="878"/>
      <c r="S88" s="878"/>
      <c r="T88" s="878"/>
      <c r="U88" s="878"/>
      <c r="V88" s="878"/>
      <c r="W88" s="878"/>
      <c r="X88" s="878"/>
      <c r="Y88" s="878"/>
      <c r="Z88" s="878"/>
      <c r="AA88" s="878"/>
      <c r="AB88" s="878"/>
      <c r="AC88" s="878"/>
      <c r="AD88" s="878"/>
      <c r="AE88" s="878"/>
      <c r="AF88" s="881">
        <v>5608</v>
      </c>
      <c r="AG88" s="881"/>
      <c r="AH88" s="881"/>
      <c r="AI88" s="881"/>
      <c r="AJ88" s="881"/>
      <c r="AK88" s="878"/>
      <c r="AL88" s="878"/>
      <c r="AM88" s="878"/>
      <c r="AN88" s="878"/>
      <c r="AO88" s="878"/>
      <c r="AP88" s="881">
        <v>22</v>
      </c>
      <c r="AQ88" s="881"/>
      <c r="AR88" s="881"/>
      <c r="AS88" s="881"/>
      <c r="AT88" s="881"/>
      <c r="AU88" s="881"/>
      <c r="AV88" s="881"/>
      <c r="AW88" s="881"/>
      <c r="AX88" s="881"/>
      <c r="AY88" s="881"/>
      <c r="AZ88" s="886"/>
      <c r="BA88" s="886"/>
      <c r="BB88" s="886"/>
      <c r="BC88" s="886"/>
      <c r="BD88" s="887"/>
      <c r="BE88" s="240"/>
      <c r="BF88" s="240"/>
      <c r="BG88" s="240"/>
      <c r="BH88" s="240"/>
      <c r="BI88" s="240"/>
      <c r="BJ88" s="240"/>
      <c r="BK88" s="240"/>
      <c r="BL88" s="240"/>
      <c r="BM88" s="240"/>
      <c r="BN88" s="240"/>
      <c r="BO88" s="240"/>
      <c r="BP88" s="240"/>
      <c r="BQ88" s="237">
        <v>82</v>
      </c>
      <c r="BR88" s="242"/>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29"/>
    </row>
    <row r="89" spans="1:131" ht="26.25" hidden="1" customHeight="1">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29"/>
    </row>
    <row r="90" spans="1:131" ht="26.25" hidden="1" customHeight="1">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29"/>
    </row>
    <row r="91" spans="1:131" ht="26.25" hidden="1" customHeight="1">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29"/>
    </row>
    <row r="92" spans="1:131" ht="26.25" hidden="1" customHeight="1">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29"/>
    </row>
    <row r="93" spans="1:131" ht="26.25" hidden="1" customHeight="1">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29"/>
    </row>
    <row r="94" spans="1:131" ht="26.25" hidden="1" customHeight="1">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29"/>
    </row>
    <row r="95" spans="1:131" ht="26.25" hidden="1" customHeight="1">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29"/>
    </row>
    <row r="96" spans="1:131" ht="26.25" hidden="1" customHeight="1">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29"/>
    </row>
    <row r="97" spans="1:131" ht="26.25" hidden="1" customHeight="1">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29"/>
    </row>
    <row r="98" spans="1:131" ht="26.25" hidden="1" customHeight="1">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29"/>
    </row>
    <row r="99" spans="1:131" ht="26.25" hidden="1" customHeight="1">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29"/>
    </row>
    <row r="100" spans="1:131" ht="26.25" hidden="1" customHeight="1">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29"/>
    </row>
    <row r="101" spans="1:131" ht="26.25" hidden="1" customHeight="1">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29"/>
    </row>
    <row r="102" spans="1:131" ht="26.25" customHeight="1" thickBot="1">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398</v>
      </c>
      <c r="BR102" s="826" t="s">
        <v>428</v>
      </c>
      <c r="BS102" s="827"/>
      <c r="BT102" s="827"/>
      <c r="BU102" s="827"/>
      <c r="BV102" s="827"/>
      <c r="BW102" s="827"/>
      <c r="BX102" s="827"/>
      <c r="BY102" s="827"/>
      <c r="BZ102" s="827"/>
      <c r="CA102" s="827"/>
      <c r="CB102" s="827"/>
      <c r="CC102" s="827"/>
      <c r="CD102" s="827"/>
      <c r="CE102" s="827"/>
      <c r="CF102" s="827"/>
      <c r="CG102" s="828"/>
      <c r="CH102" s="924"/>
      <c r="CI102" s="925"/>
      <c r="CJ102" s="925"/>
      <c r="CK102" s="925"/>
      <c r="CL102" s="926"/>
      <c r="CM102" s="924"/>
      <c r="CN102" s="925"/>
      <c r="CO102" s="925"/>
      <c r="CP102" s="925"/>
      <c r="CQ102" s="926"/>
      <c r="CR102" s="927"/>
      <c r="CS102" s="889"/>
      <c r="CT102" s="889"/>
      <c r="CU102" s="889"/>
      <c r="CV102" s="928"/>
      <c r="CW102" s="927"/>
      <c r="CX102" s="889"/>
      <c r="CY102" s="889"/>
      <c r="CZ102" s="889"/>
      <c r="DA102" s="928"/>
      <c r="DB102" s="927"/>
      <c r="DC102" s="889"/>
      <c r="DD102" s="889"/>
      <c r="DE102" s="889"/>
      <c r="DF102" s="928"/>
      <c r="DG102" s="927"/>
      <c r="DH102" s="889"/>
      <c r="DI102" s="889"/>
      <c r="DJ102" s="889"/>
      <c r="DK102" s="928"/>
      <c r="DL102" s="927"/>
      <c r="DM102" s="889"/>
      <c r="DN102" s="889"/>
      <c r="DO102" s="889"/>
      <c r="DP102" s="928"/>
      <c r="DQ102" s="927"/>
      <c r="DR102" s="889"/>
      <c r="DS102" s="889"/>
      <c r="DT102" s="889"/>
      <c r="DU102" s="928"/>
      <c r="DV102" s="826"/>
      <c r="DW102" s="827"/>
      <c r="DX102" s="827"/>
      <c r="DY102" s="827"/>
      <c r="DZ102" s="951"/>
      <c r="EA102" s="229"/>
    </row>
    <row r="103" spans="1:131" ht="26.25" customHeight="1">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52" t="s">
        <v>429</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29"/>
    </row>
    <row r="104" spans="1:131" ht="26.25" customHeight="1">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53" t="s">
        <v>430</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29"/>
    </row>
    <row r="105" spans="1:131" ht="11.25" customHeight="1">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c r="A107" s="248" t="s">
        <v>431</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432</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c r="A108" s="954" t="s">
        <v>433</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434</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29" customFormat="1" ht="26.25" customHeight="1">
      <c r="A109" s="949" t="s">
        <v>435</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436</v>
      </c>
      <c r="AB109" s="930"/>
      <c r="AC109" s="930"/>
      <c r="AD109" s="930"/>
      <c r="AE109" s="931"/>
      <c r="AF109" s="929" t="s">
        <v>437</v>
      </c>
      <c r="AG109" s="930"/>
      <c r="AH109" s="930"/>
      <c r="AI109" s="930"/>
      <c r="AJ109" s="931"/>
      <c r="AK109" s="929" t="s">
        <v>316</v>
      </c>
      <c r="AL109" s="930"/>
      <c r="AM109" s="930"/>
      <c r="AN109" s="930"/>
      <c r="AO109" s="931"/>
      <c r="AP109" s="929" t="s">
        <v>438</v>
      </c>
      <c r="AQ109" s="930"/>
      <c r="AR109" s="930"/>
      <c r="AS109" s="930"/>
      <c r="AT109" s="932"/>
      <c r="AU109" s="949" t="s">
        <v>435</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436</v>
      </c>
      <c r="BR109" s="930"/>
      <c r="BS109" s="930"/>
      <c r="BT109" s="930"/>
      <c r="BU109" s="931"/>
      <c r="BV109" s="929" t="s">
        <v>437</v>
      </c>
      <c r="BW109" s="930"/>
      <c r="BX109" s="930"/>
      <c r="BY109" s="930"/>
      <c r="BZ109" s="931"/>
      <c r="CA109" s="929" t="s">
        <v>316</v>
      </c>
      <c r="CB109" s="930"/>
      <c r="CC109" s="930"/>
      <c r="CD109" s="930"/>
      <c r="CE109" s="931"/>
      <c r="CF109" s="950" t="s">
        <v>438</v>
      </c>
      <c r="CG109" s="950"/>
      <c r="CH109" s="950"/>
      <c r="CI109" s="950"/>
      <c r="CJ109" s="950"/>
      <c r="CK109" s="929" t="s">
        <v>439</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436</v>
      </c>
      <c r="DH109" s="930"/>
      <c r="DI109" s="930"/>
      <c r="DJ109" s="930"/>
      <c r="DK109" s="931"/>
      <c r="DL109" s="929" t="s">
        <v>437</v>
      </c>
      <c r="DM109" s="930"/>
      <c r="DN109" s="930"/>
      <c r="DO109" s="930"/>
      <c r="DP109" s="931"/>
      <c r="DQ109" s="929" t="s">
        <v>316</v>
      </c>
      <c r="DR109" s="930"/>
      <c r="DS109" s="930"/>
      <c r="DT109" s="930"/>
      <c r="DU109" s="931"/>
      <c r="DV109" s="929" t="s">
        <v>438</v>
      </c>
      <c r="DW109" s="930"/>
      <c r="DX109" s="930"/>
      <c r="DY109" s="930"/>
      <c r="DZ109" s="932"/>
    </row>
    <row r="110" spans="1:131" s="229" customFormat="1" ht="26.25" customHeight="1">
      <c r="A110" s="933" t="s">
        <v>440</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824331</v>
      </c>
      <c r="AB110" s="937"/>
      <c r="AC110" s="937"/>
      <c r="AD110" s="937"/>
      <c r="AE110" s="938"/>
      <c r="AF110" s="939">
        <v>857956</v>
      </c>
      <c r="AG110" s="937"/>
      <c r="AH110" s="937"/>
      <c r="AI110" s="937"/>
      <c r="AJ110" s="938"/>
      <c r="AK110" s="939">
        <v>881837</v>
      </c>
      <c r="AL110" s="937"/>
      <c r="AM110" s="937"/>
      <c r="AN110" s="937"/>
      <c r="AO110" s="938"/>
      <c r="AP110" s="940">
        <v>23.3</v>
      </c>
      <c r="AQ110" s="941"/>
      <c r="AR110" s="941"/>
      <c r="AS110" s="941"/>
      <c r="AT110" s="942"/>
      <c r="AU110" s="943" t="s">
        <v>75</v>
      </c>
      <c r="AV110" s="944"/>
      <c r="AW110" s="944"/>
      <c r="AX110" s="944"/>
      <c r="AY110" s="944"/>
      <c r="AZ110" s="966" t="s">
        <v>441</v>
      </c>
      <c r="BA110" s="934"/>
      <c r="BB110" s="934"/>
      <c r="BC110" s="934"/>
      <c r="BD110" s="934"/>
      <c r="BE110" s="934"/>
      <c r="BF110" s="934"/>
      <c r="BG110" s="934"/>
      <c r="BH110" s="934"/>
      <c r="BI110" s="934"/>
      <c r="BJ110" s="934"/>
      <c r="BK110" s="934"/>
      <c r="BL110" s="934"/>
      <c r="BM110" s="934"/>
      <c r="BN110" s="934"/>
      <c r="BO110" s="934"/>
      <c r="BP110" s="935"/>
      <c r="BQ110" s="967">
        <v>8210920</v>
      </c>
      <c r="BR110" s="968"/>
      <c r="BS110" s="968"/>
      <c r="BT110" s="968"/>
      <c r="BU110" s="968"/>
      <c r="BV110" s="968">
        <v>8052170</v>
      </c>
      <c r="BW110" s="968"/>
      <c r="BX110" s="968"/>
      <c r="BY110" s="968"/>
      <c r="BZ110" s="968"/>
      <c r="CA110" s="968">
        <v>7721629</v>
      </c>
      <c r="CB110" s="968"/>
      <c r="CC110" s="968"/>
      <c r="CD110" s="968"/>
      <c r="CE110" s="968"/>
      <c r="CF110" s="981">
        <v>204</v>
      </c>
      <c r="CG110" s="982"/>
      <c r="CH110" s="982"/>
      <c r="CI110" s="982"/>
      <c r="CJ110" s="982"/>
      <c r="CK110" s="983" t="s">
        <v>442</v>
      </c>
      <c r="CL110" s="984"/>
      <c r="CM110" s="966" t="s">
        <v>443</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176</v>
      </c>
      <c r="DH110" s="968"/>
      <c r="DI110" s="968"/>
      <c r="DJ110" s="968"/>
      <c r="DK110" s="968"/>
      <c r="DL110" s="968" t="s">
        <v>176</v>
      </c>
      <c r="DM110" s="968"/>
      <c r="DN110" s="968"/>
      <c r="DO110" s="968"/>
      <c r="DP110" s="968"/>
      <c r="DQ110" s="968" t="s">
        <v>400</v>
      </c>
      <c r="DR110" s="968"/>
      <c r="DS110" s="968"/>
      <c r="DT110" s="968"/>
      <c r="DU110" s="968"/>
      <c r="DV110" s="969" t="s">
        <v>400</v>
      </c>
      <c r="DW110" s="969"/>
      <c r="DX110" s="969"/>
      <c r="DY110" s="969"/>
      <c r="DZ110" s="970"/>
    </row>
    <row r="111" spans="1:131" s="229" customFormat="1" ht="26.25" customHeight="1">
      <c r="A111" s="971" t="s">
        <v>444</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176</v>
      </c>
      <c r="AB111" s="975"/>
      <c r="AC111" s="975"/>
      <c r="AD111" s="975"/>
      <c r="AE111" s="976"/>
      <c r="AF111" s="977" t="s">
        <v>176</v>
      </c>
      <c r="AG111" s="975"/>
      <c r="AH111" s="975"/>
      <c r="AI111" s="975"/>
      <c r="AJ111" s="976"/>
      <c r="AK111" s="977" t="s">
        <v>400</v>
      </c>
      <c r="AL111" s="975"/>
      <c r="AM111" s="975"/>
      <c r="AN111" s="975"/>
      <c r="AO111" s="976"/>
      <c r="AP111" s="978" t="s">
        <v>400</v>
      </c>
      <c r="AQ111" s="979"/>
      <c r="AR111" s="979"/>
      <c r="AS111" s="979"/>
      <c r="AT111" s="980"/>
      <c r="AU111" s="945"/>
      <c r="AV111" s="946"/>
      <c r="AW111" s="946"/>
      <c r="AX111" s="946"/>
      <c r="AY111" s="946"/>
      <c r="AZ111" s="959" t="s">
        <v>445</v>
      </c>
      <c r="BA111" s="960"/>
      <c r="BB111" s="960"/>
      <c r="BC111" s="960"/>
      <c r="BD111" s="960"/>
      <c r="BE111" s="960"/>
      <c r="BF111" s="960"/>
      <c r="BG111" s="960"/>
      <c r="BH111" s="960"/>
      <c r="BI111" s="960"/>
      <c r="BJ111" s="960"/>
      <c r="BK111" s="960"/>
      <c r="BL111" s="960"/>
      <c r="BM111" s="960"/>
      <c r="BN111" s="960"/>
      <c r="BO111" s="960"/>
      <c r="BP111" s="961"/>
      <c r="BQ111" s="962" t="s">
        <v>400</v>
      </c>
      <c r="BR111" s="963"/>
      <c r="BS111" s="963"/>
      <c r="BT111" s="963"/>
      <c r="BU111" s="963"/>
      <c r="BV111" s="963" t="s">
        <v>400</v>
      </c>
      <c r="BW111" s="963"/>
      <c r="BX111" s="963"/>
      <c r="BY111" s="963"/>
      <c r="BZ111" s="963"/>
      <c r="CA111" s="963" t="s">
        <v>446</v>
      </c>
      <c r="CB111" s="963"/>
      <c r="CC111" s="963"/>
      <c r="CD111" s="963"/>
      <c r="CE111" s="963"/>
      <c r="CF111" s="957" t="s">
        <v>446</v>
      </c>
      <c r="CG111" s="958"/>
      <c r="CH111" s="958"/>
      <c r="CI111" s="958"/>
      <c r="CJ111" s="958"/>
      <c r="CK111" s="985"/>
      <c r="CL111" s="986"/>
      <c r="CM111" s="959" t="s">
        <v>447</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176</v>
      </c>
      <c r="DH111" s="963"/>
      <c r="DI111" s="963"/>
      <c r="DJ111" s="963"/>
      <c r="DK111" s="963"/>
      <c r="DL111" s="963" t="s">
        <v>400</v>
      </c>
      <c r="DM111" s="963"/>
      <c r="DN111" s="963"/>
      <c r="DO111" s="963"/>
      <c r="DP111" s="963"/>
      <c r="DQ111" s="963" t="s">
        <v>400</v>
      </c>
      <c r="DR111" s="963"/>
      <c r="DS111" s="963"/>
      <c r="DT111" s="963"/>
      <c r="DU111" s="963"/>
      <c r="DV111" s="964" t="s">
        <v>400</v>
      </c>
      <c r="DW111" s="964"/>
      <c r="DX111" s="964"/>
      <c r="DY111" s="964"/>
      <c r="DZ111" s="965"/>
    </row>
    <row r="112" spans="1:131" s="229" customFormat="1" ht="26.25" customHeight="1">
      <c r="A112" s="989" t="s">
        <v>448</v>
      </c>
      <c r="B112" s="990"/>
      <c r="C112" s="960" t="s">
        <v>449</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400</v>
      </c>
      <c r="AB112" s="996"/>
      <c r="AC112" s="996"/>
      <c r="AD112" s="996"/>
      <c r="AE112" s="997"/>
      <c r="AF112" s="998" t="s">
        <v>176</v>
      </c>
      <c r="AG112" s="996"/>
      <c r="AH112" s="996"/>
      <c r="AI112" s="996"/>
      <c r="AJ112" s="997"/>
      <c r="AK112" s="998" t="s">
        <v>400</v>
      </c>
      <c r="AL112" s="996"/>
      <c r="AM112" s="996"/>
      <c r="AN112" s="996"/>
      <c r="AO112" s="997"/>
      <c r="AP112" s="999" t="s">
        <v>176</v>
      </c>
      <c r="AQ112" s="1000"/>
      <c r="AR112" s="1000"/>
      <c r="AS112" s="1000"/>
      <c r="AT112" s="1001"/>
      <c r="AU112" s="945"/>
      <c r="AV112" s="946"/>
      <c r="AW112" s="946"/>
      <c r="AX112" s="946"/>
      <c r="AY112" s="946"/>
      <c r="AZ112" s="959" t="s">
        <v>450</v>
      </c>
      <c r="BA112" s="960"/>
      <c r="BB112" s="960"/>
      <c r="BC112" s="960"/>
      <c r="BD112" s="960"/>
      <c r="BE112" s="960"/>
      <c r="BF112" s="960"/>
      <c r="BG112" s="960"/>
      <c r="BH112" s="960"/>
      <c r="BI112" s="960"/>
      <c r="BJ112" s="960"/>
      <c r="BK112" s="960"/>
      <c r="BL112" s="960"/>
      <c r="BM112" s="960"/>
      <c r="BN112" s="960"/>
      <c r="BO112" s="960"/>
      <c r="BP112" s="961"/>
      <c r="BQ112" s="962">
        <v>496981</v>
      </c>
      <c r="BR112" s="963"/>
      <c r="BS112" s="963"/>
      <c r="BT112" s="963"/>
      <c r="BU112" s="963"/>
      <c r="BV112" s="963">
        <v>452951</v>
      </c>
      <c r="BW112" s="963"/>
      <c r="BX112" s="963"/>
      <c r="BY112" s="963"/>
      <c r="BZ112" s="963"/>
      <c r="CA112" s="963">
        <v>422092</v>
      </c>
      <c r="CB112" s="963"/>
      <c r="CC112" s="963"/>
      <c r="CD112" s="963"/>
      <c r="CE112" s="963"/>
      <c r="CF112" s="957">
        <v>11.2</v>
      </c>
      <c r="CG112" s="958"/>
      <c r="CH112" s="958"/>
      <c r="CI112" s="958"/>
      <c r="CJ112" s="958"/>
      <c r="CK112" s="985"/>
      <c r="CL112" s="986"/>
      <c r="CM112" s="959" t="s">
        <v>451</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400</v>
      </c>
      <c r="DH112" s="963"/>
      <c r="DI112" s="963"/>
      <c r="DJ112" s="963"/>
      <c r="DK112" s="963"/>
      <c r="DL112" s="963" t="s">
        <v>400</v>
      </c>
      <c r="DM112" s="963"/>
      <c r="DN112" s="963"/>
      <c r="DO112" s="963"/>
      <c r="DP112" s="963"/>
      <c r="DQ112" s="963" t="s">
        <v>176</v>
      </c>
      <c r="DR112" s="963"/>
      <c r="DS112" s="963"/>
      <c r="DT112" s="963"/>
      <c r="DU112" s="963"/>
      <c r="DV112" s="964" t="s">
        <v>400</v>
      </c>
      <c r="DW112" s="964"/>
      <c r="DX112" s="964"/>
      <c r="DY112" s="964"/>
      <c r="DZ112" s="965"/>
    </row>
    <row r="113" spans="1:130" s="229" customFormat="1" ht="26.25" customHeight="1">
      <c r="A113" s="991"/>
      <c r="B113" s="992"/>
      <c r="C113" s="960" t="s">
        <v>452</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46712</v>
      </c>
      <c r="AB113" s="975"/>
      <c r="AC113" s="975"/>
      <c r="AD113" s="975"/>
      <c r="AE113" s="976"/>
      <c r="AF113" s="977">
        <v>47628</v>
      </c>
      <c r="AG113" s="975"/>
      <c r="AH113" s="975"/>
      <c r="AI113" s="975"/>
      <c r="AJ113" s="976"/>
      <c r="AK113" s="977">
        <v>38020</v>
      </c>
      <c r="AL113" s="975"/>
      <c r="AM113" s="975"/>
      <c r="AN113" s="975"/>
      <c r="AO113" s="976"/>
      <c r="AP113" s="978">
        <v>1</v>
      </c>
      <c r="AQ113" s="979"/>
      <c r="AR113" s="979"/>
      <c r="AS113" s="979"/>
      <c r="AT113" s="980"/>
      <c r="AU113" s="945"/>
      <c r="AV113" s="946"/>
      <c r="AW113" s="946"/>
      <c r="AX113" s="946"/>
      <c r="AY113" s="946"/>
      <c r="AZ113" s="959" t="s">
        <v>453</v>
      </c>
      <c r="BA113" s="960"/>
      <c r="BB113" s="960"/>
      <c r="BC113" s="960"/>
      <c r="BD113" s="960"/>
      <c r="BE113" s="960"/>
      <c r="BF113" s="960"/>
      <c r="BG113" s="960"/>
      <c r="BH113" s="960"/>
      <c r="BI113" s="960"/>
      <c r="BJ113" s="960"/>
      <c r="BK113" s="960"/>
      <c r="BL113" s="960"/>
      <c r="BM113" s="960"/>
      <c r="BN113" s="960"/>
      <c r="BO113" s="960"/>
      <c r="BP113" s="961"/>
      <c r="BQ113" s="962">
        <v>20062</v>
      </c>
      <c r="BR113" s="963"/>
      <c r="BS113" s="963"/>
      <c r="BT113" s="963"/>
      <c r="BU113" s="963"/>
      <c r="BV113" s="963">
        <v>13762</v>
      </c>
      <c r="BW113" s="963"/>
      <c r="BX113" s="963"/>
      <c r="BY113" s="963"/>
      <c r="BZ113" s="963"/>
      <c r="CA113" s="963">
        <v>7441</v>
      </c>
      <c r="CB113" s="963"/>
      <c r="CC113" s="963"/>
      <c r="CD113" s="963"/>
      <c r="CE113" s="963"/>
      <c r="CF113" s="957">
        <v>0.2</v>
      </c>
      <c r="CG113" s="958"/>
      <c r="CH113" s="958"/>
      <c r="CI113" s="958"/>
      <c r="CJ113" s="958"/>
      <c r="CK113" s="985"/>
      <c r="CL113" s="986"/>
      <c r="CM113" s="959" t="s">
        <v>454</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400</v>
      </c>
      <c r="DH113" s="996"/>
      <c r="DI113" s="996"/>
      <c r="DJ113" s="996"/>
      <c r="DK113" s="997"/>
      <c r="DL113" s="998" t="s">
        <v>400</v>
      </c>
      <c r="DM113" s="996"/>
      <c r="DN113" s="996"/>
      <c r="DO113" s="996"/>
      <c r="DP113" s="997"/>
      <c r="DQ113" s="998" t="s">
        <v>176</v>
      </c>
      <c r="DR113" s="996"/>
      <c r="DS113" s="996"/>
      <c r="DT113" s="996"/>
      <c r="DU113" s="997"/>
      <c r="DV113" s="999" t="s">
        <v>176</v>
      </c>
      <c r="DW113" s="1000"/>
      <c r="DX113" s="1000"/>
      <c r="DY113" s="1000"/>
      <c r="DZ113" s="1001"/>
    </row>
    <row r="114" spans="1:130" s="229" customFormat="1" ht="26.25" customHeight="1">
      <c r="A114" s="991"/>
      <c r="B114" s="992"/>
      <c r="C114" s="960" t="s">
        <v>455</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6328</v>
      </c>
      <c r="AB114" s="996"/>
      <c r="AC114" s="996"/>
      <c r="AD114" s="996"/>
      <c r="AE114" s="997"/>
      <c r="AF114" s="998">
        <v>6317</v>
      </c>
      <c r="AG114" s="996"/>
      <c r="AH114" s="996"/>
      <c r="AI114" s="996"/>
      <c r="AJ114" s="997"/>
      <c r="AK114" s="998">
        <v>6232</v>
      </c>
      <c r="AL114" s="996"/>
      <c r="AM114" s="996"/>
      <c r="AN114" s="996"/>
      <c r="AO114" s="997"/>
      <c r="AP114" s="999">
        <v>0.2</v>
      </c>
      <c r="AQ114" s="1000"/>
      <c r="AR114" s="1000"/>
      <c r="AS114" s="1000"/>
      <c r="AT114" s="1001"/>
      <c r="AU114" s="945"/>
      <c r="AV114" s="946"/>
      <c r="AW114" s="946"/>
      <c r="AX114" s="946"/>
      <c r="AY114" s="946"/>
      <c r="AZ114" s="959" t="s">
        <v>456</v>
      </c>
      <c r="BA114" s="960"/>
      <c r="BB114" s="960"/>
      <c r="BC114" s="960"/>
      <c r="BD114" s="960"/>
      <c r="BE114" s="960"/>
      <c r="BF114" s="960"/>
      <c r="BG114" s="960"/>
      <c r="BH114" s="960"/>
      <c r="BI114" s="960"/>
      <c r="BJ114" s="960"/>
      <c r="BK114" s="960"/>
      <c r="BL114" s="960"/>
      <c r="BM114" s="960"/>
      <c r="BN114" s="960"/>
      <c r="BO114" s="960"/>
      <c r="BP114" s="961"/>
      <c r="BQ114" s="962">
        <v>1063239</v>
      </c>
      <c r="BR114" s="963"/>
      <c r="BS114" s="963"/>
      <c r="BT114" s="963"/>
      <c r="BU114" s="963"/>
      <c r="BV114" s="963">
        <v>981986</v>
      </c>
      <c r="BW114" s="963"/>
      <c r="BX114" s="963"/>
      <c r="BY114" s="963"/>
      <c r="BZ114" s="963"/>
      <c r="CA114" s="963">
        <v>884180</v>
      </c>
      <c r="CB114" s="963"/>
      <c r="CC114" s="963"/>
      <c r="CD114" s="963"/>
      <c r="CE114" s="963"/>
      <c r="CF114" s="957">
        <v>23.4</v>
      </c>
      <c r="CG114" s="958"/>
      <c r="CH114" s="958"/>
      <c r="CI114" s="958"/>
      <c r="CJ114" s="958"/>
      <c r="CK114" s="985"/>
      <c r="CL114" s="986"/>
      <c r="CM114" s="959" t="s">
        <v>457</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176</v>
      </c>
      <c r="DH114" s="996"/>
      <c r="DI114" s="996"/>
      <c r="DJ114" s="996"/>
      <c r="DK114" s="997"/>
      <c r="DL114" s="998" t="s">
        <v>176</v>
      </c>
      <c r="DM114" s="996"/>
      <c r="DN114" s="996"/>
      <c r="DO114" s="996"/>
      <c r="DP114" s="997"/>
      <c r="DQ114" s="998" t="s">
        <v>400</v>
      </c>
      <c r="DR114" s="996"/>
      <c r="DS114" s="996"/>
      <c r="DT114" s="996"/>
      <c r="DU114" s="997"/>
      <c r="DV114" s="999" t="s">
        <v>176</v>
      </c>
      <c r="DW114" s="1000"/>
      <c r="DX114" s="1000"/>
      <c r="DY114" s="1000"/>
      <c r="DZ114" s="1001"/>
    </row>
    <row r="115" spans="1:130" s="229" customFormat="1" ht="26.25" customHeight="1">
      <c r="A115" s="991"/>
      <c r="B115" s="992"/>
      <c r="C115" s="960" t="s">
        <v>458</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t="s">
        <v>400</v>
      </c>
      <c r="AB115" s="975"/>
      <c r="AC115" s="975"/>
      <c r="AD115" s="975"/>
      <c r="AE115" s="976"/>
      <c r="AF115" s="977" t="s">
        <v>176</v>
      </c>
      <c r="AG115" s="975"/>
      <c r="AH115" s="975"/>
      <c r="AI115" s="975"/>
      <c r="AJ115" s="976"/>
      <c r="AK115" s="977" t="s">
        <v>400</v>
      </c>
      <c r="AL115" s="975"/>
      <c r="AM115" s="975"/>
      <c r="AN115" s="975"/>
      <c r="AO115" s="976"/>
      <c r="AP115" s="978" t="s">
        <v>400</v>
      </c>
      <c r="AQ115" s="979"/>
      <c r="AR115" s="979"/>
      <c r="AS115" s="979"/>
      <c r="AT115" s="980"/>
      <c r="AU115" s="945"/>
      <c r="AV115" s="946"/>
      <c r="AW115" s="946"/>
      <c r="AX115" s="946"/>
      <c r="AY115" s="946"/>
      <c r="AZ115" s="959" t="s">
        <v>459</v>
      </c>
      <c r="BA115" s="960"/>
      <c r="BB115" s="960"/>
      <c r="BC115" s="960"/>
      <c r="BD115" s="960"/>
      <c r="BE115" s="960"/>
      <c r="BF115" s="960"/>
      <c r="BG115" s="960"/>
      <c r="BH115" s="960"/>
      <c r="BI115" s="960"/>
      <c r="BJ115" s="960"/>
      <c r="BK115" s="960"/>
      <c r="BL115" s="960"/>
      <c r="BM115" s="960"/>
      <c r="BN115" s="960"/>
      <c r="BO115" s="960"/>
      <c r="BP115" s="961"/>
      <c r="BQ115" s="962" t="s">
        <v>400</v>
      </c>
      <c r="BR115" s="963"/>
      <c r="BS115" s="963"/>
      <c r="BT115" s="963"/>
      <c r="BU115" s="963"/>
      <c r="BV115" s="963" t="s">
        <v>400</v>
      </c>
      <c r="BW115" s="963"/>
      <c r="BX115" s="963"/>
      <c r="BY115" s="963"/>
      <c r="BZ115" s="963"/>
      <c r="CA115" s="963" t="s">
        <v>400</v>
      </c>
      <c r="CB115" s="963"/>
      <c r="CC115" s="963"/>
      <c r="CD115" s="963"/>
      <c r="CE115" s="963"/>
      <c r="CF115" s="957" t="s">
        <v>400</v>
      </c>
      <c r="CG115" s="958"/>
      <c r="CH115" s="958"/>
      <c r="CI115" s="958"/>
      <c r="CJ115" s="958"/>
      <c r="CK115" s="985"/>
      <c r="CL115" s="986"/>
      <c r="CM115" s="959" t="s">
        <v>460</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176</v>
      </c>
      <c r="DH115" s="996"/>
      <c r="DI115" s="996"/>
      <c r="DJ115" s="996"/>
      <c r="DK115" s="997"/>
      <c r="DL115" s="998" t="s">
        <v>461</v>
      </c>
      <c r="DM115" s="996"/>
      <c r="DN115" s="996"/>
      <c r="DO115" s="996"/>
      <c r="DP115" s="997"/>
      <c r="DQ115" s="998" t="s">
        <v>400</v>
      </c>
      <c r="DR115" s="996"/>
      <c r="DS115" s="996"/>
      <c r="DT115" s="996"/>
      <c r="DU115" s="997"/>
      <c r="DV115" s="999" t="s">
        <v>400</v>
      </c>
      <c r="DW115" s="1000"/>
      <c r="DX115" s="1000"/>
      <c r="DY115" s="1000"/>
      <c r="DZ115" s="1001"/>
    </row>
    <row r="116" spans="1:130" s="229" customFormat="1" ht="26.25" customHeight="1">
      <c r="A116" s="993"/>
      <c r="B116" s="994"/>
      <c r="C116" s="1002" t="s">
        <v>462</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400</v>
      </c>
      <c r="AB116" s="996"/>
      <c r="AC116" s="996"/>
      <c r="AD116" s="996"/>
      <c r="AE116" s="997"/>
      <c r="AF116" s="998" t="s">
        <v>176</v>
      </c>
      <c r="AG116" s="996"/>
      <c r="AH116" s="996"/>
      <c r="AI116" s="996"/>
      <c r="AJ116" s="997"/>
      <c r="AK116" s="998" t="s">
        <v>176</v>
      </c>
      <c r="AL116" s="996"/>
      <c r="AM116" s="996"/>
      <c r="AN116" s="996"/>
      <c r="AO116" s="997"/>
      <c r="AP116" s="999" t="s">
        <v>176</v>
      </c>
      <c r="AQ116" s="1000"/>
      <c r="AR116" s="1000"/>
      <c r="AS116" s="1000"/>
      <c r="AT116" s="1001"/>
      <c r="AU116" s="945"/>
      <c r="AV116" s="946"/>
      <c r="AW116" s="946"/>
      <c r="AX116" s="946"/>
      <c r="AY116" s="946"/>
      <c r="AZ116" s="1004" t="s">
        <v>463</v>
      </c>
      <c r="BA116" s="1005"/>
      <c r="BB116" s="1005"/>
      <c r="BC116" s="1005"/>
      <c r="BD116" s="1005"/>
      <c r="BE116" s="1005"/>
      <c r="BF116" s="1005"/>
      <c r="BG116" s="1005"/>
      <c r="BH116" s="1005"/>
      <c r="BI116" s="1005"/>
      <c r="BJ116" s="1005"/>
      <c r="BK116" s="1005"/>
      <c r="BL116" s="1005"/>
      <c r="BM116" s="1005"/>
      <c r="BN116" s="1005"/>
      <c r="BO116" s="1005"/>
      <c r="BP116" s="1006"/>
      <c r="BQ116" s="962" t="s">
        <v>400</v>
      </c>
      <c r="BR116" s="963"/>
      <c r="BS116" s="963"/>
      <c r="BT116" s="963"/>
      <c r="BU116" s="963"/>
      <c r="BV116" s="963" t="s">
        <v>176</v>
      </c>
      <c r="BW116" s="963"/>
      <c r="BX116" s="963"/>
      <c r="BY116" s="963"/>
      <c r="BZ116" s="963"/>
      <c r="CA116" s="963" t="s">
        <v>400</v>
      </c>
      <c r="CB116" s="963"/>
      <c r="CC116" s="963"/>
      <c r="CD116" s="963"/>
      <c r="CE116" s="963"/>
      <c r="CF116" s="957" t="s">
        <v>176</v>
      </c>
      <c r="CG116" s="958"/>
      <c r="CH116" s="958"/>
      <c r="CI116" s="958"/>
      <c r="CJ116" s="958"/>
      <c r="CK116" s="985"/>
      <c r="CL116" s="986"/>
      <c r="CM116" s="959" t="s">
        <v>464</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400</v>
      </c>
      <c r="DH116" s="996"/>
      <c r="DI116" s="996"/>
      <c r="DJ116" s="996"/>
      <c r="DK116" s="997"/>
      <c r="DL116" s="998" t="s">
        <v>400</v>
      </c>
      <c r="DM116" s="996"/>
      <c r="DN116" s="996"/>
      <c r="DO116" s="996"/>
      <c r="DP116" s="997"/>
      <c r="DQ116" s="998" t="s">
        <v>400</v>
      </c>
      <c r="DR116" s="996"/>
      <c r="DS116" s="996"/>
      <c r="DT116" s="996"/>
      <c r="DU116" s="997"/>
      <c r="DV116" s="999" t="s">
        <v>400</v>
      </c>
      <c r="DW116" s="1000"/>
      <c r="DX116" s="1000"/>
      <c r="DY116" s="1000"/>
      <c r="DZ116" s="1001"/>
    </row>
    <row r="117" spans="1:130" s="229" customFormat="1" ht="26.25" customHeight="1">
      <c r="A117" s="949" t="s">
        <v>192</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465</v>
      </c>
      <c r="Z117" s="931"/>
      <c r="AA117" s="1015">
        <v>877371</v>
      </c>
      <c r="AB117" s="1016"/>
      <c r="AC117" s="1016"/>
      <c r="AD117" s="1016"/>
      <c r="AE117" s="1017"/>
      <c r="AF117" s="1018">
        <v>911901</v>
      </c>
      <c r="AG117" s="1016"/>
      <c r="AH117" s="1016"/>
      <c r="AI117" s="1016"/>
      <c r="AJ117" s="1017"/>
      <c r="AK117" s="1018">
        <v>926089</v>
      </c>
      <c r="AL117" s="1016"/>
      <c r="AM117" s="1016"/>
      <c r="AN117" s="1016"/>
      <c r="AO117" s="1017"/>
      <c r="AP117" s="1019"/>
      <c r="AQ117" s="1020"/>
      <c r="AR117" s="1020"/>
      <c r="AS117" s="1020"/>
      <c r="AT117" s="1021"/>
      <c r="AU117" s="945"/>
      <c r="AV117" s="946"/>
      <c r="AW117" s="946"/>
      <c r="AX117" s="946"/>
      <c r="AY117" s="946"/>
      <c r="AZ117" s="1011" t="s">
        <v>466</v>
      </c>
      <c r="BA117" s="1012"/>
      <c r="BB117" s="1012"/>
      <c r="BC117" s="1012"/>
      <c r="BD117" s="1012"/>
      <c r="BE117" s="1012"/>
      <c r="BF117" s="1012"/>
      <c r="BG117" s="1012"/>
      <c r="BH117" s="1012"/>
      <c r="BI117" s="1012"/>
      <c r="BJ117" s="1012"/>
      <c r="BK117" s="1012"/>
      <c r="BL117" s="1012"/>
      <c r="BM117" s="1012"/>
      <c r="BN117" s="1012"/>
      <c r="BO117" s="1012"/>
      <c r="BP117" s="1013"/>
      <c r="BQ117" s="962" t="s">
        <v>176</v>
      </c>
      <c r="BR117" s="963"/>
      <c r="BS117" s="963"/>
      <c r="BT117" s="963"/>
      <c r="BU117" s="963"/>
      <c r="BV117" s="963" t="s">
        <v>400</v>
      </c>
      <c r="BW117" s="963"/>
      <c r="BX117" s="963"/>
      <c r="BY117" s="963"/>
      <c r="BZ117" s="963"/>
      <c r="CA117" s="963" t="s">
        <v>176</v>
      </c>
      <c r="CB117" s="963"/>
      <c r="CC117" s="963"/>
      <c r="CD117" s="963"/>
      <c r="CE117" s="963"/>
      <c r="CF117" s="957" t="s">
        <v>176</v>
      </c>
      <c r="CG117" s="958"/>
      <c r="CH117" s="958"/>
      <c r="CI117" s="958"/>
      <c r="CJ117" s="958"/>
      <c r="CK117" s="985"/>
      <c r="CL117" s="986"/>
      <c r="CM117" s="959" t="s">
        <v>467</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176</v>
      </c>
      <c r="DH117" s="996"/>
      <c r="DI117" s="996"/>
      <c r="DJ117" s="996"/>
      <c r="DK117" s="997"/>
      <c r="DL117" s="998" t="s">
        <v>176</v>
      </c>
      <c r="DM117" s="996"/>
      <c r="DN117" s="996"/>
      <c r="DO117" s="996"/>
      <c r="DP117" s="997"/>
      <c r="DQ117" s="998" t="s">
        <v>176</v>
      </c>
      <c r="DR117" s="996"/>
      <c r="DS117" s="996"/>
      <c r="DT117" s="996"/>
      <c r="DU117" s="997"/>
      <c r="DV117" s="999" t="s">
        <v>176</v>
      </c>
      <c r="DW117" s="1000"/>
      <c r="DX117" s="1000"/>
      <c r="DY117" s="1000"/>
      <c r="DZ117" s="1001"/>
    </row>
    <row r="118" spans="1:130" s="229" customFormat="1" ht="26.25" customHeight="1">
      <c r="A118" s="949" t="s">
        <v>439</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436</v>
      </c>
      <c r="AB118" s="930"/>
      <c r="AC118" s="930"/>
      <c r="AD118" s="930"/>
      <c r="AE118" s="931"/>
      <c r="AF118" s="929" t="s">
        <v>437</v>
      </c>
      <c r="AG118" s="930"/>
      <c r="AH118" s="930"/>
      <c r="AI118" s="930"/>
      <c r="AJ118" s="931"/>
      <c r="AK118" s="929" t="s">
        <v>316</v>
      </c>
      <c r="AL118" s="930"/>
      <c r="AM118" s="930"/>
      <c r="AN118" s="930"/>
      <c r="AO118" s="931"/>
      <c r="AP118" s="1007" t="s">
        <v>438</v>
      </c>
      <c r="AQ118" s="1008"/>
      <c r="AR118" s="1008"/>
      <c r="AS118" s="1008"/>
      <c r="AT118" s="1009"/>
      <c r="AU118" s="945"/>
      <c r="AV118" s="946"/>
      <c r="AW118" s="946"/>
      <c r="AX118" s="946"/>
      <c r="AY118" s="946"/>
      <c r="AZ118" s="1010" t="s">
        <v>468</v>
      </c>
      <c r="BA118" s="1002"/>
      <c r="BB118" s="1002"/>
      <c r="BC118" s="1002"/>
      <c r="BD118" s="1002"/>
      <c r="BE118" s="1002"/>
      <c r="BF118" s="1002"/>
      <c r="BG118" s="1002"/>
      <c r="BH118" s="1002"/>
      <c r="BI118" s="1002"/>
      <c r="BJ118" s="1002"/>
      <c r="BK118" s="1002"/>
      <c r="BL118" s="1002"/>
      <c r="BM118" s="1002"/>
      <c r="BN118" s="1002"/>
      <c r="BO118" s="1002"/>
      <c r="BP118" s="1003"/>
      <c r="BQ118" s="1036" t="s">
        <v>176</v>
      </c>
      <c r="BR118" s="1037"/>
      <c r="BS118" s="1037"/>
      <c r="BT118" s="1037"/>
      <c r="BU118" s="1037"/>
      <c r="BV118" s="1037" t="s">
        <v>400</v>
      </c>
      <c r="BW118" s="1037"/>
      <c r="BX118" s="1037"/>
      <c r="BY118" s="1037"/>
      <c r="BZ118" s="1037"/>
      <c r="CA118" s="1037" t="s">
        <v>176</v>
      </c>
      <c r="CB118" s="1037"/>
      <c r="CC118" s="1037"/>
      <c r="CD118" s="1037"/>
      <c r="CE118" s="1037"/>
      <c r="CF118" s="957" t="s">
        <v>176</v>
      </c>
      <c r="CG118" s="958"/>
      <c r="CH118" s="958"/>
      <c r="CI118" s="958"/>
      <c r="CJ118" s="958"/>
      <c r="CK118" s="985"/>
      <c r="CL118" s="986"/>
      <c r="CM118" s="959" t="s">
        <v>469</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176</v>
      </c>
      <c r="DH118" s="996"/>
      <c r="DI118" s="996"/>
      <c r="DJ118" s="996"/>
      <c r="DK118" s="997"/>
      <c r="DL118" s="998" t="s">
        <v>176</v>
      </c>
      <c r="DM118" s="996"/>
      <c r="DN118" s="996"/>
      <c r="DO118" s="996"/>
      <c r="DP118" s="997"/>
      <c r="DQ118" s="998" t="s">
        <v>400</v>
      </c>
      <c r="DR118" s="996"/>
      <c r="DS118" s="996"/>
      <c r="DT118" s="996"/>
      <c r="DU118" s="997"/>
      <c r="DV118" s="999" t="s">
        <v>400</v>
      </c>
      <c r="DW118" s="1000"/>
      <c r="DX118" s="1000"/>
      <c r="DY118" s="1000"/>
      <c r="DZ118" s="1001"/>
    </row>
    <row r="119" spans="1:130" s="229" customFormat="1" ht="26.25" customHeight="1">
      <c r="A119" s="1093" t="s">
        <v>442</v>
      </c>
      <c r="B119" s="984"/>
      <c r="C119" s="966" t="s">
        <v>443</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461</v>
      </c>
      <c r="AB119" s="937"/>
      <c r="AC119" s="937"/>
      <c r="AD119" s="937"/>
      <c r="AE119" s="938"/>
      <c r="AF119" s="939" t="s">
        <v>461</v>
      </c>
      <c r="AG119" s="937"/>
      <c r="AH119" s="937"/>
      <c r="AI119" s="937"/>
      <c r="AJ119" s="938"/>
      <c r="AK119" s="939" t="s">
        <v>176</v>
      </c>
      <c r="AL119" s="937"/>
      <c r="AM119" s="937"/>
      <c r="AN119" s="937"/>
      <c r="AO119" s="938"/>
      <c r="AP119" s="940" t="s">
        <v>176</v>
      </c>
      <c r="AQ119" s="941"/>
      <c r="AR119" s="941"/>
      <c r="AS119" s="941"/>
      <c r="AT119" s="942"/>
      <c r="AU119" s="947"/>
      <c r="AV119" s="948"/>
      <c r="AW119" s="948"/>
      <c r="AX119" s="948"/>
      <c r="AY119" s="948"/>
      <c r="AZ119" s="250" t="s">
        <v>192</v>
      </c>
      <c r="BA119" s="250"/>
      <c r="BB119" s="250"/>
      <c r="BC119" s="250"/>
      <c r="BD119" s="250"/>
      <c r="BE119" s="250"/>
      <c r="BF119" s="250"/>
      <c r="BG119" s="250"/>
      <c r="BH119" s="250"/>
      <c r="BI119" s="250"/>
      <c r="BJ119" s="250"/>
      <c r="BK119" s="250"/>
      <c r="BL119" s="250"/>
      <c r="BM119" s="250"/>
      <c r="BN119" s="250"/>
      <c r="BO119" s="1014" t="s">
        <v>470</v>
      </c>
      <c r="BP119" s="1042"/>
      <c r="BQ119" s="1036">
        <v>9791202</v>
      </c>
      <c r="BR119" s="1037"/>
      <c r="BS119" s="1037"/>
      <c r="BT119" s="1037"/>
      <c r="BU119" s="1037"/>
      <c r="BV119" s="1037">
        <v>9500869</v>
      </c>
      <c r="BW119" s="1037"/>
      <c r="BX119" s="1037"/>
      <c r="BY119" s="1037"/>
      <c r="BZ119" s="1037"/>
      <c r="CA119" s="1037">
        <v>9035342</v>
      </c>
      <c r="CB119" s="1037"/>
      <c r="CC119" s="1037"/>
      <c r="CD119" s="1037"/>
      <c r="CE119" s="1037"/>
      <c r="CF119" s="1038"/>
      <c r="CG119" s="1039"/>
      <c r="CH119" s="1039"/>
      <c r="CI119" s="1039"/>
      <c r="CJ119" s="1040"/>
      <c r="CK119" s="987"/>
      <c r="CL119" s="988"/>
      <c r="CM119" s="1010" t="s">
        <v>471</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t="s">
        <v>176</v>
      </c>
      <c r="DH119" s="1023"/>
      <c r="DI119" s="1023"/>
      <c r="DJ119" s="1023"/>
      <c r="DK119" s="1024"/>
      <c r="DL119" s="1022" t="s">
        <v>176</v>
      </c>
      <c r="DM119" s="1023"/>
      <c r="DN119" s="1023"/>
      <c r="DO119" s="1023"/>
      <c r="DP119" s="1024"/>
      <c r="DQ119" s="1022" t="s">
        <v>176</v>
      </c>
      <c r="DR119" s="1023"/>
      <c r="DS119" s="1023"/>
      <c r="DT119" s="1023"/>
      <c r="DU119" s="1024"/>
      <c r="DV119" s="1025" t="s">
        <v>461</v>
      </c>
      <c r="DW119" s="1026"/>
      <c r="DX119" s="1026"/>
      <c r="DY119" s="1026"/>
      <c r="DZ119" s="1027"/>
    </row>
    <row r="120" spans="1:130" s="229" customFormat="1" ht="26.25" customHeight="1">
      <c r="A120" s="1094"/>
      <c r="B120" s="986"/>
      <c r="C120" s="959" t="s">
        <v>447</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400</v>
      </c>
      <c r="AB120" s="996"/>
      <c r="AC120" s="996"/>
      <c r="AD120" s="996"/>
      <c r="AE120" s="997"/>
      <c r="AF120" s="998" t="s">
        <v>176</v>
      </c>
      <c r="AG120" s="996"/>
      <c r="AH120" s="996"/>
      <c r="AI120" s="996"/>
      <c r="AJ120" s="997"/>
      <c r="AK120" s="998" t="s">
        <v>176</v>
      </c>
      <c r="AL120" s="996"/>
      <c r="AM120" s="996"/>
      <c r="AN120" s="996"/>
      <c r="AO120" s="997"/>
      <c r="AP120" s="999" t="s">
        <v>176</v>
      </c>
      <c r="AQ120" s="1000"/>
      <c r="AR120" s="1000"/>
      <c r="AS120" s="1000"/>
      <c r="AT120" s="1001"/>
      <c r="AU120" s="1028" t="s">
        <v>472</v>
      </c>
      <c r="AV120" s="1029"/>
      <c r="AW120" s="1029"/>
      <c r="AX120" s="1029"/>
      <c r="AY120" s="1030"/>
      <c r="AZ120" s="966" t="s">
        <v>473</v>
      </c>
      <c r="BA120" s="934"/>
      <c r="BB120" s="934"/>
      <c r="BC120" s="934"/>
      <c r="BD120" s="934"/>
      <c r="BE120" s="934"/>
      <c r="BF120" s="934"/>
      <c r="BG120" s="934"/>
      <c r="BH120" s="934"/>
      <c r="BI120" s="934"/>
      <c r="BJ120" s="934"/>
      <c r="BK120" s="934"/>
      <c r="BL120" s="934"/>
      <c r="BM120" s="934"/>
      <c r="BN120" s="934"/>
      <c r="BO120" s="934"/>
      <c r="BP120" s="935"/>
      <c r="BQ120" s="967">
        <v>3372386</v>
      </c>
      <c r="BR120" s="968"/>
      <c r="BS120" s="968"/>
      <c r="BT120" s="968"/>
      <c r="BU120" s="968"/>
      <c r="BV120" s="968">
        <v>3900647</v>
      </c>
      <c r="BW120" s="968"/>
      <c r="BX120" s="968"/>
      <c r="BY120" s="968"/>
      <c r="BZ120" s="968"/>
      <c r="CA120" s="968">
        <v>3952254</v>
      </c>
      <c r="CB120" s="968"/>
      <c r="CC120" s="968"/>
      <c r="CD120" s="968"/>
      <c r="CE120" s="968"/>
      <c r="CF120" s="981">
        <v>104.4</v>
      </c>
      <c r="CG120" s="982"/>
      <c r="CH120" s="982"/>
      <c r="CI120" s="982"/>
      <c r="CJ120" s="982"/>
      <c r="CK120" s="1043" t="s">
        <v>474</v>
      </c>
      <c r="CL120" s="1044"/>
      <c r="CM120" s="1044"/>
      <c r="CN120" s="1044"/>
      <c r="CO120" s="1045"/>
      <c r="CP120" s="1051" t="s">
        <v>475</v>
      </c>
      <c r="CQ120" s="1052"/>
      <c r="CR120" s="1052"/>
      <c r="CS120" s="1052"/>
      <c r="CT120" s="1052"/>
      <c r="CU120" s="1052"/>
      <c r="CV120" s="1052"/>
      <c r="CW120" s="1052"/>
      <c r="CX120" s="1052"/>
      <c r="CY120" s="1052"/>
      <c r="CZ120" s="1052"/>
      <c r="DA120" s="1052"/>
      <c r="DB120" s="1052"/>
      <c r="DC120" s="1052"/>
      <c r="DD120" s="1052"/>
      <c r="DE120" s="1052"/>
      <c r="DF120" s="1053"/>
      <c r="DG120" s="967">
        <v>496981</v>
      </c>
      <c r="DH120" s="968"/>
      <c r="DI120" s="968"/>
      <c r="DJ120" s="968"/>
      <c r="DK120" s="968"/>
      <c r="DL120" s="968">
        <v>452951</v>
      </c>
      <c r="DM120" s="968"/>
      <c r="DN120" s="968"/>
      <c r="DO120" s="968"/>
      <c r="DP120" s="968"/>
      <c r="DQ120" s="968">
        <v>422092</v>
      </c>
      <c r="DR120" s="968"/>
      <c r="DS120" s="968"/>
      <c r="DT120" s="968"/>
      <c r="DU120" s="968"/>
      <c r="DV120" s="969">
        <v>11.2</v>
      </c>
      <c r="DW120" s="969"/>
      <c r="DX120" s="969"/>
      <c r="DY120" s="969"/>
      <c r="DZ120" s="970"/>
    </row>
    <row r="121" spans="1:130" s="229" customFormat="1" ht="26.25" customHeight="1">
      <c r="A121" s="1094"/>
      <c r="B121" s="986"/>
      <c r="C121" s="1011" t="s">
        <v>476</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176</v>
      </c>
      <c r="AB121" s="996"/>
      <c r="AC121" s="996"/>
      <c r="AD121" s="996"/>
      <c r="AE121" s="997"/>
      <c r="AF121" s="998" t="s">
        <v>176</v>
      </c>
      <c r="AG121" s="996"/>
      <c r="AH121" s="996"/>
      <c r="AI121" s="996"/>
      <c r="AJ121" s="997"/>
      <c r="AK121" s="998" t="s">
        <v>400</v>
      </c>
      <c r="AL121" s="996"/>
      <c r="AM121" s="996"/>
      <c r="AN121" s="996"/>
      <c r="AO121" s="997"/>
      <c r="AP121" s="999" t="s">
        <v>400</v>
      </c>
      <c r="AQ121" s="1000"/>
      <c r="AR121" s="1000"/>
      <c r="AS121" s="1000"/>
      <c r="AT121" s="1001"/>
      <c r="AU121" s="1031"/>
      <c r="AV121" s="1032"/>
      <c r="AW121" s="1032"/>
      <c r="AX121" s="1032"/>
      <c r="AY121" s="1033"/>
      <c r="AZ121" s="959" t="s">
        <v>477</v>
      </c>
      <c r="BA121" s="960"/>
      <c r="BB121" s="960"/>
      <c r="BC121" s="960"/>
      <c r="BD121" s="960"/>
      <c r="BE121" s="960"/>
      <c r="BF121" s="960"/>
      <c r="BG121" s="960"/>
      <c r="BH121" s="960"/>
      <c r="BI121" s="960"/>
      <c r="BJ121" s="960"/>
      <c r="BK121" s="960"/>
      <c r="BL121" s="960"/>
      <c r="BM121" s="960"/>
      <c r="BN121" s="960"/>
      <c r="BO121" s="960"/>
      <c r="BP121" s="961"/>
      <c r="BQ121" s="962">
        <v>108770</v>
      </c>
      <c r="BR121" s="963"/>
      <c r="BS121" s="963"/>
      <c r="BT121" s="963"/>
      <c r="BU121" s="963"/>
      <c r="BV121" s="963">
        <v>100070</v>
      </c>
      <c r="BW121" s="963"/>
      <c r="BX121" s="963"/>
      <c r="BY121" s="963"/>
      <c r="BZ121" s="963"/>
      <c r="CA121" s="963">
        <v>93963</v>
      </c>
      <c r="CB121" s="963"/>
      <c r="CC121" s="963"/>
      <c r="CD121" s="963"/>
      <c r="CE121" s="963"/>
      <c r="CF121" s="957">
        <v>2.5</v>
      </c>
      <c r="CG121" s="958"/>
      <c r="CH121" s="958"/>
      <c r="CI121" s="958"/>
      <c r="CJ121" s="958"/>
      <c r="CK121" s="1046"/>
      <c r="CL121" s="1047"/>
      <c r="CM121" s="1047"/>
      <c r="CN121" s="1047"/>
      <c r="CO121" s="1048"/>
      <c r="CP121" s="1056" t="s">
        <v>412</v>
      </c>
      <c r="CQ121" s="1057"/>
      <c r="CR121" s="1057"/>
      <c r="CS121" s="1057"/>
      <c r="CT121" s="1057"/>
      <c r="CU121" s="1057"/>
      <c r="CV121" s="1057"/>
      <c r="CW121" s="1057"/>
      <c r="CX121" s="1057"/>
      <c r="CY121" s="1057"/>
      <c r="CZ121" s="1057"/>
      <c r="DA121" s="1057"/>
      <c r="DB121" s="1057"/>
      <c r="DC121" s="1057"/>
      <c r="DD121" s="1057"/>
      <c r="DE121" s="1057"/>
      <c r="DF121" s="1058"/>
      <c r="DG121" s="962" t="s">
        <v>176</v>
      </c>
      <c r="DH121" s="963"/>
      <c r="DI121" s="963"/>
      <c r="DJ121" s="963"/>
      <c r="DK121" s="963"/>
      <c r="DL121" s="963" t="s">
        <v>176</v>
      </c>
      <c r="DM121" s="963"/>
      <c r="DN121" s="963"/>
      <c r="DO121" s="963"/>
      <c r="DP121" s="963"/>
      <c r="DQ121" s="963" t="s">
        <v>176</v>
      </c>
      <c r="DR121" s="963"/>
      <c r="DS121" s="963"/>
      <c r="DT121" s="963"/>
      <c r="DU121" s="963"/>
      <c r="DV121" s="964" t="s">
        <v>461</v>
      </c>
      <c r="DW121" s="964"/>
      <c r="DX121" s="964"/>
      <c r="DY121" s="964"/>
      <c r="DZ121" s="965"/>
    </row>
    <row r="122" spans="1:130" s="229" customFormat="1" ht="26.25" customHeight="1">
      <c r="A122" s="1094"/>
      <c r="B122" s="986"/>
      <c r="C122" s="959" t="s">
        <v>457</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461</v>
      </c>
      <c r="AB122" s="996"/>
      <c r="AC122" s="996"/>
      <c r="AD122" s="996"/>
      <c r="AE122" s="997"/>
      <c r="AF122" s="998" t="s">
        <v>176</v>
      </c>
      <c r="AG122" s="996"/>
      <c r="AH122" s="996"/>
      <c r="AI122" s="996"/>
      <c r="AJ122" s="997"/>
      <c r="AK122" s="998" t="s">
        <v>400</v>
      </c>
      <c r="AL122" s="996"/>
      <c r="AM122" s="996"/>
      <c r="AN122" s="996"/>
      <c r="AO122" s="997"/>
      <c r="AP122" s="999" t="s">
        <v>176</v>
      </c>
      <c r="AQ122" s="1000"/>
      <c r="AR122" s="1000"/>
      <c r="AS122" s="1000"/>
      <c r="AT122" s="1001"/>
      <c r="AU122" s="1031"/>
      <c r="AV122" s="1032"/>
      <c r="AW122" s="1032"/>
      <c r="AX122" s="1032"/>
      <c r="AY122" s="1033"/>
      <c r="AZ122" s="1010" t="s">
        <v>478</v>
      </c>
      <c r="BA122" s="1002"/>
      <c r="BB122" s="1002"/>
      <c r="BC122" s="1002"/>
      <c r="BD122" s="1002"/>
      <c r="BE122" s="1002"/>
      <c r="BF122" s="1002"/>
      <c r="BG122" s="1002"/>
      <c r="BH122" s="1002"/>
      <c r="BI122" s="1002"/>
      <c r="BJ122" s="1002"/>
      <c r="BK122" s="1002"/>
      <c r="BL122" s="1002"/>
      <c r="BM122" s="1002"/>
      <c r="BN122" s="1002"/>
      <c r="BO122" s="1002"/>
      <c r="BP122" s="1003"/>
      <c r="BQ122" s="1036">
        <v>5918358</v>
      </c>
      <c r="BR122" s="1037"/>
      <c r="BS122" s="1037"/>
      <c r="BT122" s="1037"/>
      <c r="BU122" s="1037"/>
      <c r="BV122" s="1037">
        <v>5607050</v>
      </c>
      <c r="BW122" s="1037"/>
      <c r="BX122" s="1037"/>
      <c r="BY122" s="1037"/>
      <c r="BZ122" s="1037"/>
      <c r="CA122" s="1037">
        <v>5377726</v>
      </c>
      <c r="CB122" s="1037"/>
      <c r="CC122" s="1037"/>
      <c r="CD122" s="1037"/>
      <c r="CE122" s="1037"/>
      <c r="CF122" s="1054">
        <v>142.1</v>
      </c>
      <c r="CG122" s="1055"/>
      <c r="CH122" s="1055"/>
      <c r="CI122" s="1055"/>
      <c r="CJ122" s="1055"/>
      <c r="CK122" s="1046"/>
      <c r="CL122" s="1047"/>
      <c r="CM122" s="1047"/>
      <c r="CN122" s="1047"/>
      <c r="CO122" s="1048"/>
      <c r="CP122" s="1056" t="s">
        <v>413</v>
      </c>
      <c r="CQ122" s="1057"/>
      <c r="CR122" s="1057"/>
      <c r="CS122" s="1057"/>
      <c r="CT122" s="1057"/>
      <c r="CU122" s="1057"/>
      <c r="CV122" s="1057"/>
      <c r="CW122" s="1057"/>
      <c r="CX122" s="1057"/>
      <c r="CY122" s="1057"/>
      <c r="CZ122" s="1057"/>
      <c r="DA122" s="1057"/>
      <c r="DB122" s="1057"/>
      <c r="DC122" s="1057"/>
      <c r="DD122" s="1057"/>
      <c r="DE122" s="1057"/>
      <c r="DF122" s="1058"/>
      <c r="DG122" s="962" t="s">
        <v>176</v>
      </c>
      <c r="DH122" s="963"/>
      <c r="DI122" s="963"/>
      <c r="DJ122" s="963"/>
      <c r="DK122" s="963"/>
      <c r="DL122" s="963" t="s">
        <v>176</v>
      </c>
      <c r="DM122" s="963"/>
      <c r="DN122" s="963"/>
      <c r="DO122" s="963"/>
      <c r="DP122" s="963"/>
      <c r="DQ122" s="963" t="s">
        <v>461</v>
      </c>
      <c r="DR122" s="963"/>
      <c r="DS122" s="963"/>
      <c r="DT122" s="963"/>
      <c r="DU122" s="963"/>
      <c r="DV122" s="964" t="s">
        <v>176</v>
      </c>
      <c r="DW122" s="964"/>
      <c r="DX122" s="964"/>
      <c r="DY122" s="964"/>
      <c r="DZ122" s="965"/>
    </row>
    <row r="123" spans="1:130" s="229" customFormat="1" ht="26.25" customHeight="1">
      <c r="A123" s="1094"/>
      <c r="B123" s="986"/>
      <c r="C123" s="959" t="s">
        <v>464</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400</v>
      </c>
      <c r="AB123" s="996"/>
      <c r="AC123" s="996"/>
      <c r="AD123" s="996"/>
      <c r="AE123" s="997"/>
      <c r="AF123" s="998" t="s">
        <v>176</v>
      </c>
      <c r="AG123" s="996"/>
      <c r="AH123" s="996"/>
      <c r="AI123" s="996"/>
      <c r="AJ123" s="997"/>
      <c r="AK123" s="998" t="s">
        <v>176</v>
      </c>
      <c r="AL123" s="996"/>
      <c r="AM123" s="996"/>
      <c r="AN123" s="996"/>
      <c r="AO123" s="997"/>
      <c r="AP123" s="999" t="s">
        <v>400</v>
      </c>
      <c r="AQ123" s="1000"/>
      <c r="AR123" s="1000"/>
      <c r="AS123" s="1000"/>
      <c r="AT123" s="1001"/>
      <c r="AU123" s="1034"/>
      <c r="AV123" s="1035"/>
      <c r="AW123" s="1035"/>
      <c r="AX123" s="1035"/>
      <c r="AY123" s="1035"/>
      <c r="AZ123" s="250" t="s">
        <v>192</v>
      </c>
      <c r="BA123" s="250"/>
      <c r="BB123" s="250"/>
      <c r="BC123" s="250"/>
      <c r="BD123" s="250"/>
      <c r="BE123" s="250"/>
      <c r="BF123" s="250"/>
      <c r="BG123" s="250"/>
      <c r="BH123" s="250"/>
      <c r="BI123" s="250"/>
      <c r="BJ123" s="250"/>
      <c r="BK123" s="250"/>
      <c r="BL123" s="250"/>
      <c r="BM123" s="250"/>
      <c r="BN123" s="250"/>
      <c r="BO123" s="1014" t="s">
        <v>479</v>
      </c>
      <c r="BP123" s="1042"/>
      <c r="BQ123" s="1100">
        <v>9399514</v>
      </c>
      <c r="BR123" s="1101"/>
      <c r="BS123" s="1101"/>
      <c r="BT123" s="1101"/>
      <c r="BU123" s="1101"/>
      <c r="BV123" s="1101">
        <v>9607767</v>
      </c>
      <c r="BW123" s="1101"/>
      <c r="BX123" s="1101"/>
      <c r="BY123" s="1101"/>
      <c r="BZ123" s="1101"/>
      <c r="CA123" s="1101">
        <v>9423943</v>
      </c>
      <c r="CB123" s="1101"/>
      <c r="CC123" s="1101"/>
      <c r="CD123" s="1101"/>
      <c r="CE123" s="1101"/>
      <c r="CF123" s="1038"/>
      <c r="CG123" s="1039"/>
      <c r="CH123" s="1039"/>
      <c r="CI123" s="1039"/>
      <c r="CJ123" s="1040"/>
      <c r="CK123" s="1046"/>
      <c r="CL123" s="1047"/>
      <c r="CM123" s="1047"/>
      <c r="CN123" s="1047"/>
      <c r="CO123" s="1048"/>
      <c r="CP123" s="1056" t="s">
        <v>480</v>
      </c>
      <c r="CQ123" s="1057"/>
      <c r="CR123" s="1057"/>
      <c r="CS123" s="1057"/>
      <c r="CT123" s="1057"/>
      <c r="CU123" s="1057"/>
      <c r="CV123" s="1057"/>
      <c r="CW123" s="1057"/>
      <c r="CX123" s="1057"/>
      <c r="CY123" s="1057"/>
      <c r="CZ123" s="1057"/>
      <c r="DA123" s="1057"/>
      <c r="DB123" s="1057"/>
      <c r="DC123" s="1057"/>
      <c r="DD123" s="1057"/>
      <c r="DE123" s="1057"/>
      <c r="DF123" s="1058"/>
      <c r="DG123" s="995" t="s">
        <v>400</v>
      </c>
      <c r="DH123" s="996"/>
      <c r="DI123" s="996"/>
      <c r="DJ123" s="996"/>
      <c r="DK123" s="997"/>
      <c r="DL123" s="998" t="s">
        <v>461</v>
      </c>
      <c r="DM123" s="996"/>
      <c r="DN123" s="996"/>
      <c r="DO123" s="996"/>
      <c r="DP123" s="997"/>
      <c r="DQ123" s="998" t="s">
        <v>461</v>
      </c>
      <c r="DR123" s="996"/>
      <c r="DS123" s="996"/>
      <c r="DT123" s="996"/>
      <c r="DU123" s="997"/>
      <c r="DV123" s="999" t="s">
        <v>400</v>
      </c>
      <c r="DW123" s="1000"/>
      <c r="DX123" s="1000"/>
      <c r="DY123" s="1000"/>
      <c r="DZ123" s="1001"/>
    </row>
    <row r="124" spans="1:130" s="229" customFormat="1" ht="26.25" customHeight="1" thickBot="1">
      <c r="A124" s="1094"/>
      <c r="B124" s="986"/>
      <c r="C124" s="959" t="s">
        <v>467</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400</v>
      </c>
      <c r="AB124" s="996"/>
      <c r="AC124" s="996"/>
      <c r="AD124" s="996"/>
      <c r="AE124" s="997"/>
      <c r="AF124" s="998" t="s">
        <v>176</v>
      </c>
      <c r="AG124" s="996"/>
      <c r="AH124" s="996"/>
      <c r="AI124" s="996"/>
      <c r="AJ124" s="997"/>
      <c r="AK124" s="998" t="s">
        <v>176</v>
      </c>
      <c r="AL124" s="996"/>
      <c r="AM124" s="996"/>
      <c r="AN124" s="996"/>
      <c r="AO124" s="997"/>
      <c r="AP124" s="999" t="s">
        <v>176</v>
      </c>
      <c r="AQ124" s="1000"/>
      <c r="AR124" s="1000"/>
      <c r="AS124" s="1000"/>
      <c r="AT124" s="1001"/>
      <c r="AU124" s="1096" t="s">
        <v>481</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10.8</v>
      </c>
      <c r="BR124" s="1064"/>
      <c r="BS124" s="1064"/>
      <c r="BT124" s="1064"/>
      <c r="BU124" s="1064"/>
      <c r="BV124" s="1064" t="s">
        <v>176</v>
      </c>
      <c r="BW124" s="1064"/>
      <c r="BX124" s="1064"/>
      <c r="BY124" s="1064"/>
      <c r="BZ124" s="1064"/>
      <c r="CA124" s="1064" t="s">
        <v>400</v>
      </c>
      <c r="CB124" s="1064"/>
      <c r="CC124" s="1064"/>
      <c r="CD124" s="1064"/>
      <c r="CE124" s="1064"/>
      <c r="CF124" s="1065"/>
      <c r="CG124" s="1066"/>
      <c r="CH124" s="1066"/>
      <c r="CI124" s="1066"/>
      <c r="CJ124" s="1067"/>
      <c r="CK124" s="1049"/>
      <c r="CL124" s="1049"/>
      <c r="CM124" s="1049"/>
      <c r="CN124" s="1049"/>
      <c r="CO124" s="1050"/>
      <c r="CP124" s="1056" t="s">
        <v>482</v>
      </c>
      <c r="CQ124" s="1057"/>
      <c r="CR124" s="1057"/>
      <c r="CS124" s="1057"/>
      <c r="CT124" s="1057"/>
      <c r="CU124" s="1057"/>
      <c r="CV124" s="1057"/>
      <c r="CW124" s="1057"/>
      <c r="CX124" s="1057"/>
      <c r="CY124" s="1057"/>
      <c r="CZ124" s="1057"/>
      <c r="DA124" s="1057"/>
      <c r="DB124" s="1057"/>
      <c r="DC124" s="1057"/>
      <c r="DD124" s="1057"/>
      <c r="DE124" s="1057"/>
      <c r="DF124" s="1058"/>
      <c r="DG124" s="1041" t="s">
        <v>176</v>
      </c>
      <c r="DH124" s="1023"/>
      <c r="DI124" s="1023"/>
      <c r="DJ124" s="1023"/>
      <c r="DK124" s="1024"/>
      <c r="DL124" s="1022" t="s">
        <v>176</v>
      </c>
      <c r="DM124" s="1023"/>
      <c r="DN124" s="1023"/>
      <c r="DO124" s="1023"/>
      <c r="DP124" s="1024"/>
      <c r="DQ124" s="1022" t="s">
        <v>461</v>
      </c>
      <c r="DR124" s="1023"/>
      <c r="DS124" s="1023"/>
      <c r="DT124" s="1023"/>
      <c r="DU124" s="1024"/>
      <c r="DV124" s="1025" t="s">
        <v>461</v>
      </c>
      <c r="DW124" s="1026"/>
      <c r="DX124" s="1026"/>
      <c r="DY124" s="1026"/>
      <c r="DZ124" s="1027"/>
    </row>
    <row r="125" spans="1:130" s="229" customFormat="1" ht="26.25" customHeight="1">
      <c r="A125" s="1094"/>
      <c r="B125" s="986"/>
      <c r="C125" s="959" t="s">
        <v>469</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400</v>
      </c>
      <c r="AB125" s="996"/>
      <c r="AC125" s="996"/>
      <c r="AD125" s="996"/>
      <c r="AE125" s="997"/>
      <c r="AF125" s="998" t="s">
        <v>461</v>
      </c>
      <c r="AG125" s="996"/>
      <c r="AH125" s="996"/>
      <c r="AI125" s="996"/>
      <c r="AJ125" s="997"/>
      <c r="AK125" s="998" t="s">
        <v>176</v>
      </c>
      <c r="AL125" s="996"/>
      <c r="AM125" s="996"/>
      <c r="AN125" s="996"/>
      <c r="AO125" s="997"/>
      <c r="AP125" s="999" t="s">
        <v>176</v>
      </c>
      <c r="AQ125" s="1000"/>
      <c r="AR125" s="1000"/>
      <c r="AS125" s="1000"/>
      <c r="AT125" s="1001"/>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1059" t="s">
        <v>483</v>
      </c>
      <c r="CL125" s="1044"/>
      <c r="CM125" s="1044"/>
      <c r="CN125" s="1044"/>
      <c r="CO125" s="1045"/>
      <c r="CP125" s="966" t="s">
        <v>484</v>
      </c>
      <c r="CQ125" s="934"/>
      <c r="CR125" s="934"/>
      <c r="CS125" s="934"/>
      <c r="CT125" s="934"/>
      <c r="CU125" s="934"/>
      <c r="CV125" s="934"/>
      <c r="CW125" s="934"/>
      <c r="CX125" s="934"/>
      <c r="CY125" s="934"/>
      <c r="CZ125" s="934"/>
      <c r="DA125" s="934"/>
      <c r="DB125" s="934"/>
      <c r="DC125" s="934"/>
      <c r="DD125" s="934"/>
      <c r="DE125" s="934"/>
      <c r="DF125" s="935"/>
      <c r="DG125" s="967" t="s">
        <v>400</v>
      </c>
      <c r="DH125" s="968"/>
      <c r="DI125" s="968"/>
      <c r="DJ125" s="968"/>
      <c r="DK125" s="968"/>
      <c r="DL125" s="968" t="s">
        <v>176</v>
      </c>
      <c r="DM125" s="968"/>
      <c r="DN125" s="968"/>
      <c r="DO125" s="968"/>
      <c r="DP125" s="968"/>
      <c r="DQ125" s="968" t="s">
        <v>176</v>
      </c>
      <c r="DR125" s="968"/>
      <c r="DS125" s="968"/>
      <c r="DT125" s="968"/>
      <c r="DU125" s="968"/>
      <c r="DV125" s="969" t="s">
        <v>176</v>
      </c>
      <c r="DW125" s="969"/>
      <c r="DX125" s="969"/>
      <c r="DY125" s="969"/>
      <c r="DZ125" s="970"/>
    </row>
    <row r="126" spans="1:130" s="229" customFormat="1" ht="26.25" customHeight="1" thickBot="1">
      <c r="A126" s="1094"/>
      <c r="B126" s="986"/>
      <c r="C126" s="959" t="s">
        <v>471</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400</v>
      </c>
      <c r="AB126" s="996"/>
      <c r="AC126" s="996"/>
      <c r="AD126" s="996"/>
      <c r="AE126" s="997"/>
      <c r="AF126" s="998" t="s">
        <v>176</v>
      </c>
      <c r="AG126" s="996"/>
      <c r="AH126" s="996"/>
      <c r="AI126" s="996"/>
      <c r="AJ126" s="997"/>
      <c r="AK126" s="998" t="s">
        <v>400</v>
      </c>
      <c r="AL126" s="996"/>
      <c r="AM126" s="996"/>
      <c r="AN126" s="996"/>
      <c r="AO126" s="997"/>
      <c r="AP126" s="999" t="s">
        <v>176</v>
      </c>
      <c r="AQ126" s="1000"/>
      <c r="AR126" s="1000"/>
      <c r="AS126" s="1000"/>
      <c r="AT126" s="1001"/>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1060"/>
      <c r="CL126" s="1047"/>
      <c r="CM126" s="1047"/>
      <c r="CN126" s="1047"/>
      <c r="CO126" s="1048"/>
      <c r="CP126" s="959" t="s">
        <v>485</v>
      </c>
      <c r="CQ126" s="960"/>
      <c r="CR126" s="960"/>
      <c r="CS126" s="960"/>
      <c r="CT126" s="960"/>
      <c r="CU126" s="960"/>
      <c r="CV126" s="960"/>
      <c r="CW126" s="960"/>
      <c r="CX126" s="960"/>
      <c r="CY126" s="960"/>
      <c r="CZ126" s="960"/>
      <c r="DA126" s="960"/>
      <c r="DB126" s="960"/>
      <c r="DC126" s="960"/>
      <c r="DD126" s="960"/>
      <c r="DE126" s="960"/>
      <c r="DF126" s="961"/>
      <c r="DG126" s="962" t="s">
        <v>176</v>
      </c>
      <c r="DH126" s="963"/>
      <c r="DI126" s="963"/>
      <c r="DJ126" s="963"/>
      <c r="DK126" s="963"/>
      <c r="DL126" s="963" t="s">
        <v>400</v>
      </c>
      <c r="DM126" s="963"/>
      <c r="DN126" s="963"/>
      <c r="DO126" s="963"/>
      <c r="DP126" s="963"/>
      <c r="DQ126" s="963" t="s">
        <v>400</v>
      </c>
      <c r="DR126" s="963"/>
      <c r="DS126" s="963"/>
      <c r="DT126" s="963"/>
      <c r="DU126" s="963"/>
      <c r="DV126" s="964" t="s">
        <v>176</v>
      </c>
      <c r="DW126" s="964"/>
      <c r="DX126" s="964"/>
      <c r="DY126" s="964"/>
      <c r="DZ126" s="965"/>
    </row>
    <row r="127" spans="1:130" s="229" customFormat="1" ht="26.25" customHeight="1">
      <c r="A127" s="1095"/>
      <c r="B127" s="988"/>
      <c r="C127" s="1010" t="s">
        <v>486</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400</v>
      </c>
      <c r="AB127" s="996"/>
      <c r="AC127" s="996"/>
      <c r="AD127" s="996"/>
      <c r="AE127" s="997"/>
      <c r="AF127" s="998" t="s">
        <v>400</v>
      </c>
      <c r="AG127" s="996"/>
      <c r="AH127" s="996"/>
      <c r="AI127" s="996"/>
      <c r="AJ127" s="997"/>
      <c r="AK127" s="998" t="s">
        <v>400</v>
      </c>
      <c r="AL127" s="996"/>
      <c r="AM127" s="996"/>
      <c r="AN127" s="996"/>
      <c r="AO127" s="997"/>
      <c r="AP127" s="999" t="s">
        <v>400</v>
      </c>
      <c r="AQ127" s="1000"/>
      <c r="AR127" s="1000"/>
      <c r="AS127" s="1000"/>
      <c r="AT127" s="1001"/>
      <c r="AU127" s="231"/>
      <c r="AV127" s="231"/>
      <c r="AW127" s="231"/>
      <c r="AX127" s="1068" t="s">
        <v>487</v>
      </c>
      <c r="AY127" s="1069"/>
      <c r="AZ127" s="1069"/>
      <c r="BA127" s="1069"/>
      <c r="BB127" s="1069"/>
      <c r="BC127" s="1069"/>
      <c r="BD127" s="1069"/>
      <c r="BE127" s="1070"/>
      <c r="BF127" s="1071" t="s">
        <v>488</v>
      </c>
      <c r="BG127" s="1069"/>
      <c r="BH127" s="1069"/>
      <c r="BI127" s="1069"/>
      <c r="BJ127" s="1069"/>
      <c r="BK127" s="1069"/>
      <c r="BL127" s="1070"/>
      <c r="BM127" s="1071" t="s">
        <v>489</v>
      </c>
      <c r="BN127" s="1069"/>
      <c r="BO127" s="1069"/>
      <c r="BP127" s="1069"/>
      <c r="BQ127" s="1069"/>
      <c r="BR127" s="1069"/>
      <c r="BS127" s="1070"/>
      <c r="BT127" s="1071" t="s">
        <v>490</v>
      </c>
      <c r="BU127" s="1069"/>
      <c r="BV127" s="1069"/>
      <c r="BW127" s="1069"/>
      <c r="BX127" s="1069"/>
      <c r="BY127" s="1069"/>
      <c r="BZ127" s="1092"/>
      <c r="CA127" s="231"/>
      <c r="CB127" s="231"/>
      <c r="CC127" s="231"/>
      <c r="CD127" s="254"/>
      <c r="CE127" s="254"/>
      <c r="CF127" s="254"/>
      <c r="CG127" s="231"/>
      <c r="CH127" s="231"/>
      <c r="CI127" s="231"/>
      <c r="CJ127" s="253"/>
      <c r="CK127" s="1060"/>
      <c r="CL127" s="1047"/>
      <c r="CM127" s="1047"/>
      <c r="CN127" s="1047"/>
      <c r="CO127" s="1048"/>
      <c r="CP127" s="959" t="s">
        <v>491</v>
      </c>
      <c r="CQ127" s="960"/>
      <c r="CR127" s="960"/>
      <c r="CS127" s="960"/>
      <c r="CT127" s="960"/>
      <c r="CU127" s="960"/>
      <c r="CV127" s="960"/>
      <c r="CW127" s="960"/>
      <c r="CX127" s="960"/>
      <c r="CY127" s="960"/>
      <c r="CZ127" s="960"/>
      <c r="DA127" s="960"/>
      <c r="DB127" s="960"/>
      <c r="DC127" s="960"/>
      <c r="DD127" s="960"/>
      <c r="DE127" s="960"/>
      <c r="DF127" s="961"/>
      <c r="DG127" s="962" t="s">
        <v>176</v>
      </c>
      <c r="DH127" s="963"/>
      <c r="DI127" s="963"/>
      <c r="DJ127" s="963"/>
      <c r="DK127" s="963"/>
      <c r="DL127" s="963" t="s">
        <v>176</v>
      </c>
      <c r="DM127" s="963"/>
      <c r="DN127" s="963"/>
      <c r="DO127" s="963"/>
      <c r="DP127" s="963"/>
      <c r="DQ127" s="963" t="s">
        <v>461</v>
      </c>
      <c r="DR127" s="963"/>
      <c r="DS127" s="963"/>
      <c r="DT127" s="963"/>
      <c r="DU127" s="963"/>
      <c r="DV127" s="964" t="s">
        <v>176</v>
      </c>
      <c r="DW127" s="964"/>
      <c r="DX127" s="964"/>
      <c r="DY127" s="964"/>
      <c r="DZ127" s="965"/>
    </row>
    <row r="128" spans="1:130" s="229" customFormat="1" ht="26.25" customHeight="1" thickBot="1">
      <c r="A128" s="1078" t="s">
        <v>492</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493</v>
      </c>
      <c r="X128" s="1080"/>
      <c r="Y128" s="1080"/>
      <c r="Z128" s="1081"/>
      <c r="AA128" s="1082">
        <v>16200</v>
      </c>
      <c r="AB128" s="1083"/>
      <c r="AC128" s="1083"/>
      <c r="AD128" s="1083"/>
      <c r="AE128" s="1084"/>
      <c r="AF128" s="1085">
        <v>9567</v>
      </c>
      <c r="AG128" s="1083"/>
      <c r="AH128" s="1083"/>
      <c r="AI128" s="1083"/>
      <c r="AJ128" s="1084"/>
      <c r="AK128" s="1085">
        <v>6857</v>
      </c>
      <c r="AL128" s="1083"/>
      <c r="AM128" s="1083"/>
      <c r="AN128" s="1083"/>
      <c r="AO128" s="1084"/>
      <c r="AP128" s="1086"/>
      <c r="AQ128" s="1087"/>
      <c r="AR128" s="1087"/>
      <c r="AS128" s="1087"/>
      <c r="AT128" s="1088"/>
      <c r="AU128" s="231"/>
      <c r="AV128" s="231"/>
      <c r="AW128" s="231"/>
      <c r="AX128" s="933" t="s">
        <v>494</v>
      </c>
      <c r="AY128" s="934"/>
      <c r="AZ128" s="934"/>
      <c r="BA128" s="934"/>
      <c r="BB128" s="934"/>
      <c r="BC128" s="934"/>
      <c r="BD128" s="934"/>
      <c r="BE128" s="935"/>
      <c r="BF128" s="1089" t="s">
        <v>400</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3"/>
      <c r="CA128" s="254"/>
      <c r="CB128" s="254"/>
      <c r="CC128" s="254"/>
      <c r="CD128" s="254"/>
      <c r="CE128" s="254"/>
      <c r="CF128" s="254"/>
      <c r="CG128" s="231"/>
      <c r="CH128" s="231"/>
      <c r="CI128" s="231"/>
      <c r="CJ128" s="253"/>
      <c r="CK128" s="1061"/>
      <c r="CL128" s="1062"/>
      <c r="CM128" s="1062"/>
      <c r="CN128" s="1062"/>
      <c r="CO128" s="1063"/>
      <c r="CP128" s="1072" t="s">
        <v>495</v>
      </c>
      <c r="CQ128" s="763"/>
      <c r="CR128" s="763"/>
      <c r="CS128" s="763"/>
      <c r="CT128" s="763"/>
      <c r="CU128" s="763"/>
      <c r="CV128" s="763"/>
      <c r="CW128" s="763"/>
      <c r="CX128" s="763"/>
      <c r="CY128" s="763"/>
      <c r="CZ128" s="763"/>
      <c r="DA128" s="763"/>
      <c r="DB128" s="763"/>
      <c r="DC128" s="763"/>
      <c r="DD128" s="763"/>
      <c r="DE128" s="763"/>
      <c r="DF128" s="1073"/>
      <c r="DG128" s="1074" t="s">
        <v>400</v>
      </c>
      <c r="DH128" s="1075"/>
      <c r="DI128" s="1075"/>
      <c r="DJ128" s="1075"/>
      <c r="DK128" s="1075"/>
      <c r="DL128" s="1075" t="s">
        <v>400</v>
      </c>
      <c r="DM128" s="1075"/>
      <c r="DN128" s="1075"/>
      <c r="DO128" s="1075"/>
      <c r="DP128" s="1075"/>
      <c r="DQ128" s="1075" t="s">
        <v>176</v>
      </c>
      <c r="DR128" s="1075"/>
      <c r="DS128" s="1075"/>
      <c r="DT128" s="1075"/>
      <c r="DU128" s="1075"/>
      <c r="DV128" s="1076" t="s">
        <v>176</v>
      </c>
      <c r="DW128" s="1076"/>
      <c r="DX128" s="1076"/>
      <c r="DY128" s="1076"/>
      <c r="DZ128" s="1077"/>
    </row>
    <row r="129" spans="1:131" s="229" customFormat="1" ht="26.25" customHeight="1">
      <c r="A129" s="971" t="s">
        <v>108</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496</v>
      </c>
      <c r="X129" s="1108"/>
      <c r="Y129" s="1108"/>
      <c r="Z129" s="1109"/>
      <c r="AA129" s="995">
        <v>4153086</v>
      </c>
      <c r="AB129" s="996"/>
      <c r="AC129" s="996"/>
      <c r="AD129" s="996"/>
      <c r="AE129" s="997"/>
      <c r="AF129" s="998">
        <v>4455398</v>
      </c>
      <c r="AG129" s="996"/>
      <c r="AH129" s="996"/>
      <c r="AI129" s="996"/>
      <c r="AJ129" s="997"/>
      <c r="AK129" s="998">
        <v>4366400</v>
      </c>
      <c r="AL129" s="996"/>
      <c r="AM129" s="996"/>
      <c r="AN129" s="996"/>
      <c r="AO129" s="997"/>
      <c r="AP129" s="1110"/>
      <c r="AQ129" s="1111"/>
      <c r="AR129" s="1111"/>
      <c r="AS129" s="1111"/>
      <c r="AT129" s="1112"/>
      <c r="AU129" s="232"/>
      <c r="AV129" s="232"/>
      <c r="AW129" s="232"/>
      <c r="AX129" s="1102" t="s">
        <v>497</v>
      </c>
      <c r="AY129" s="960"/>
      <c r="AZ129" s="960"/>
      <c r="BA129" s="960"/>
      <c r="BB129" s="960"/>
      <c r="BC129" s="960"/>
      <c r="BD129" s="960"/>
      <c r="BE129" s="961"/>
      <c r="BF129" s="1103" t="s">
        <v>400</v>
      </c>
      <c r="BG129" s="1104"/>
      <c r="BH129" s="1104"/>
      <c r="BI129" s="1104"/>
      <c r="BJ129" s="1104"/>
      <c r="BK129" s="1104"/>
      <c r="BL129" s="1105"/>
      <c r="BM129" s="1103">
        <v>20</v>
      </c>
      <c r="BN129" s="1104"/>
      <c r="BO129" s="1104"/>
      <c r="BP129" s="1104"/>
      <c r="BQ129" s="1104"/>
      <c r="BR129" s="1104"/>
      <c r="BS129" s="1105"/>
      <c r="BT129" s="1103">
        <v>30</v>
      </c>
      <c r="BU129" s="1104"/>
      <c r="BV129" s="1104"/>
      <c r="BW129" s="1104"/>
      <c r="BX129" s="1104"/>
      <c r="BY129" s="1104"/>
      <c r="BZ129" s="1106"/>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c r="A130" s="971" t="s">
        <v>498</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499</v>
      </c>
      <c r="X130" s="1108"/>
      <c r="Y130" s="1108"/>
      <c r="Z130" s="1109"/>
      <c r="AA130" s="995">
        <v>548772</v>
      </c>
      <c r="AB130" s="996"/>
      <c r="AC130" s="996"/>
      <c r="AD130" s="996"/>
      <c r="AE130" s="997"/>
      <c r="AF130" s="998">
        <v>582719</v>
      </c>
      <c r="AG130" s="996"/>
      <c r="AH130" s="996"/>
      <c r="AI130" s="996"/>
      <c r="AJ130" s="997"/>
      <c r="AK130" s="998">
        <v>582142</v>
      </c>
      <c r="AL130" s="996"/>
      <c r="AM130" s="996"/>
      <c r="AN130" s="996"/>
      <c r="AO130" s="997"/>
      <c r="AP130" s="1110"/>
      <c r="AQ130" s="1111"/>
      <c r="AR130" s="1111"/>
      <c r="AS130" s="1111"/>
      <c r="AT130" s="1112"/>
      <c r="AU130" s="232"/>
      <c r="AV130" s="232"/>
      <c r="AW130" s="232"/>
      <c r="AX130" s="1102" t="s">
        <v>500</v>
      </c>
      <c r="AY130" s="960"/>
      <c r="AZ130" s="960"/>
      <c r="BA130" s="960"/>
      <c r="BB130" s="960"/>
      <c r="BC130" s="960"/>
      <c r="BD130" s="960"/>
      <c r="BE130" s="961"/>
      <c r="BF130" s="1138">
        <v>8.6</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501</v>
      </c>
      <c r="X131" s="1145"/>
      <c r="Y131" s="1145"/>
      <c r="Z131" s="1146"/>
      <c r="AA131" s="1041">
        <v>3604314</v>
      </c>
      <c r="AB131" s="1023"/>
      <c r="AC131" s="1023"/>
      <c r="AD131" s="1023"/>
      <c r="AE131" s="1024"/>
      <c r="AF131" s="1022">
        <v>3872679</v>
      </c>
      <c r="AG131" s="1023"/>
      <c r="AH131" s="1023"/>
      <c r="AI131" s="1023"/>
      <c r="AJ131" s="1024"/>
      <c r="AK131" s="1022">
        <v>3784258</v>
      </c>
      <c r="AL131" s="1023"/>
      <c r="AM131" s="1023"/>
      <c r="AN131" s="1023"/>
      <c r="AO131" s="1024"/>
      <c r="AP131" s="1147"/>
      <c r="AQ131" s="1148"/>
      <c r="AR131" s="1148"/>
      <c r="AS131" s="1148"/>
      <c r="AT131" s="1149"/>
      <c r="AU131" s="232"/>
      <c r="AV131" s="232"/>
      <c r="AW131" s="232"/>
      <c r="AX131" s="1120" t="s">
        <v>502</v>
      </c>
      <c r="AY131" s="763"/>
      <c r="AZ131" s="763"/>
      <c r="BA131" s="763"/>
      <c r="BB131" s="763"/>
      <c r="BC131" s="763"/>
      <c r="BD131" s="763"/>
      <c r="BE131" s="1073"/>
      <c r="BF131" s="1121" t="s">
        <v>400</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c r="A132" s="1127" t="s">
        <v>503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504</v>
      </c>
      <c r="W132" s="1131"/>
      <c r="X132" s="1131"/>
      <c r="Y132" s="1131"/>
      <c r="Z132" s="1132"/>
      <c r="AA132" s="1133">
        <v>8.6673636090000006</v>
      </c>
      <c r="AB132" s="1134"/>
      <c r="AC132" s="1134"/>
      <c r="AD132" s="1134"/>
      <c r="AE132" s="1135"/>
      <c r="AF132" s="1136">
        <v>8.2530723560000006</v>
      </c>
      <c r="AG132" s="1134"/>
      <c r="AH132" s="1134"/>
      <c r="AI132" s="1134"/>
      <c r="AJ132" s="1135"/>
      <c r="AK132" s="1136">
        <v>8.9076907550000008</v>
      </c>
      <c r="AL132" s="1134"/>
      <c r="AM132" s="1134"/>
      <c r="AN132" s="1134"/>
      <c r="AO132" s="1135"/>
      <c r="AP132" s="1038"/>
      <c r="AQ132" s="1039"/>
      <c r="AR132" s="1039"/>
      <c r="AS132" s="1039"/>
      <c r="AT132" s="1137"/>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505</v>
      </c>
      <c r="W133" s="1114"/>
      <c r="X133" s="1114"/>
      <c r="Y133" s="1114"/>
      <c r="Z133" s="1115"/>
      <c r="AA133" s="1116">
        <v>8.3000000000000007</v>
      </c>
      <c r="AB133" s="1117"/>
      <c r="AC133" s="1117"/>
      <c r="AD133" s="1117"/>
      <c r="AE133" s="1118"/>
      <c r="AF133" s="1116">
        <v>8.5</v>
      </c>
      <c r="AG133" s="1117"/>
      <c r="AH133" s="1117"/>
      <c r="AI133" s="1117"/>
      <c r="AJ133" s="1118"/>
      <c r="AK133" s="1116">
        <v>8.6</v>
      </c>
      <c r="AL133" s="1117"/>
      <c r="AM133" s="1117"/>
      <c r="AN133" s="1117"/>
      <c r="AO133" s="1118"/>
      <c r="AP133" s="1065"/>
      <c r="AQ133" s="1066"/>
      <c r="AR133" s="1066"/>
      <c r="AS133" s="1066"/>
      <c r="AT133" s="1119"/>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 hidden="1">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W4cWUCHN86DwWCauuxY3r3fkKm+LCLF0SV44fVMFW21OBfsjPT0PQ1akmWbFIkcQ1crn7XMKURSu7W/Pehz5TA==" saltValue="gLOfJcX4Tu0XOWpghYFB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19685039370078741" bottom="0" header="0" footer="0"/>
  <pageSetup paperSize="8" scale="40"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59" customWidth="1"/>
    <col min="121" max="121" width="0" style="258" hidden="1" customWidth="1"/>
    <col min="122" max="16384" width="9" style="258" hidden="1"/>
  </cols>
  <sheetData>
    <row r="1" spans="1:120" ht="13">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8"/>
    </row>
    <row r="17" spans="119:120" ht="13">
      <c r="DP17" s="258"/>
    </row>
    <row r="18" spans="119:120" ht="13"/>
    <row r="19" spans="119:120" ht="13"/>
    <row r="20" spans="119:120" ht="13">
      <c r="DO20" s="258"/>
      <c r="DP20" s="258"/>
    </row>
    <row r="21" spans="119:120" ht="13">
      <c r="DP21" s="258"/>
    </row>
    <row r="22" spans="119:120" ht="13"/>
    <row r="23" spans="119:120" ht="13">
      <c r="DO23" s="258"/>
      <c r="DP23" s="258"/>
    </row>
    <row r="24" spans="119:120" ht="13">
      <c r="DP24" s="258"/>
    </row>
    <row r="25" spans="119:120" ht="13">
      <c r="DP25" s="258"/>
    </row>
    <row r="26" spans="119:120" ht="13">
      <c r="DO26" s="258"/>
      <c r="DP26" s="258"/>
    </row>
    <row r="27" spans="119:120" ht="13"/>
    <row r="28" spans="119:120" ht="13">
      <c r="DO28" s="258"/>
      <c r="DP28" s="258"/>
    </row>
    <row r="29" spans="119:120" ht="13">
      <c r="DP29" s="258"/>
    </row>
    <row r="30" spans="119:120" ht="13"/>
    <row r="31" spans="119:120" ht="13">
      <c r="DO31" s="258"/>
      <c r="DP31" s="258"/>
    </row>
    <row r="32" spans="119:120" ht="13"/>
    <row r="33" spans="98:120" ht="13">
      <c r="DO33" s="258"/>
      <c r="DP33" s="258"/>
    </row>
    <row r="34" spans="98:120" ht="13">
      <c r="DM34" s="258"/>
    </row>
    <row r="35" spans="98:120" ht="13">
      <c r="CT35" s="258"/>
      <c r="CU35" s="258"/>
      <c r="CV35" s="258"/>
      <c r="CY35" s="258"/>
      <c r="CZ35" s="258"/>
      <c r="DA35" s="258"/>
      <c r="DD35" s="258"/>
      <c r="DE35" s="258"/>
      <c r="DF35" s="258"/>
      <c r="DI35" s="258"/>
      <c r="DJ35" s="258"/>
      <c r="DK35" s="258"/>
      <c r="DM35" s="258"/>
      <c r="DN35" s="258"/>
      <c r="DO35" s="258"/>
      <c r="DP35" s="258"/>
    </row>
    <row r="36" spans="98:120" ht="13"/>
    <row r="37" spans="98:120" ht="13">
      <c r="CW37" s="258"/>
      <c r="DB37" s="258"/>
      <c r="DG37" s="258"/>
      <c r="DL37" s="258"/>
      <c r="DP37" s="258"/>
    </row>
    <row r="38" spans="98:120" ht="13">
      <c r="CT38" s="258"/>
      <c r="CU38" s="258"/>
      <c r="CV38" s="258"/>
      <c r="CW38" s="258"/>
      <c r="CY38" s="258"/>
      <c r="CZ38" s="258"/>
      <c r="DA38" s="258"/>
      <c r="DB38" s="258"/>
      <c r="DD38" s="258"/>
      <c r="DE38" s="258"/>
      <c r="DF38" s="258"/>
      <c r="DG38" s="258"/>
      <c r="DI38" s="258"/>
      <c r="DJ38" s="258"/>
      <c r="DK38" s="258"/>
      <c r="DL38" s="258"/>
      <c r="DN38" s="258"/>
      <c r="DO38" s="258"/>
      <c r="DP38" s="258"/>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8"/>
      <c r="DO49" s="258"/>
      <c r="DP49" s="258"/>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8"/>
      <c r="CS63" s="258"/>
      <c r="CX63" s="258"/>
      <c r="DC63" s="258"/>
      <c r="DH63" s="258"/>
    </row>
    <row r="64" spans="22:120" ht="13">
      <c r="V64" s="258"/>
    </row>
    <row r="65" spans="15:120" ht="13">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ht="13">
      <c r="Q66" s="258"/>
      <c r="S66" s="258"/>
      <c r="U66" s="258"/>
      <c r="DM66" s="258"/>
    </row>
    <row r="67" spans="15:120" ht="13">
      <c r="O67" s="258"/>
      <c r="P67" s="258"/>
      <c r="R67" s="258"/>
      <c r="T67" s="258"/>
      <c r="Y67" s="258"/>
      <c r="CT67" s="258"/>
      <c r="CV67" s="258"/>
      <c r="CW67" s="258"/>
      <c r="CY67" s="258"/>
      <c r="DA67" s="258"/>
      <c r="DB67" s="258"/>
      <c r="DD67" s="258"/>
      <c r="DF67" s="258"/>
      <c r="DG67" s="258"/>
      <c r="DI67" s="258"/>
      <c r="DK67" s="258"/>
      <c r="DL67" s="258"/>
      <c r="DN67" s="258"/>
      <c r="DO67" s="258"/>
      <c r="DP67" s="258"/>
    </row>
    <row r="68" spans="15:120" ht="13"/>
    <row r="69" spans="15:120" ht="13"/>
    <row r="70" spans="15:120" ht="13"/>
    <row r="71" spans="15:120" ht="13"/>
    <row r="72" spans="15:120" ht="13">
      <c r="DP72" s="258"/>
    </row>
    <row r="73" spans="15:120" ht="13">
      <c r="DP73" s="258"/>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8"/>
      <c r="CX96" s="258"/>
      <c r="DC96" s="258"/>
      <c r="DH96" s="258"/>
    </row>
    <row r="97" spans="24:120" ht="13">
      <c r="CS97" s="258"/>
      <c r="CX97" s="258"/>
      <c r="DC97" s="258"/>
      <c r="DH97" s="258"/>
      <c r="DP97" s="259" t="s">
        <v>506</v>
      </c>
    </row>
    <row r="98" spans="24:120" ht="13" hidden="1">
      <c r="CS98" s="258"/>
      <c r="CX98" s="258"/>
      <c r="DC98" s="258"/>
      <c r="DH98" s="258"/>
    </row>
    <row r="99" spans="24:120" ht="13" hidden="1">
      <c r="CS99" s="258"/>
      <c r="CX99" s="258"/>
      <c r="DC99" s="258"/>
      <c r="DH99" s="258"/>
    </row>
    <row r="101" spans="24:120" ht="12" hidden="1" customHeight="1">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c r="CU102" s="258"/>
      <c r="CZ102" s="258"/>
      <c r="DE102" s="258"/>
      <c r="DJ102" s="258"/>
      <c r="DM102" s="258"/>
    </row>
    <row r="103" spans="24:120" ht="13" hidden="1">
      <c r="CT103" s="258"/>
      <c r="CV103" s="258"/>
      <c r="CW103" s="258"/>
      <c r="CY103" s="258"/>
      <c r="DA103" s="258"/>
      <c r="DB103" s="258"/>
      <c r="DD103" s="258"/>
      <c r="DF103" s="258"/>
      <c r="DG103" s="258"/>
      <c r="DI103" s="258"/>
      <c r="DK103" s="258"/>
      <c r="DL103" s="258"/>
      <c r="DM103" s="258"/>
      <c r="DN103" s="258"/>
      <c r="DO103" s="258"/>
      <c r="DP103" s="258"/>
    </row>
    <row r="104" spans="24:120" ht="13" hidden="1">
      <c r="CV104" s="258"/>
      <c r="CW104" s="258"/>
      <c r="DA104" s="258"/>
      <c r="DB104" s="258"/>
      <c r="DF104" s="258"/>
      <c r="DG104" s="258"/>
      <c r="DK104" s="258"/>
      <c r="DL104" s="258"/>
      <c r="DN104" s="258"/>
      <c r="DO104" s="258"/>
      <c r="DP104" s="258"/>
    </row>
    <row r="105" spans="24:120" ht="12.75" hidden="1" customHeight="1"/>
  </sheetData>
  <sheetProtection algorithmName="SHA-512" hashValue="GQXuj8gNHXHvyDCbxzy98YoD3WXuTuMKRx2MZ0RozPFD1sunBy/WQScTKJ9yJqHTsLIhaf9/1Zhw6JPg+eboBQ==" saltValue="YHolB+w6xxGCvjXCT8CQE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9" customWidth="1"/>
    <col min="117" max="16384" width="9" style="258" hidden="1"/>
  </cols>
  <sheetData>
    <row r="1" spans="2:116" ht="13">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ht="13"/>
    <row r="3" spans="2:116" ht="13"/>
    <row r="4" spans="2:116" ht="13">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ht="13">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ht="13"/>
    <row r="20" spans="9:116" ht="13"/>
    <row r="21" spans="9:116" ht="13">
      <c r="DL21" s="258"/>
    </row>
    <row r="22" spans="9:116" ht="13">
      <c r="DI22" s="258"/>
      <c r="DJ22" s="258"/>
      <c r="DK22" s="258"/>
      <c r="DL22" s="258"/>
    </row>
    <row r="23" spans="9:116" ht="13">
      <c r="CY23" s="258"/>
      <c r="CZ23" s="258"/>
      <c r="DA23" s="258"/>
      <c r="DB23" s="258"/>
      <c r="DC23" s="258"/>
      <c r="DD23" s="258"/>
      <c r="DE23" s="258"/>
      <c r="DF23" s="258"/>
      <c r="DG23" s="258"/>
      <c r="DH23" s="258"/>
      <c r="DI23" s="258"/>
      <c r="DJ23" s="258"/>
      <c r="DK23" s="258"/>
      <c r="DL23" s="258"/>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8"/>
      <c r="DA35" s="258"/>
      <c r="DB35" s="258"/>
      <c r="DC35" s="258"/>
      <c r="DD35" s="258"/>
      <c r="DE35" s="258"/>
      <c r="DF35" s="258"/>
      <c r="DG35" s="258"/>
      <c r="DH35" s="258"/>
      <c r="DI35" s="258"/>
      <c r="DJ35" s="258"/>
      <c r="DK35" s="258"/>
      <c r="DL35" s="258"/>
    </row>
    <row r="36" spans="15:116" ht="13"/>
    <row r="37" spans="15:116" ht="13">
      <c r="DL37" s="258"/>
    </row>
    <row r="38" spans="15:116" ht="13">
      <c r="DI38" s="258"/>
      <c r="DJ38" s="258"/>
      <c r="DK38" s="258"/>
      <c r="DL38" s="258"/>
    </row>
    <row r="39" spans="15:116" ht="13"/>
    <row r="40" spans="15:116" ht="13"/>
    <row r="41" spans="15:116" ht="13"/>
    <row r="42" spans="15:116" ht="13"/>
    <row r="43" spans="15:116" ht="13">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ht="13">
      <c r="DL44" s="258"/>
    </row>
    <row r="45" spans="15:116" ht="13"/>
    <row r="46" spans="15:116" ht="13">
      <c r="DA46" s="258"/>
      <c r="DB46" s="258"/>
      <c r="DC46" s="258"/>
      <c r="DD46" s="258"/>
      <c r="DE46" s="258"/>
      <c r="DF46" s="258"/>
      <c r="DG46" s="258"/>
      <c r="DH46" s="258"/>
      <c r="DI46" s="258"/>
      <c r="DJ46" s="258"/>
      <c r="DK46" s="258"/>
      <c r="DL46" s="258"/>
    </row>
    <row r="47" spans="15:116" ht="13"/>
    <row r="48" spans="15:116" ht="13"/>
    <row r="49" spans="104:116" ht="13"/>
    <row r="50" spans="104:116" ht="13">
      <c r="CZ50" s="258"/>
      <c r="DA50" s="258"/>
      <c r="DB50" s="258"/>
      <c r="DC50" s="258"/>
      <c r="DD50" s="258"/>
      <c r="DE50" s="258"/>
      <c r="DF50" s="258"/>
      <c r="DG50" s="258"/>
      <c r="DH50" s="258"/>
      <c r="DI50" s="258"/>
      <c r="DJ50" s="258"/>
      <c r="DK50" s="258"/>
      <c r="DL50" s="258"/>
    </row>
    <row r="51" spans="104:116" ht="13"/>
    <row r="52" spans="104:116" ht="13"/>
    <row r="53" spans="104:116" ht="13">
      <c r="DL53" s="258"/>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8"/>
      <c r="DD67" s="258"/>
      <c r="DE67" s="258"/>
      <c r="DF67" s="258"/>
      <c r="DG67" s="258"/>
      <c r="DH67" s="258"/>
      <c r="DI67" s="258"/>
      <c r="DJ67" s="258"/>
      <c r="DK67" s="258"/>
      <c r="DL67" s="258"/>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VJakiovVRUU7Oi3Av80zML/UnlPcC3Abz7ck2ZV5ktKRFYjqXDal2TzAXwfUglwH1wA33kdUAx4Nynh7lxGog==" saltValue="/s5MNWXNa6V2X4jZPGhdAg==" spinCount="100000" sheet="1" objects="1" scenarios="1"/>
  <dataConsolidate/>
  <phoneticPr fontId="2"/>
  <printOptions horizontalCentered="1"/>
  <pageMargins left="0" right="0" top="0.19685039370078741" bottom="0" header="0" footer="0"/>
  <pageSetup paperSize="8" scale="6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0" customWidth="1"/>
    <col min="37" max="44" width="17" style="260" customWidth="1"/>
    <col min="45" max="45" width="6.08984375" style="267" customWidth="1"/>
    <col min="46" max="46" width="3" style="265" customWidth="1"/>
    <col min="47" max="47" width="19.08984375" style="260" hidden="1" customWidth="1"/>
    <col min="48" max="52" width="12.6328125" style="260" hidden="1" customWidth="1"/>
    <col min="53" max="16384" width="8.6328125" style="260" hidden="1"/>
  </cols>
  <sheetData>
    <row r="1" spans="1:46" ht="13">
      <c r="AS1" s="261"/>
      <c r="AT1" s="261"/>
    </row>
    <row r="2" spans="1:46" ht="13">
      <c r="AS2" s="261"/>
      <c r="AT2" s="261"/>
    </row>
    <row r="3" spans="1:46" ht="13">
      <c r="AS3" s="261"/>
      <c r="AT3" s="261"/>
    </row>
    <row r="4" spans="1:46" ht="13">
      <c r="AS4" s="261"/>
      <c r="AT4" s="261"/>
    </row>
    <row r="5" spans="1:46" ht="16.5">
      <c r="A5" s="262" t="s">
        <v>507</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ht="13">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508</v>
      </c>
      <c r="AL6" s="266"/>
      <c r="AM6" s="266"/>
      <c r="AN6" s="266"/>
      <c r="AO6" s="261"/>
      <c r="AP6" s="261"/>
      <c r="AQ6" s="261"/>
      <c r="AR6" s="261"/>
    </row>
    <row r="7" spans="1:46" ht="13.5" customHeight="1">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51" t="s">
        <v>509</v>
      </c>
      <c r="AP7" s="271"/>
      <c r="AQ7" s="272" t="s">
        <v>510</v>
      </c>
      <c r="AR7" s="273"/>
    </row>
    <row r="8" spans="1:46" ht="13">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52"/>
      <c r="AP8" s="277" t="s">
        <v>511</v>
      </c>
      <c r="AQ8" s="278" t="s">
        <v>512</v>
      </c>
      <c r="AR8" s="279" t="s">
        <v>513</v>
      </c>
    </row>
    <row r="9" spans="1:46" ht="13">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53" t="s">
        <v>514</v>
      </c>
      <c r="AL9" s="1154"/>
      <c r="AM9" s="1154"/>
      <c r="AN9" s="1155"/>
      <c r="AO9" s="280">
        <v>1361522</v>
      </c>
      <c r="AP9" s="280">
        <v>156497</v>
      </c>
      <c r="AQ9" s="281">
        <v>139150</v>
      </c>
      <c r="AR9" s="282">
        <v>12.5</v>
      </c>
    </row>
    <row r="10" spans="1:46" ht="13.5" customHeight="1">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53" t="s">
        <v>515</v>
      </c>
      <c r="AL10" s="1154"/>
      <c r="AM10" s="1154"/>
      <c r="AN10" s="1155"/>
      <c r="AO10" s="283">
        <v>239114</v>
      </c>
      <c r="AP10" s="283">
        <v>27484</v>
      </c>
      <c r="AQ10" s="284">
        <v>19663</v>
      </c>
      <c r="AR10" s="285">
        <v>39.799999999999997</v>
      </c>
    </row>
    <row r="11" spans="1:46" ht="13.5" customHeight="1">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53" t="s">
        <v>516</v>
      </c>
      <c r="AL11" s="1154"/>
      <c r="AM11" s="1154"/>
      <c r="AN11" s="1155"/>
      <c r="AO11" s="283" t="s">
        <v>517</v>
      </c>
      <c r="AP11" s="283" t="s">
        <v>517</v>
      </c>
      <c r="AQ11" s="284">
        <v>1097</v>
      </c>
      <c r="AR11" s="285" t="s">
        <v>517</v>
      </c>
    </row>
    <row r="12" spans="1:46" ht="13.5" customHeight="1">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53" t="s">
        <v>518</v>
      </c>
      <c r="AL12" s="1154"/>
      <c r="AM12" s="1154"/>
      <c r="AN12" s="1155"/>
      <c r="AO12" s="283" t="s">
        <v>517</v>
      </c>
      <c r="AP12" s="283" t="s">
        <v>517</v>
      </c>
      <c r="AQ12" s="284" t="s">
        <v>517</v>
      </c>
      <c r="AR12" s="285" t="s">
        <v>517</v>
      </c>
    </row>
    <row r="13" spans="1:46" ht="13.5" customHeight="1">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53" t="s">
        <v>519</v>
      </c>
      <c r="AL13" s="1154"/>
      <c r="AM13" s="1154"/>
      <c r="AN13" s="1155"/>
      <c r="AO13" s="283">
        <v>60702</v>
      </c>
      <c r="AP13" s="283">
        <v>6977</v>
      </c>
      <c r="AQ13" s="284">
        <v>5184</v>
      </c>
      <c r="AR13" s="285">
        <v>34.6</v>
      </c>
    </row>
    <row r="14" spans="1:46" ht="13.5" customHeight="1">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53" t="s">
        <v>520</v>
      </c>
      <c r="AL14" s="1154"/>
      <c r="AM14" s="1154"/>
      <c r="AN14" s="1155"/>
      <c r="AO14" s="283">
        <v>89696</v>
      </c>
      <c r="AP14" s="283">
        <v>10310</v>
      </c>
      <c r="AQ14" s="284">
        <v>3143</v>
      </c>
      <c r="AR14" s="285">
        <v>228</v>
      </c>
    </row>
    <row r="15" spans="1:46" ht="13.5" customHeight="1">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56" t="s">
        <v>521</v>
      </c>
      <c r="AL15" s="1157"/>
      <c r="AM15" s="1157"/>
      <c r="AN15" s="1158"/>
      <c r="AO15" s="283">
        <v>-158170</v>
      </c>
      <c r="AP15" s="283">
        <v>-18180</v>
      </c>
      <c r="AQ15" s="284">
        <v>-11320</v>
      </c>
      <c r="AR15" s="285">
        <v>60.6</v>
      </c>
    </row>
    <row r="16" spans="1:46" ht="13">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56" t="s">
        <v>192</v>
      </c>
      <c r="AL16" s="1157"/>
      <c r="AM16" s="1157"/>
      <c r="AN16" s="1158"/>
      <c r="AO16" s="283">
        <v>1592864</v>
      </c>
      <c r="AP16" s="283">
        <v>183088</v>
      </c>
      <c r="AQ16" s="284">
        <v>156916</v>
      </c>
      <c r="AR16" s="285">
        <v>16.7</v>
      </c>
    </row>
    <row r="17" spans="1:46" ht="13">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ht="13">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ht="13">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522</v>
      </c>
      <c r="AL19" s="261"/>
      <c r="AM19" s="261"/>
      <c r="AN19" s="261"/>
      <c r="AO19" s="261"/>
      <c r="AP19" s="261"/>
      <c r="AQ19" s="261"/>
      <c r="AR19" s="261"/>
    </row>
    <row r="20" spans="1:46" ht="13">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523</v>
      </c>
      <c r="AP20" s="292" t="s">
        <v>524</v>
      </c>
      <c r="AQ20" s="293" t="s">
        <v>525</v>
      </c>
      <c r="AR20" s="294"/>
    </row>
    <row r="21" spans="1:46" s="300" customFormat="1" ht="13">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59" t="s">
        <v>526</v>
      </c>
      <c r="AL21" s="1160"/>
      <c r="AM21" s="1160"/>
      <c r="AN21" s="1161"/>
      <c r="AO21" s="296">
        <v>15.06</v>
      </c>
      <c r="AP21" s="297">
        <v>13.85</v>
      </c>
      <c r="AQ21" s="298">
        <v>1.21</v>
      </c>
      <c r="AR21" s="266"/>
      <c r="AS21" s="299"/>
      <c r="AT21" s="295"/>
    </row>
    <row r="22" spans="1:46" s="300" customFormat="1" ht="13">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59" t="s">
        <v>527</v>
      </c>
      <c r="AL22" s="1160"/>
      <c r="AM22" s="1160"/>
      <c r="AN22" s="1161"/>
      <c r="AO22" s="301">
        <v>94.7</v>
      </c>
      <c r="AP22" s="302">
        <v>95.5</v>
      </c>
      <c r="AQ22" s="303">
        <v>-0.8</v>
      </c>
      <c r="AR22" s="287"/>
      <c r="AS22" s="299"/>
      <c r="AT22" s="295"/>
    </row>
    <row r="23" spans="1:46" s="300" customFormat="1" ht="13">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ht="13">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ht="13">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ht="13">
      <c r="A26" s="1150" t="s">
        <v>528</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6"/>
    </row>
    <row r="27" spans="1:46" ht="13">
      <c r="A27" s="308"/>
      <c r="AO27" s="261"/>
      <c r="AP27" s="261"/>
      <c r="AQ27" s="261"/>
      <c r="AR27" s="261"/>
      <c r="AS27" s="261"/>
      <c r="AT27" s="261"/>
    </row>
    <row r="28" spans="1:46" ht="16.5">
      <c r="A28" s="262" t="s">
        <v>529</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ht="13">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530</v>
      </c>
      <c r="AL29" s="266"/>
      <c r="AM29" s="266"/>
      <c r="AN29" s="266"/>
      <c r="AO29" s="261"/>
      <c r="AP29" s="261"/>
      <c r="AQ29" s="261"/>
      <c r="AR29" s="261"/>
      <c r="AS29" s="310"/>
    </row>
    <row r="30" spans="1:46" ht="13.5" customHeight="1">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51" t="s">
        <v>509</v>
      </c>
      <c r="AP30" s="271"/>
      <c r="AQ30" s="272" t="s">
        <v>510</v>
      </c>
      <c r="AR30" s="273"/>
    </row>
    <row r="31" spans="1:46" ht="13">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52"/>
      <c r="AP31" s="277" t="s">
        <v>511</v>
      </c>
      <c r="AQ31" s="278" t="s">
        <v>512</v>
      </c>
      <c r="AR31" s="279" t="s">
        <v>513</v>
      </c>
    </row>
    <row r="32" spans="1:46" ht="27" customHeight="1">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67" t="s">
        <v>531</v>
      </c>
      <c r="AL32" s="1168"/>
      <c r="AM32" s="1168"/>
      <c r="AN32" s="1169"/>
      <c r="AO32" s="311">
        <v>881837</v>
      </c>
      <c r="AP32" s="311">
        <v>101361</v>
      </c>
      <c r="AQ32" s="312">
        <v>83132</v>
      </c>
      <c r="AR32" s="313">
        <v>21.9</v>
      </c>
    </row>
    <row r="33" spans="1:46" ht="13.5" customHeight="1">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67" t="s">
        <v>532</v>
      </c>
      <c r="AL33" s="1168"/>
      <c r="AM33" s="1168"/>
      <c r="AN33" s="1169"/>
      <c r="AO33" s="311" t="s">
        <v>517</v>
      </c>
      <c r="AP33" s="311" t="s">
        <v>517</v>
      </c>
      <c r="AQ33" s="312" t="s">
        <v>517</v>
      </c>
      <c r="AR33" s="313" t="s">
        <v>517</v>
      </c>
    </row>
    <row r="34" spans="1:46" ht="27" customHeight="1">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67" t="s">
        <v>533</v>
      </c>
      <c r="AL34" s="1168"/>
      <c r="AM34" s="1168"/>
      <c r="AN34" s="1169"/>
      <c r="AO34" s="311" t="s">
        <v>517</v>
      </c>
      <c r="AP34" s="311" t="s">
        <v>517</v>
      </c>
      <c r="AQ34" s="312" t="s">
        <v>517</v>
      </c>
      <c r="AR34" s="313" t="s">
        <v>517</v>
      </c>
    </row>
    <row r="35" spans="1:46" ht="27" customHeight="1">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67" t="s">
        <v>534</v>
      </c>
      <c r="AL35" s="1168"/>
      <c r="AM35" s="1168"/>
      <c r="AN35" s="1169"/>
      <c r="AO35" s="311">
        <v>38020</v>
      </c>
      <c r="AP35" s="311">
        <v>4370</v>
      </c>
      <c r="AQ35" s="312">
        <v>18852</v>
      </c>
      <c r="AR35" s="313">
        <v>-76.8</v>
      </c>
    </row>
    <row r="36" spans="1:46" ht="27" customHeight="1">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67" t="s">
        <v>535</v>
      </c>
      <c r="AL36" s="1168"/>
      <c r="AM36" s="1168"/>
      <c r="AN36" s="1169"/>
      <c r="AO36" s="311">
        <v>6232</v>
      </c>
      <c r="AP36" s="311">
        <v>716</v>
      </c>
      <c r="AQ36" s="312">
        <v>4344</v>
      </c>
      <c r="AR36" s="313">
        <v>-83.5</v>
      </c>
    </row>
    <row r="37" spans="1:46" ht="13.5" customHeight="1">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67" t="s">
        <v>536</v>
      </c>
      <c r="AL37" s="1168"/>
      <c r="AM37" s="1168"/>
      <c r="AN37" s="1169"/>
      <c r="AO37" s="311" t="s">
        <v>517</v>
      </c>
      <c r="AP37" s="311" t="s">
        <v>517</v>
      </c>
      <c r="AQ37" s="312">
        <v>1642</v>
      </c>
      <c r="AR37" s="313" t="s">
        <v>517</v>
      </c>
    </row>
    <row r="38" spans="1:46" ht="27" customHeight="1">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70" t="s">
        <v>537</v>
      </c>
      <c r="AL38" s="1171"/>
      <c r="AM38" s="1171"/>
      <c r="AN38" s="1172"/>
      <c r="AO38" s="314" t="s">
        <v>517</v>
      </c>
      <c r="AP38" s="314" t="s">
        <v>517</v>
      </c>
      <c r="AQ38" s="315">
        <v>19</v>
      </c>
      <c r="AR38" s="303" t="s">
        <v>517</v>
      </c>
      <c r="AS38" s="310"/>
    </row>
    <row r="39" spans="1:46" ht="13">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70" t="s">
        <v>538</v>
      </c>
      <c r="AL39" s="1171"/>
      <c r="AM39" s="1171"/>
      <c r="AN39" s="1172"/>
      <c r="AO39" s="311">
        <v>-6857</v>
      </c>
      <c r="AP39" s="311">
        <v>-788</v>
      </c>
      <c r="AQ39" s="312">
        <v>-4399</v>
      </c>
      <c r="AR39" s="313">
        <v>-82.1</v>
      </c>
      <c r="AS39" s="310"/>
    </row>
    <row r="40" spans="1:46" ht="27" customHeight="1">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67" t="s">
        <v>539</v>
      </c>
      <c r="AL40" s="1168"/>
      <c r="AM40" s="1168"/>
      <c r="AN40" s="1169"/>
      <c r="AO40" s="311">
        <v>-582142</v>
      </c>
      <c r="AP40" s="311">
        <v>-66913</v>
      </c>
      <c r="AQ40" s="312">
        <v>-69608</v>
      </c>
      <c r="AR40" s="313">
        <v>-3.9</v>
      </c>
      <c r="AS40" s="310"/>
    </row>
    <row r="41" spans="1:46" ht="13">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73" t="s">
        <v>308</v>
      </c>
      <c r="AL41" s="1174"/>
      <c r="AM41" s="1174"/>
      <c r="AN41" s="1175"/>
      <c r="AO41" s="311">
        <v>337090</v>
      </c>
      <c r="AP41" s="311">
        <v>38746</v>
      </c>
      <c r="AQ41" s="312">
        <v>33982</v>
      </c>
      <c r="AR41" s="313">
        <v>14</v>
      </c>
      <c r="AS41" s="310"/>
    </row>
    <row r="42" spans="1:46" ht="13">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t="s">
        <v>540</v>
      </c>
      <c r="AL42" s="261"/>
      <c r="AM42" s="261"/>
      <c r="AN42" s="261"/>
      <c r="AO42" s="261"/>
      <c r="AP42" s="261"/>
      <c r="AQ42" s="287"/>
      <c r="AR42" s="287"/>
      <c r="AS42" s="310"/>
    </row>
    <row r="43" spans="1:46" ht="13">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ht="13">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ht="13">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ht="13">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c r="A47" s="320" t="s">
        <v>541</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ht="13">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542</v>
      </c>
      <c r="AL48" s="321"/>
      <c r="AM48" s="321"/>
      <c r="AN48" s="321"/>
      <c r="AO48" s="321"/>
      <c r="AP48" s="321"/>
      <c r="AQ48" s="322"/>
      <c r="AR48" s="321"/>
    </row>
    <row r="49" spans="1:44" ht="13.5" customHeight="1">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62" t="s">
        <v>509</v>
      </c>
      <c r="AN49" s="1164" t="s">
        <v>543</v>
      </c>
      <c r="AO49" s="1165"/>
      <c r="AP49" s="1165"/>
      <c r="AQ49" s="1165"/>
      <c r="AR49" s="1166"/>
    </row>
    <row r="50" spans="1:44" ht="13">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63"/>
      <c r="AN50" s="327" t="s">
        <v>544</v>
      </c>
      <c r="AO50" s="328" t="s">
        <v>545</v>
      </c>
      <c r="AP50" s="329" t="s">
        <v>546</v>
      </c>
      <c r="AQ50" s="330" t="s">
        <v>547</v>
      </c>
      <c r="AR50" s="331" t="s">
        <v>548</v>
      </c>
    </row>
    <row r="51" spans="1:44" ht="13">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549</v>
      </c>
      <c r="AL51" s="324"/>
      <c r="AM51" s="332">
        <v>1208069</v>
      </c>
      <c r="AN51" s="333">
        <v>128532</v>
      </c>
      <c r="AO51" s="334">
        <v>-11.2</v>
      </c>
      <c r="AP51" s="335">
        <v>108252</v>
      </c>
      <c r="AQ51" s="336">
        <v>30.4</v>
      </c>
      <c r="AR51" s="337">
        <v>-41.6</v>
      </c>
    </row>
    <row r="52" spans="1:44" ht="13">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550</v>
      </c>
      <c r="AM52" s="340">
        <v>895396</v>
      </c>
      <c r="AN52" s="341">
        <v>95265</v>
      </c>
      <c r="AO52" s="342">
        <v>20.6</v>
      </c>
      <c r="AP52" s="343">
        <v>50321</v>
      </c>
      <c r="AQ52" s="344">
        <v>7.6</v>
      </c>
      <c r="AR52" s="345">
        <v>13</v>
      </c>
    </row>
    <row r="53" spans="1:44" ht="13">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551</v>
      </c>
      <c r="AL53" s="324"/>
      <c r="AM53" s="332">
        <v>924745</v>
      </c>
      <c r="AN53" s="333">
        <v>100603</v>
      </c>
      <c r="AO53" s="334">
        <v>-21.7</v>
      </c>
      <c r="AP53" s="335">
        <v>93492</v>
      </c>
      <c r="AQ53" s="336">
        <v>-13.6</v>
      </c>
      <c r="AR53" s="337">
        <v>-8.1</v>
      </c>
    </row>
    <row r="54" spans="1:44" ht="13">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550</v>
      </c>
      <c r="AM54" s="340">
        <v>522719</v>
      </c>
      <c r="AN54" s="341">
        <v>56867</v>
      </c>
      <c r="AO54" s="342">
        <v>-40.299999999999997</v>
      </c>
      <c r="AP54" s="343">
        <v>53316</v>
      </c>
      <c r="AQ54" s="344">
        <v>6</v>
      </c>
      <c r="AR54" s="345">
        <v>-46.3</v>
      </c>
    </row>
    <row r="55" spans="1:44" ht="13">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552</v>
      </c>
      <c r="AL55" s="324"/>
      <c r="AM55" s="332">
        <v>1581108</v>
      </c>
      <c r="AN55" s="333">
        <v>175581</v>
      </c>
      <c r="AO55" s="334">
        <v>74.5</v>
      </c>
      <c r="AP55" s="335">
        <v>126525</v>
      </c>
      <c r="AQ55" s="336">
        <v>35.299999999999997</v>
      </c>
      <c r="AR55" s="337">
        <v>39.200000000000003</v>
      </c>
    </row>
    <row r="56" spans="1:44" ht="13">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550</v>
      </c>
      <c r="AM56" s="340">
        <v>1070551</v>
      </c>
      <c r="AN56" s="341">
        <v>118884</v>
      </c>
      <c r="AO56" s="342">
        <v>109.1</v>
      </c>
      <c r="AP56" s="343">
        <v>67052</v>
      </c>
      <c r="AQ56" s="344">
        <v>25.8</v>
      </c>
      <c r="AR56" s="345">
        <v>83.3</v>
      </c>
    </row>
    <row r="57" spans="1:44" ht="13">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553</v>
      </c>
      <c r="AL57" s="324"/>
      <c r="AM57" s="332">
        <v>3536476</v>
      </c>
      <c r="AN57" s="333">
        <v>398746</v>
      </c>
      <c r="AO57" s="334">
        <v>127.1</v>
      </c>
      <c r="AP57" s="335">
        <v>138402</v>
      </c>
      <c r="AQ57" s="336">
        <v>9.4</v>
      </c>
      <c r="AR57" s="337">
        <v>117.7</v>
      </c>
    </row>
    <row r="58" spans="1:44" ht="13">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550</v>
      </c>
      <c r="AM58" s="340">
        <v>645546</v>
      </c>
      <c r="AN58" s="341">
        <v>72787</v>
      </c>
      <c r="AO58" s="342">
        <v>-38.799999999999997</v>
      </c>
      <c r="AP58" s="343">
        <v>70652</v>
      </c>
      <c r="AQ58" s="344">
        <v>5.4</v>
      </c>
      <c r="AR58" s="345">
        <v>-44.2</v>
      </c>
    </row>
    <row r="59" spans="1:44" ht="13">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554</v>
      </c>
      <c r="AL59" s="324"/>
      <c r="AM59" s="332">
        <v>1381564</v>
      </c>
      <c r="AN59" s="333">
        <v>158800</v>
      </c>
      <c r="AO59" s="334">
        <v>-60.2</v>
      </c>
      <c r="AP59" s="335">
        <v>146367</v>
      </c>
      <c r="AQ59" s="336">
        <v>5.8</v>
      </c>
      <c r="AR59" s="337">
        <v>-66</v>
      </c>
    </row>
    <row r="60" spans="1:44" ht="13">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550</v>
      </c>
      <c r="AM60" s="340">
        <v>561998</v>
      </c>
      <c r="AN60" s="341">
        <v>64597</v>
      </c>
      <c r="AO60" s="342">
        <v>-11.3</v>
      </c>
      <c r="AP60" s="343">
        <v>79441</v>
      </c>
      <c r="AQ60" s="344">
        <v>12.4</v>
      </c>
      <c r="AR60" s="345">
        <v>-23.7</v>
      </c>
    </row>
    <row r="61" spans="1:44" ht="13">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555</v>
      </c>
      <c r="AL61" s="346"/>
      <c r="AM61" s="347">
        <v>1726392</v>
      </c>
      <c r="AN61" s="348">
        <v>192452</v>
      </c>
      <c r="AO61" s="349">
        <v>21.7</v>
      </c>
      <c r="AP61" s="350">
        <v>122608</v>
      </c>
      <c r="AQ61" s="351">
        <v>13.5</v>
      </c>
      <c r="AR61" s="337">
        <v>8.1999999999999993</v>
      </c>
    </row>
    <row r="62" spans="1:44" ht="13">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550</v>
      </c>
      <c r="AM62" s="340">
        <v>739242</v>
      </c>
      <c r="AN62" s="341">
        <v>81680</v>
      </c>
      <c r="AO62" s="342">
        <v>7.9</v>
      </c>
      <c r="AP62" s="343">
        <v>64156</v>
      </c>
      <c r="AQ62" s="344">
        <v>11.4</v>
      </c>
      <c r="AR62" s="345">
        <v>-3.5</v>
      </c>
    </row>
    <row r="63" spans="1:44" ht="13">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ht="13">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ht="13">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ht="13">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c r="AK67" s="261"/>
      <c r="AL67" s="261"/>
      <c r="AM67" s="261"/>
      <c r="AN67" s="261"/>
      <c r="AO67" s="261"/>
      <c r="AP67" s="261"/>
      <c r="AQ67" s="261"/>
      <c r="AR67" s="261"/>
      <c r="AS67" s="261"/>
      <c r="AT67" s="261"/>
    </row>
    <row r="68" spans="1:46" ht="13.5" hidden="1" customHeight="1">
      <c r="AK68" s="261"/>
      <c r="AL68" s="261"/>
      <c r="AM68" s="261"/>
      <c r="AN68" s="261"/>
      <c r="AO68" s="261"/>
      <c r="AP68" s="261"/>
      <c r="AQ68" s="261"/>
      <c r="AR68" s="261"/>
    </row>
    <row r="69" spans="1:46" ht="13.5" hidden="1" customHeight="1">
      <c r="AK69" s="261"/>
      <c r="AL69" s="261"/>
      <c r="AM69" s="261"/>
      <c r="AN69" s="261"/>
      <c r="AO69" s="261"/>
      <c r="AP69" s="261"/>
      <c r="AQ69" s="261"/>
      <c r="AR69" s="261"/>
    </row>
    <row r="70" spans="1:46" ht="13" hidden="1">
      <c r="AK70" s="261"/>
      <c r="AL70" s="261"/>
      <c r="AM70" s="261"/>
      <c r="AN70" s="261"/>
      <c r="AO70" s="261"/>
      <c r="AP70" s="261"/>
      <c r="AQ70" s="261"/>
      <c r="AR70" s="261"/>
    </row>
    <row r="71" spans="1:46" ht="13" hidden="1">
      <c r="AK71" s="261"/>
      <c r="AL71" s="261"/>
      <c r="AM71" s="261"/>
      <c r="AN71" s="261"/>
      <c r="AO71" s="261"/>
      <c r="AP71" s="261"/>
      <c r="AQ71" s="261"/>
      <c r="AR71" s="261"/>
    </row>
    <row r="72" spans="1:46" ht="13" hidden="1">
      <c r="AK72" s="261"/>
      <c r="AL72" s="261"/>
      <c r="AM72" s="261"/>
      <c r="AN72" s="261"/>
      <c r="AO72" s="261"/>
      <c r="AP72" s="261"/>
      <c r="AQ72" s="261"/>
      <c r="AR72" s="261"/>
    </row>
    <row r="73" spans="1:46" ht="13" hidden="1">
      <c r="AK73" s="261"/>
      <c r="AL73" s="261"/>
      <c r="AM73" s="261"/>
      <c r="AN73" s="261"/>
      <c r="AO73" s="261"/>
      <c r="AP73" s="261"/>
      <c r="AQ73" s="261"/>
      <c r="AR73" s="261"/>
    </row>
  </sheetData>
  <sheetProtection algorithmName="SHA-512" hashValue="CLmDwUQ6Hl/KDFtHMlULdQuU3m2IkRaJcDKQgwiDSALPD1gEvOzT2vBYWV53lyOZ/T+tp7s8cGBRexLIiif74A==" saltValue="upDKLOsUnCwRLeoGUnVh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9" customWidth="1"/>
    <col min="126" max="16384" width="9" style="258" hidden="1"/>
  </cols>
  <sheetData>
    <row r="1" spans="2:125" ht="13.5" customHeight="1">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ht="13">
      <c r="B2" s="258"/>
      <c r="DG2" s="258"/>
    </row>
    <row r="3" spans="2:125" ht="13">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ht="13"/>
    <row r="5" spans="2:125" ht="13"/>
    <row r="6" spans="2:125" ht="13"/>
    <row r="7" spans="2:125" ht="13"/>
    <row r="8" spans="2:125" ht="13"/>
    <row r="9" spans="2:125" ht="13">
      <c r="DU9" s="258"/>
    </row>
    <row r="10" spans="2:125" ht="13"/>
    <row r="11" spans="2:125" ht="13"/>
    <row r="12" spans="2:125" ht="13"/>
    <row r="13" spans="2:125" ht="13"/>
    <row r="14" spans="2:125" ht="13"/>
    <row r="15" spans="2:125" ht="13"/>
    <row r="16" spans="2:125" ht="13"/>
    <row r="17" spans="125:125" ht="13">
      <c r="DU17" s="258"/>
    </row>
    <row r="18" spans="125:125" ht="13"/>
    <row r="19" spans="125:125" ht="13"/>
    <row r="20" spans="125:125" ht="13">
      <c r="DU20" s="258"/>
    </row>
    <row r="21" spans="125:125" ht="13">
      <c r="DU21" s="258"/>
    </row>
    <row r="22" spans="125:125" ht="13"/>
    <row r="23" spans="125:125" ht="13"/>
    <row r="24" spans="125:125" ht="13"/>
    <row r="25" spans="125:125" ht="13"/>
    <row r="26" spans="125:125" ht="13"/>
    <row r="27" spans="125:125" ht="13"/>
    <row r="28" spans="125:125" ht="13">
      <c r="DU28" s="258"/>
    </row>
    <row r="29" spans="125:125" ht="13"/>
    <row r="30" spans="125:125" ht="13"/>
    <row r="31" spans="125:125" ht="13"/>
    <row r="32" spans="125:125" ht="13"/>
    <row r="33" spans="2:125" ht="13">
      <c r="B33" s="258"/>
      <c r="G33" s="258"/>
      <c r="I33" s="258"/>
    </row>
    <row r="34" spans="2:125" ht="13">
      <c r="C34" s="258"/>
      <c r="P34" s="258"/>
      <c r="DE34" s="258"/>
      <c r="DH34" s="258"/>
    </row>
    <row r="35" spans="2:125" ht="13">
      <c r="D35" s="258"/>
      <c r="E35" s="258"/>
      <c r="DG35" s="258"/>
      <c r="DJ35" s="258"/>
      <c r="DP35" s="258"/>
      <c r="DQ35" s="258"/>
      <c r="DR35" s="258"/>
      <c r="DS35" s="258"/>
      <c r="DT35" s="258"/>
      <c r="DU35" s="258"/>
    </row>
    <row r="36" spans="2:125" ht="13">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ht="13">
      <c r="DU37" s="258"/>
    </row>
    <row r="38" spans="2:125" ht="13">
      <c r="DT38" s="258"/>
      <c r="DU38" s="258"/>
    </row>
    <row r="39" spans="2:125" ht="13"/>
    <row r="40" spans="2:125" ht="13">
      <c r="DH40" s="258"/>
    </row>
    <row r="41" spans="2:125" ht="13">
      <c r="DE41" s="258"/>
    </row>
    <row r="42" spans="2:125" ht="13">
      <c r="DG42" s="258"/>
      <c r="DJ42" s="258"/>
    </row>
    <row r="43" spans="2:125" ht="13">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ht="13">
      <c r="DU44" s="258"/>
    </row>
    <row r="45" spans="2:125" ht="13"/>
    <row r="46" spans="2:125" ht="13"/>
    <row r="47" spans="2:125" ht="13"/>
    <row r="48" spans="2:125" ht="13">
      <c r="DT48" s="258"/>
      <c r="DU48" s="258"/>
    </row>
    <row r="49" spans="120:125" ht="13">
      <c r="DU49" s="258"/>
    </row>
    <row r="50" spans="120:125" ht="13">
      <c r="DU50" s="258"/>
    </row>
    <row r="51" spans="120:125" ht="13">
      <c r="DP51" s="258"/>
      <c r="DQ51" s="258"/>
      <c r="DR51" s="258"/>
      <c r="DS51" s="258"/>
      <c r="DT51" s="258"/>
      <c r="DU51" s="258"/>
    </row>
    <row r="52" spans="120:125" ht="13"/>
    <row r="53" spans="120:125" ht="13"/>
    <row r="54" spans="120:125" ht="13">
      <c r="DU54" s="258"/>
    </row>
    <row r="55" spans="120:125" ht="13"/>
    <row r="56" spans="120:125" ht="13"/>
    <row r="57" spans="120:125" ht="13"/>
    <row r="58" spans="120:125" ht="13">
      <c r="DU58" s="258"/>
    </row>
    <row r="59" spans="120:125" ht="13"/>
    <row r="60" spans="120:125" ht="13"/>
    <row r="61" spans="120:125" ht="13"/>
    <row r="62" spans="120:125" ht="13"/>
    <row r="63" spans="120:125" ht="13">
      <c r="DU63" s="258"/>
    </row>
    <row r="64" spans="120:125" ht="13">
      <c r="DT64" s="258"/>
      <c r="DU64" s="258"/>
    </row>
    <row r="65" spans="123:125" ht="13"/>
    <row r="66" spans="123:125" ht="13"/>
    <row r="67" spans="123:125" ht="13"/>
    <row r="68" spans="123:125" ht="13"/>
    <row r="69" spans="123:125" ht="13">
      <c r="DS69" s="258"/>
      <c r="DT69" s="258"/>
      <c r="DU69" s="258"/>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8"/>
    </row>
    <row r="83" spans="116:125" ht="13">
      <c r="DM83" s="258"/>
      <c r="DN83" s="258"/>
      <c r="DO83" s="258"/>
      <c r="DP83" s="258"/>
      <c r="DQ83" s="258"/>
      <c r="DR83" s="258"/>
      <c r="DS83" s="258"/>
      <c r="DT83" s="258"/>
      <c r="DU83" s="258"/>
    </row>
    <row r="84" spans="116:125" ht="13"/>
    <row r="85" spans="116:125" ht="13"/>
    <row r="86" spans="116:125" ht="13"/>
    <row r="87" spans="116:125" ht="13"/>
    <row r="88" spans="116:125" ht="13">
      <c r="DU88" s="258"/>
    </row>
    <row r="89" spans="116:125" ht="13"/>
    <row r="90" spans="116:125" ht="13"/>
    <row r="91" spans="116:125" ht="13"/>
    <row r="92" spans="116:125" ht="13.5" customHeight="1"/>
    <row r="93" spans="116:125" ht="13.5" customHeight="1"/>
    <row r="94" spans="116:125" ht="13.5" customHeight="1">
      <c r="DS94" s="258"/>
      <c r="DT94" s="258"/>
      <c r="DU94" s="258"/>
    </row>
    <row r="95" spans="116:125" ht="13.5" customHeight="1">
      <c r="DU95" s="258"/>
    </row>
    <row r="96" spans="116:125" ht="13.5" customHeight="1"/>
    <row r="97" spans="124:125" ht="13.5" customHeight="1"/>
    <row r="98" spans="124:125" ht="13.5" customHeight="1"/>
    <row r="99" spans="124:125" ht="13.5" customHeight="1"/>
    <row r="100" spans="124:125" ht="13.5" customHeight="1"/>
    <row r="101" spans="124:125" ht="13.5" customHeight="1">
      <c r="DU101" s="258"/>
    </row>
    <row r="102" spans="124:125" ht="13.5" customHeight="1"/>
    <row r="103" spans="124:125" ht="13.5" customHeight="1"/>
    <row r="104" spans="124:125" ht="13.5" customHeight="1">
      <c r="DT104" s="258"/>
      <c r="DU104" s="25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8" t="s">
        <v>557</v>
      </c>
    </row>
    <row r="120" spans="125:125" ht="13.5" hidden="1" customHeight="1"/>
    <row r="121" spans="125:125" ht="13.5" hidden="1" customHeight="1">
      <c r="DU121" s="258"/>
    </row>
  </sheetData>
  <sheetProtection algorithmName="SHA-512" hashValue="+Cv2icdLemxM4kkqVCn2SYIW+QQOut4tz3iNxWS+oHtyE53S7c1lBZOlC9MGyzkyYej6so5OQP5Pj3xMLXgT6Q==" saltValue="uLXYNLZLj1k1pRI0SxhN+g==" spinCount="100000" sheet="1" objects="1" scenarios="1"/>
  <dataConsolidate/>
  <phoneticPr fontId="2"/>
  <printOptions horizontalCentered="1"/>
  <pageMargins left="0" right="0" top="0.19685039370078741" bottom="0" header="0"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9" customWidth="1"/>
    <col min="126" max="142" width="0" style="258" hidden="1" customWidth="1"/>
    <col min="143" max="16384" width="9" style="258" hidden="1"/>
  </cols>
  <sheetData>
    <row r="1" spans="1:125" ht="13.5" customHeight="1">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
      <c r="B2" s="258"/>
      <c r="T2" s="258"/>
    </row>
    <row r="3" spans="1:125" ht="13">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8"/>
      <c r="G33" s="258"/>
      <c r="I33" s="258"/>
    </row>
    <row r="34" spans="2:125" ht="13">
      <c r="C34" s="258"/>
      <c r="P34" s="258"/>
      <c r="R34" s="258"/>
      <c r="U34" s="258"/>
    </row>
    <row r="35" spans="2:125" ht="13">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ht="13">
      <c r="F36" s="258"/>
      <c r="H36" s="258"/>
      <c r="J36" s="258"/>
      <c r="K36" s="258"/>
      <c r="L36" s="258"/>
      <c r="M36" s="258"/>
      <c r="N36" s="258"/>
      <c r="O36" s="258"/>
      <c r="Q36" s="258"/>
      <c r="S36" s="258"/>
      <c r="V36" s="258"/>
    </row>
    <row r="37" spans="2:125" ht="13"/>
    <row r="38" spans="2:125" ht="13"/>
    <row r="39" spans="2:125" ht="13"/>
    <row r="40" spans="2:125" ht="13">
      <c r="U40" s="258"/>
    </row>
    <row r="41" spans="2:125" ht="13">
      <c r="R41" s="258"/>
    </row>
    <row r="42" spans="2:125" ht="13">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ht="13">
      <c r="Q43" s="258"/>
      <c r="S43" s="258"/>
      <c r="V43" s="258"/>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9" t="s">
        <v>558</v>
      </c>
    </row>
  </sheetData>
  <sheetProtection algorithmName="SHA-512" hashValue="5sZt5NVulWBA7NoulfmNSJZKfN/TXv7UE2O3XEqNvbatZ6dEHbsgjeKwLrCQHd6dd7i09Qq2dsKMBWjzJhfsSQ==" saltValue="scgjFEYZlPMyyyNIXZlqSg==" spinCount="100000" sheet="1" objects="1" scenarios="1"/>
  <dataConsolidate/>
  <phoneticPr fontId="2"/>
  <printOptions horizontalCentered="1"/>
  <pageMargins left="0" right="0" top="0.19685039370078741" bottom="0" header="0"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176" t="s">
        <v>3</v>
      </c>
      <c r="D47" s="1176"/>
      <c r="E47" s="1177"/>
      <c r="F47" s="11">
        <v>26.92</v>
      </c>
      <c r="G47" s="12">
        <v>26.18</v>
      </c>
      <c r="H47" s="12">
        <v>27.79</v>
      </c>
      <c r="I47" s="12">
        <v>28.66</v>
      </c>
      <c r="J47" s="13">
        <v>28.33</v>
      </c>
    </row>
    <row r="48" spans="2:10" ht="57.75" customHeight="1">
      <c r="B48" s="14"/>
      <c r="C48" s="1178" t="s">
        <v>4</v>
      </c>
      <c r="D48" s="1178"/>
      <c r="E48" s="1179"/>
      <c r="F48" s="15">
        <v>7.55</v>
      </c>
      <c r="G48" s="16">
        <v>10.08</v>
      </c>
      <c r="H48" s="16">
        <v>8.7100000000000009</v>
      </c>
      <c r="I48" s="16">
        <v>9.6199999999999992</v>
      </c>
      <c r="J48" s="17">
        <v>8.2799999999999994</v>
      </c>
    </row>
    <row r="49" spans="2:10" ht="57.75" customHeight="1" thickBot="1">
      <c r="B49" s="18"/>
      <c r="C49" s="1180" t="s">
        <v>5</v>
      </c>
      <c r="D49" s="1180"/>
      <c r="E49" s="1181"/>
      <c r="F49" s="19" t="s">
        <v>564</v>
      </c>
      <c r="G49" s="20">
        <v>1.6</v>
      </c>
      <c r="H49" s="20">
        <v>1.68</v>
      </c>
      <c r="I49" s="20">
        <v>4.26</v>
      </c>
      <c r="J49" s="21" t="s">
        <v>565</v>
      </c>
    </row>
    <row r="50" spans="2:10" ht="13"/>
  </sheetData>
  <sheetProtection algorithmName="SHA-512" hashValue="xItUTEdGPWPcHlo6YaJsS4FxinE29/uZYq3Zc4HbLg/POgiqNwS+YZpNFNWfSa/Y0Sk4ryFysWnf2/yzQo3YCQ==" saltValue="JX7Yj2zj9WG3XgcR7AK+L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2024-03-11T06:09:33Z</cp:lastPrinted>
  <dcterms:created xsi:type="dcterms:W3CDTF">2024-02-05T04:00:37Z</dcterms:created>
  <dcterms:modified xsi:type="dcterms:W3CDTF">2024-09-10T08:13:27Z</dcterms:modified>
  <cp:category/>
</cp:coreProperties>
</file>