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84260A90-AA7E-4274-BD36-47C409C202D3}"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AM36" i="10"/>
  <c r="C36" i="10"/>
  <c r="CO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s="1"/>
  <c r="BE35" i="10" l="1"/>
  <c r="BE36" i="10" s="1"/>
  <c r="BW34" i="10"/>
  <c r="BW35" i="10" s="1"/>
  <c r="BW36" i="10" s="1"/>
  <c r="BW37" i="10" s="1"/>
  <c r="CO34" i="10" l="1"/>
</calcChain>
</file>

<file path=xl/sharedStrings.xml><?xml version="1.0" encoding="utf-8"?>
<sst xmlns="http://schemas.openxmlformats.org/spreadsheetml/2006/main" count="1085" uniqueCount="606">
  <si>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</si>
  <si>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</si>
  <si>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</si>
  <si>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</si>
  <si>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</si>
  <si>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</si>
  <si>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</si>
  <si>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</si>
  <si>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</si>
  <si>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</si>
  <si>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</si>
  <si>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</si>
  <si>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</si>
  <si>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</si>
  <si>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</si>
  <si>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</si>
  <si>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</si>
  <si>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</si>
  <si>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</si>
  <si>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</si>
  <si>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</si>
  <si>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</si>
  <si>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</si>
  <si>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</si>
  <si>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</si>
  <si>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</si>
  <si>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</si>
  <si>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</si>
  <si>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</si>
  <si>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</si>
  <si>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</si>
  <si>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</si>
  <si>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</si>
  <si>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</si>
  <si>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</si>
  <si>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</si>
  <si>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</si>
  <si>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</si>
  <si>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</si>
  <si>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</si>
  <si>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</si>
  <si>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</si>
  <si>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</si>
  <si>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</si>
  <si>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</si>
  <si>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</si>
  <si>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</si>
  <si>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</si>
  <si>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</si>
  <si>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</si>
  <si>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</si>
  <si>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</si>
  <si>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</si>
  <si>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</si>
  <si>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</si>
  <si>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</si>
  <si>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</si>
  <si>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</si>
  <si>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</si>
  <si>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</si>
  <si>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</si>
  <si>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</si>
  <si>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</si>
  <si>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</si>
  <si>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</si>
  <si>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</si>
  <si>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</si>
  <si>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</si>
  <si>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</si>
  <si>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</si>
  <si>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</si>
  <si>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</si>
  <si>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</si>
  <si>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</si>
  <si>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</si>
  <si>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</si>
  <si>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</si>
  <si>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</si>
  <si>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</si>
  <si>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</si>
  <si>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</si>
  <si>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</si>
  <si>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</si>
  <si>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</si>
  <si>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</si>
  <si>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</si>
  <si>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</si>
  <si>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</si>
  <si>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</si>
  <si>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</si>
  <si>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</si>
  <si>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</si>
  <si>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</si>
  <si>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</si>
  <si>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</si>
  <si>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</si>
  <si>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</si>
  <si>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</si>
  <si>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</si>
  <si>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</si>
  <si>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</si>
  <si>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</si>
  <si>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</si>
  <si>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</si>
  <si>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</si>
  <si>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</si>
  <si>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</si>
  <si>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</si>
  <si>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</si>
  <si>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</si>
  <si>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</si>
  <si>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</si>
  <si>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</si>
  <si>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</si>
  <si>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</si>
  <si>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</si>
  <si>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</si>
  <si>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</si>
  <si>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</si>
  <si>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</si>
  <si>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</si>
  <si>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</si>
  <si>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</si>
  <si>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</si>
  <si>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</si>
  <si>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</si>
  <si>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</si>
  <si>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</si>
  <si>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</si>
  <si>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</si>
  <si>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</si>
  <si>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</si>
  <si>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</si>
  <si>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</si>
  <si>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</si>
  <si>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</si>
  <si>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</si>
  <si>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</si>
  <si>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</si>
  <si>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</si>
  <si>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</si>
  <si>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</si>
  <si>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</si>
  <si>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</si>
  <si>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</si>
  <si>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</si>
  <si>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</si>
  <si>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</si>
  <si>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</si>
  <si>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</si>
  <si>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</si>
  <si>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</si>
  <si>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</si>
  <si>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</si>
  <si>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</si>
  <si>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</si>
  <si>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</si>
  <si>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</si>
  <si>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</si>
  <si>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</si>
  <si>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</si>
  <si>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</si>
  <si>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</si>
  <si>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</si>
  <si>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</si>
  <si>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</si>
  <si>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</si>
  <si>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</si>
  <si>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</si>
  <si>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</si>
  <si>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</si>
  <si>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</si>
  <si>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</si>
  <si>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</si>
  <si>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</si>
  <si>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</si>
  <si>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</si>
  <si>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</si>
  <si>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</si>
  <si>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</si>
  <si>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</si>
  <si>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</si>
  <si>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</si>
  <si>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</si>
  <si>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</si>
  <si>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</si>
  <si>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</si>
  <si>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</si>
  <si>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</si>
  <si>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</si>
  <si>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</si>
  <si>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</si>
  <si>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</si>
  <si>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</si>
  <si>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</si>
  <si>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</si>
  <si>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</si>
  <si>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</si>
  <si>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</si>
  <si>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</si>
  <si>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</si>
  <si>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</si>
  <si>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</si>
  <si>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</si>
  <si>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</si>
  <si>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</si>
  <si>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</si>
  <si>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</si>
  <si>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</si>
  <si>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</si>
  <si>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</si>
  <si>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</si>
  <si>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</si>
  <si>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</si>
  <si>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</si>
  <si>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</si>
  <si>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</si>
  <si>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</si>
  <si>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鹿児島県垂水市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</si>
  <si>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</si>
  <si>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</si>
  <si>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</si>
  <si>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</si>
  <si>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</si>
  <si>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</si>
  <si>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</si>
  <si>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</si>
  <si>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</si>
  <si>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</si>
  <si>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</si>
  <si>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</si>
  <si>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</si>
  <si>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</si>
  <si>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</si>
  <si>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</si>
  <si>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</si>
  <si>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</si>
  <si>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</si>
  <si>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</si>
  <si>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</si>
  <si>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</si>
  <si>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</si>
  <si>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</si>
  <si>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</si>
  <si>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</si>
  <si>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</si>
  <si>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</si>
  <si>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</si>
  <si>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</si>
  <si>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</si>
  <si>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</si>
  <si>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</si>
  <si>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</si>
  <si>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</si>
  <si>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</si>
  <si>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</si>
  <si>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</si>
  <si>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</si>
  <si>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</si>
  <si>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</si>
  <si>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</si>
  <si>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</si>
  <si>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</si>
  <si>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</si>
  <si>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</si>
  <si>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</si>
  <si>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</si>
  <si>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</si>
  <si>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</si>
  <si>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</si>
  <si>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</si>
  <si>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</si>
  <si>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</si>
  <si>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</si>
  <si>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</si>
  <si>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</si>
  <si>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</si>
  <si>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</si>
  <si>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</si>
  <si>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</si>
  <si>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</si>
  <si>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</si>
  <si>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</si>
  <si>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</si>
  <si>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</si>
  <si>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</si>
  <si>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</si>
  <si>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</si>
  <si>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</si>
  <si>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</si>
  <si>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</si>
  <si>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</si>
  <si>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</si>
  <si>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</si>
  <si>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</si>
  <si>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</si>
  <si>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</si>
  <si>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</si>
  <si>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</si>
  <si>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</si>
  <si>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</si>
  <si>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</si>
  <si>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</si>
  <si>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</si>
  <si>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</si>
  <si>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</si>
  <si>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</si>
  <si>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</si>
  <si>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</si>
  <si>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</si>
  <si>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</si>
  <si>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</si>
  <si>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</si>
  <si>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</si>
  <si>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</si>
  <si>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</si>
  <si>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</si>
  <si>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</si>
  <si>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</si>
  <si>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</si>
  <si>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</si>
  <si>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</si>
  <si>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</si>
  <si>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</si>
  <si>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</si>
  <si>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</si>
  <si>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</si>
  <si>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</si>
  <si>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</si>
  <si>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</si>
  <si>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</si>
  <si>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</si>
  <si>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</si>
  <si>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</si>
  <si>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</si>
  <si>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</si>
  <si>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</si>
  <si>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</si>
  <si>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</si>
  <si>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</si>
  <si>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</si>
  <si>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</si>
  <si>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</si>
  <si>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</si>
  <si>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</si>
  <si>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</si>
  <si>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</si>
  <si>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</si>
  <si>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</si>
  <si>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</si>
  <si>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</si>
  <si>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</si>
  <si>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</si>
  <si>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</si>
  <si>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</si>
  <si>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</si>
  <si>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</si>
  <si>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</si>
  <si>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</si>
  <si>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</si>
  <si>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</si>
  <si>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</si>
  <si>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</si>
  <si>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</si>
  <si>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</si>
  <si>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</si>
  <si>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</si>
  <si>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</si>
  <si>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</si>
  <si>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</si>
  <si>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</si>
  <si>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鹿児島県垂水市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</si>
  <si>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</si>
  <si>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</si>
  <si>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</si>
  <si>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</si>
  <si>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</si>
  <si>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</si>
  <si>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</si>
  <si>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</si>
  <si>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</si>
  <si>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</si>
  <si>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</si>
  <si>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</si>
  <si>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</si>
  <si>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</si>
  <si>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</si>
  <si>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</si>
  <si>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</si>
  <si>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</si>
  <si>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</si>
  <si>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</si>
  <si>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</si>
  <si>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</si>
  <si>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</si>
  <si>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</si>
  <si>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</si>
  <si>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</si>
  <si>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</si>
  <si>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</si>
  <si>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</si>
  <si>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</si>
  <si>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</si>
  <si>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</si>
  <si>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</si>
  <si>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</si>
  <si>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</si>
  <si>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</si>
  <si>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</si>
  <si>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t>
    <phoneticPr fontId="5"/>
  </si>
  <si>
    <t>垂水市交通災害共済特別会計</t>
    <phoneticPr fontId="5"/>
  </si>
  <si>
    <t>垂水市水道事業会計</t>
    <phoneticPr fontId="5"/>
  </si>
  <si>
    <t>法適用企業</t>
    <phoneticPr fontId="5"/>
  </si>
  <si>
    <t>垂水市病院事業会計</t>
    <phoneticPr fontId="5"/>
  </si>
  <si>
    <t>垂水市地方卸売市場特別会計</t>
    <phoneticPr fontId="5"/>
  </si>
  <si>
    <t>法非適用企業</t>
    <phoneticPr fontId="5"/>
  </si>
  <si>
    <t>垂水市漁業集落排水処理施設特別会計</t>
    <phoneticPr fontId="5"/>
  </si>
  <si>
    <t>法非適用企業</t>
    <phoneticPr fontId="5"/>
  </si>
  <si>
    <t>垂水市簡易水道事業特別会計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</si>
  <si>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</si>
  <si>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</si>
  <si>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</si>
  <si>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</si>
  <si>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</si>
  <si>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</si>
  <si>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</si>
  <si>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</si>
  <si>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</si>
  <si>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</si>
  <si>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</si>
  <si>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</si>
  <si>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</si>
  <si>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</si>
  <si>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</si>
  <si>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</si>
  <si>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</si>
  <si>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</si>
  <si>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</si>
  <si>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</si>
  <si>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</si>
  <si>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</si>
  <si>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</si>
  <si>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</si>
  <si>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</si>
  <si>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</si>
  <si>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</si>
  <si>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</si>
  <si>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</si>
  <si>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</si>
  <si>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</si>
  <si>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</si>
  <si>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</si>
  <si>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</si>
  <si>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</si>
  <si>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</si>
  <si>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</si>
  <si>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</si>
  <si>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</si>
  <si>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</si>
  <si>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</si>
  <si>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</si>
  <si>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</si>
  <si>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</si>
  <si>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</si>
  <si>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</si>
  <si>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</si>
  <si>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</si>
  <si>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</si>
  <si>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</si>
  <si>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</si>
  <si>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</si>
  <si>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</si>
  <si>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</si>
  <si>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</si>
  <si>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</si>
  <si>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垂水市病院事業会計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</si>
  <si>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</si>
  <si>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</si>
  <si>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垂水市漁業集落排水処理施設特別会計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</si>
  <si>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</si>
  <si>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</si>
  <si>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垂水市老人保健施設特別会計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</si>
  <si>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</si>
  <si>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</si>
  <si>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</si>
  <si>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</si>
  <si>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</si>
  <si>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</si>
  <si>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</si>
  <si>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</si>
  <si>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</si>
  <si>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</si>
  <si>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</si>
  <si>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</si>
  <si>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</si>
  <si>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</si>
  <si>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</si>
  <si>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</si>
  <si>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</si>
  <si>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</si>
  <si>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</si>
  <si>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</si>
  <si>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</si>
  <si>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</si>
  <si>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</si>
  <si>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</si>
  <si>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</si>
  <si>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</si>
  <si>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</si>
  <si>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</si>
  <si>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</si>
  <si>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</si>
  <si>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</si>
  <si>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</si>
  <si>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</si>
  <si>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</si>
  <si>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</si>
  <si>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</si>
  <si>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</si>
  <si>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</si>
  <si>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</si>
  <si>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</si>
  <si>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</si>
  <si>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</si>
  <si>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</si>
  <si>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</si>
  <si>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</si>
  <si>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</si>
  <si>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</si>
  <si>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</si>
  <si>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</si>
  <si>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</si>
  <si>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</si>
  <si>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</si>
  <si>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</si>
  <si>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</si>
  <si>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</si>
  <si>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</si>
  <si>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</si>
  <si>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</si>
  <si>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</si>
  <si>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</si>
  <si>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</si>
  <si>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</si>
  <si>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</si>
  <si>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</si>
  <si>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</si>
  <si>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</si>
  <si>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</si>
  <si>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</si>
  <si>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</si>
  <si>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</si>
  <si>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</si>
  <si>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</si>
  <si>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</si>
  <si>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</si>
  <si>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</si>
  <si>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</si>
  <si>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</si>
  <si>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</si>
  <si>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</si>
  <si>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</si>
  <si>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</si>
  <si>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</si>
  <si>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</si>
  <si>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1.00</t>
  </si>
  <si>
    <t>▲ 7.24</t>
  </si>
  <si>
    <t>垂水市水道事業会計</t>
  </si>
  <si>
    <t>垂水市病院事業会計</t>
  </si>
  <si>
    <t>一般会計</t>
  </si>
  <si>
    <t>垂水市介護保険特別会計</t>
  </si>
  <si>
    <t>垂水市国民健康保険特別会計</t>
  </si>
  <si>
    <t>垂水市交通災害共済特別会計</t>
  </si>
  <si>
    <t>垂水市簡易水道事業特別会計</t>
  </si>
  <si>
    <t>垂水市漁業集落排水処理施設特別会計</t>
  </si>
  <si>
    <t>その他会計（赤字）</t>
  </si>
  <si>
    <t>その他会計（黒字）</t>
  </si>
  <si>
    <t>（百万円）</t>
    <phoneticPr fontId="5"/>
  </si>
  <si>
    <t>H30</t>
    <phoneticPr fontId="5"/>
  </si>
  <si>
    <t>R01</t>
    <phoneticPr fontId="5"/>
  </si>
  <si>
    <t>R02</t>
    <phoneticPr fontId="5"/>
  </si>
  <si>
    <t>R03</t>
    <phoneticPr fontId="5"/>
  </si>
  <si>
    <t>R04</t>
    <phoneticPr fontId="5"/>
  </si>
  <si>
    <t>鹿児島県市町村総合事務組合</t>
    <rPh sb="0" eb="4">
      <t>カゴシマケン</t>
    </rPh>
    <rPh sb="4" eb="7">
      <t>シチョウソン</t>
    </rPh>
    <rPh sb="7" eb="9">
      <t>ソウゴウ</t>
    </rPh>
    <rPh sb="9" eb="11">
      <t>ジム</t>
    </rPh>
    <rPh sb="11" eb="13">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</si>
  <si>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</si>
  <si>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</si>
  <si>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16" eb="18">
      <t>コウキ</t>
    </rPh>
    <rPh sb="18" eb="21">
      <t>コウレイシャ</t>
    </rPh>
    <rPh sb="21" eb="23">
      <t>イリョウ</t>
    </rPh>
    <rPh sb="23" eb="25">
      <t>トクベツ</t>
    </rPh>
    <rPh sb="25" eb="27">
      <t>カイケイ</t>
    </rPh>
    <phoneticPr fontId="2"/>
  </si>
  <si>
    <t>垂水市土地開発公社</t>
    <rPh sb="0" eb="3">
      <t>タルミズシ</t>
    </rPh>
    <rPh sb="3" eb="5">
      <t>トチ</t>
    </rPh>
    <rPh sb="5" eb="7">
      <t>カイハツ</t>
    </rPh>
    <rPh sb="7" eb="9">
      <t>コウシャ</t>
    </rPh>
    <phoneticPr fontId="2"/>
  </si>
  <si>
    <t>-</t>
    <phoneticPr fontId="2"/>
  </si>
  <si>
    <t>市有施設整備基金</t>
    <phoneticPr fontId="5"/>
  </si>
  <si>
    <t>ふるさと応援寄附金基金</t>
    <phoneticPr fontId="2"/>
  </si>
  <si>
    <t>潮彩町排水処理施設整備基金</t>
    <phoneticPr fontId="2"/>
  </si>
  <si>
    <t>地域福祉基金</t>
    <phoneticPr fontId="2"/>
  </si>
  <si>
    <t>太陽光発電施設整理基金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</si>
  <si>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</si>
  <si>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</si>
  <si>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</si>
  <si>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よりも低い水準にあり減少傾向である。要因としては、財政調整基金等の充当可能財源が増加したことである。有形固定資産減価償却率は、類似団体よりも高い水準にある。築30年以上の建物が約60％を占めており、今後は「垂水市公共施設等総合管理計画」及び「垂水市公共施設等個別施設計画」に基づいた公共施設・インフラの長寿命化推進により適切な維持管理に努めるとともに、事業内容に応じて交付税措置のある有利な地方債を活用することで、数値の改善を目指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</si>
  <si>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</si>
  <si>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</si>
  <si>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</si>
  <si>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</si>
  <si>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</si>
  <si>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</si>
  <si>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財政調整基金等の充当可能財源が増加したことにより減少している。実質公債費比率は、財政改革プログラムを念頭に、地方債の発行額を6億円以下（災害・臨時財政対策債を除く）に抑制してきたことや、交付税算入率の高い有利な地方債の活用に努めているが、「垂水中央運動公園改修事業」及び「市営中之平団地建替事業」等の償還が始まったことにより、数値が上昇している。今後は、これまで以上の計画的な地方債発行に努めることとし、事業実施の緊急性やニーズを適切に見極め、両比率の改善を図っていく必要がある。</t>
    <rPh sb="145" eb="147">
      <t>シエイ</t>
    </rPh>
    <rPh sb="147" eb="148">
      <t>ナカ</t>
    </rPh>
    <rPh sb="148" eb="149">
      <t>ノ</t>
    </rPh>
    <rPh sb="149" eb="150">
      <t>ヒラ</t>
    </rPh>
    <rPh sb="150" eb="152">
      <t>ダンチ</t>
    </rPh>
    <rPh sb="152" eb="154">
      <t>タテカ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</si>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</sst>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8454-4D53-B38A-E044356A4B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129703</c:v>
                </c:pt>
                <c:pt idx="1">
                  <c:v>151011</c:v>
                </c:pt>
                <c:pt idx="2">
                  <c:v>102062</c:v>
                </c:pt>
                <c:pt idx="3">
                  <c:v>104906</c:v>
                </c:pt>
                <c:pt idx="4">
                  <c:v>79908</c:v>
                </c:pt>
              </c:numCache>
            </c:numRef>
          </c:val>
          <c:smooth val="0"/>
          <c:extLst>
            <c:ext xmlns:c16="http://schemas.microsoft.com/office/drawing/2014/chart" uri="{C3380CC4-5D6E-409C-BE32-E72D297353CC}">
              <c16:uniqueId val="{00000001-8454-4D53-B38A-E044356A4B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5.05</c:v>
                </c:pt>
                <c:pt idx="1">
                  <c:v>3.03</c:v>
                </c:pt>
                <c:pt idx="2">
                  <c:v>5.07</c:v>
                </c:pt>
                <c:pt idx="3">
                  <c:v>7.53</c:v>
                </c:pt>
                <c:pt idx="4">
                  <c:v>7.33</c:v>
                </c:pt>
              </c:numCache>
            </c:numRef>
          </c:val>
          <c:extLst>
            <c:ext xmlns:c16="http://schemas.microsoft.com/office/drawing/2014/chart" uri="{C3380CC4-5D6E-409C-BE32-E72D297353CC}">
              <c16:uniqueId val="{00000000-3256-4718-A76D-B4012AD5CF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28.5</c:v>
                </c:pt>
                <c:pt idx="1">
                  <c:v>23.01</c:v>
                </c:pt>
                <c:pt idx="2">
                  <c:v>20.82</c:v>
                </c:pt>
                <c:pt idx="3">
                  <c:v>26.07</c:v>
                </c:pt>
                <c:pt idx="4">
                  <c:v>31.53</c:v>
                </c:pt>
              </c:numCache>
            </c:numRef>
          </c:val>
          <c:extLst>
            <c:ext xmlns:c16="http://schemas.microsoft.com/office/drawing/2014/chart" uri="{C3380CC4-5D6E-409C-BE32-E72D297353CC}">
              <c16:uniqueId val="{00000001-3256-4718-A76D-B4012AD5CF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c:v>
                </c:pt>
                <c:pt idx="1">
                  <c:v>-7.24</c:v>
                </c:pt>
                <c:pt idx="2">
                  <c:v>1.43</c:v>
                </c:pt>
                <c:pt idx="3">
                  <c:v>9.51</c:v>
                </c:pt>
                <c:pt idx="4">
                  <c:v>3.62</c:v>
                </c:pt>
              </c:numCache>
            </c:numRef>
          </c:val>
          <c:smooth val="0"/>
          <c:extLst>
            <c:ext xmlns:c16="http://schemas.microsoft.com/office/drawing/2014/chart" uri="{C3380CC4-5D6E-409C-BE32-E72D297353CC}">
              <c16:uniqueId val="{00000002-3256-4718-A76D-B4012AD5CF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0.1</c:v>
                </c:pt>
                <c:pt idx="2">
                  <c:v>#N/A</c:v>
                </c:pt>
                <c:pt idx="3">
                  <c:v>0.08</c:v>
                </c:pt>
                <c:pt idx="4">
                  <c:v>#N/A</c:v>
                </c:pt>
                <c:pt idx="5">
                  <c:v>0.02</c:v>
                </c:pt>
                <c:pt idx="6">
                  <c:v>#N/A</c:v>
                </c:pt>
                <c:pt idx="7">
                  <c:v>0.02</c:v>
                </c:pt>
                <c:pt idx="8">
                  <c:v>#N/A</c:v>
                </c:pt>
                <c:pt idx="9">
                  <c:v>0.02</c:v>
                </c:pt>
              </c:numCache>
            </c:numRef>
          </c:val>
          <c:extLst>
            <c:ext xmlns:c16="http://schemas.microsoft.com/office/drawing/2014/chart" uri="{C3380CC4-5D6E-409C-BE32-E72D297353CC}">
              <c16:uniqueId val="{00000000-738D-4DB5-9C58-EF0E1756AF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8D-4DB5-9C58-EF0E1756AF96}"/>
            </c:ext>
          </c:extLst>
        </c:ser>
        <c:ser>
          <c:idx val="2"/>
          <c:order val="2"/>
          <c:tx>
            <c:strRef>
              <c:f>データシート!$A$29</c:f>
              <c:strCache>
                <c:ptCount val="1"/>
                <c:pt idx="0">
                  <c:v>垂水市漁業集落排水処理施設特別会計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0.03</c:v>
                </c:pt>
                <c:pt idx="4">
                  <c:v>#N/A</c:v>
                </c:pt>
                <c:pt idx="5">
                  <c:v>0.03</c:v>
                </c:pt>
                <c:pt idx="6">
                  <c:v>#N/A</c:v>
                </c:pt>
                <c:pt idx="7">
                  <c:v>0.02</c:v>
                </c:pt>
                <c:pt idx="8">
                  <c:v>#N/A</c:v>
                </c:pt>
                <c:pt idx="9">
                  <c:v>0.01</c:v>
                </c:pt>
              </c:numCache>
            </c:numRef>
          </c:val>
          <c:extLst>
            <c:ext xmlns:c16="http://schemas.microsoft.com/office/drawing/2014/chart" uri="{C3380CC4-5D6E-409C-BE32-E72D297353CC}">
              <c16:uniqueId val="{00000002-738D-4DB5-9C58-EF0E1756AF96}"/>
            </c:ext>
          </c:extLst>
        </c:ser>
        <c:ser>
          <c:idx val="3"/>
          <c:order val="3"/>
          <c:tx>
            <c:strRef>
              <c:f>データシート!$A$30</c:f>
              <c:strCache>
                <c:ptCount val="1"/>
                <c:pt idx="0">
                  <c:v>垂水市簡易水道事業特別会計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0.05</c:v>
                </c:pt>
                <c:pt idx="4">
                  <c:v>#N/A</c:v>
                </c:pt>
                <c:pt idx="5">
                  <c:v>0.04</c:v>
                </c:pt>
                <c:pt idx="6">
                  <c:v>#N/A</c:v>
                </c:pt>
                <c:pt idx="7">
                  <c:v>0.05</c:v>
                </c:pt>
                <c:pt idx="8">
                  <c:v>#N/A</c:v>
                </c:pt>
                <c:pt idx="9">
                  <c:v>0.02</c:v>
                </c:pt>
              </c:numCache>
            </c:numRef>
          </c:val>
          <c:extLst>
            <c:ext xmlns:c16="http://schemas.microsoft.com/office/drawing/2014/chart" uri="{C3380CC4-5D6E-409C-BE32-E72D297353CC}">
              <c16:uniqueId val="{00000003-738D-4DB5-9C58-EF0E1756AF96}"/>
            </c:ext>
          </c:extLst>
        </c:ser>
        <c:ser>
          <c:idx val="4"/>
          <c:order val="4"/>
          <c:tx>
            <c:strRef>
              <c:f>データシート!$A$31</c:f>
              <c:strCache>
                <c:ptCount val="1"/>
                <c:pt idx="0">
                  <c:v>垂水市交通災害共済特別会計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0.06</c:v>
                </c:pt>
                <c:pt idx="4">
                  <c:v>#N/A</c:v>
                </c:pt>
                <c:pt idx="5">
                  <c:v>7.0000000000000007E-2</c:v>
                </c:pt>
                <c:pt idx="6">
                  <c:v>#N/A</c:v>
                </c:pt>
                <c:pt idx="7">
                  <c:v>7.0000000000000007E-2</c:v>
                </c:pt>
                <c:pt idx="8">
                  <c:v>#N/A</c:v>
                </c:pt>
                <c:pt idx="9">
                  <c:v>0.1</c:v>
                </c:pt>
              </c:numCache>
            </c:numRef>
          </c:val>
          <c:extLst>
            <c:ext xmlns:c16="http://schemas.microsoft.com/office/drawing/2014/chart" uri="{C3380CC4-5D6E-409C-BE32-E72D297353CC}">
              <c16:uniqueId val="{00000004-738D-4DB5-9C58-EF0E1756AF96}"/>
            </c:ext>
          </c:extLst>
        </c:ser>
        <c:ser>
          <c:idx val="5"/>
          <c:order val="5"/>
          <c:tx>
            <c:strRef>
              <c:f>データシート!$A$32</c:f>
              <c:strCache>
                <c:ptCount val="1"/>
                <c:pt idx="0">
                  <c:v>垂水市国民健康保険特別会計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0.08</c:v>
                </c:pt>
                <c:pt idx="2">
                  <c:v>#N/A</c:v>
                </c:pt>
                <c:pt idx="3">
                  <c:v>0.03</c:v>
                </c:pt>
                <c:pt idx="4">
                  <c:v>#N/A</c:v>
                </c:pt>
                <c:pt idx="5">
                  <c:v>0.01</c:v>
                </c:pt>
                <c:pt idx="6">
                  <c:v>#N/A</c:v>
                </c:pt>
                <c:pt idx="7">
                  <c:v>0.18</c:v>
                </c:pt>
                <c:pt idx="8">
                  <c:v>#N/A</c:v>
                </c:pt>
                <c:pt idx="9">
                  <c:v>0.21</c:v>
                </c:pt>
              </c:numCache>
            </c:numRef>
          </c:val>
          <c:extLst>
            <c:ext xmlns:c16="http://schemas.microsoft.com/office/drawing/2014/chart" uri="{C3380CC4-5D6E-409C-BE32-E72D297353CC}">
              <c16:uniqueId val="{00000005-738D-4DB5-9C58-EF0E1756AF96}"/>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1.02</c:v>
                </c:pt>
                <c:pt idx="2">
                  <c:v>#N/A</c:v>
                </c:pt>
                <c:pt idx="3">
                  <c:v>1.1499999999999999</c:v>
                </c:pt>
                <c:pt idx="4">
                  <c:v>#N/A</c:v>
                </c:pt>
                <c:pt idx="5">
                  <c:v>1.83</c:v>
                </c:pt>
                <c:pt idx="6">
                  <c:v>#N/A</c:v>
                </c:pt>
                <c:pt idx="7">
                  <c:v>3</c:v>
                </c:pt>
                <c:pt idx="8">
                  <c:v>#N/A</c:v>
                </c:pt>
                <c:pt idx="9">
                  <c:v>3.27</c:v>
                </c:pt>
              </c:numCache>
            </c:numRef>
          </c:val>
          <c:extLst>
            <c:ext xmlns:c16="http://schemas.microsoft.com/office/drawing/2014/chart" uri="{C3380CC4-5D6E-409C-BE32-E72D297353CC}">
              <c16:uniqueId val="{00000006-738D-4DB5-9C58-EF0E1756AF9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5.04</c:v>
                </c:pt>
                <c:pt idx="2">
                  <c:v>#N/A</c:v>
                </c:pt>
                <c:pt idx="3">
                  <c:v>3.02</c:v>
                </c:pt>
                <c:pt idx="4">
                  <c:v>#N/A</c:v>
                </c:pt>
                <c:pt idx="5">
                  <c:v>5.0599999999999996</c:v>
                </c:pt>
                <c:pt idx="6">
                  <c:v>#N/A</c:v>
                </c:pt>
                <c:pt idx="7">
                  <c:v>7.53</c:v>
                </c:pt>
                <c:pt idx="8">
                  <c:v>#N/A</c:v>
                </c:pt>
                <c:pt idx="9">
                  <c:v>7.52</c:v>
                </c:pt>
              </c:numCache>
            </c:numRef>
          </c:val>
          <c:extLst>
            <c:ext xmlns:c16="http://schemas.microsoft.com/office/drawing/2014/chart" uri="{C3380CC4-5D6E-409C-BE32-E72D297353CC}">
              <c16:uniqueId val="{00000007-738D-4DB5-9C58-EF0E1756AF96}"/>
            </c:ext>
          </c:extLst>
        </c:ser>
        <c:ser>
          <c:idx val="8"/>
          <c:order val="8"/>
          <c:tx>
            <c:strRef>
              <c:f>データシート!$A$35</c:f>
              <c:strCache>
                <c:ptCount val="1"/>
                <c:pt idx="0">
                  <c:v>垂水市病院事業会計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4.2</c:v>
                </c:pt>
                <c:pt idx="2">
                  <c:v>#N/A</c:v>
                </c:pt>
                <c:pt idx="3">
                  <c:v>5.36</c:v>
                </c:pt>
                <c:pt idx="4">
                  <c:v>#N/A</c:v>
                </c:pt>
                <c:pt idx="5">
                  <c:v>6.89</c:v>
                </c:pt>
                <c:pt idx="6">
                  <c:v>#N/A</c:v>
                </c:pt>
                <c:pt idx="7">
                  <c:v>7.15</c:v>
                </c:pt>
                <c:pt idx="8">
                  <c:v>#N/A</c:v>
                </c:pt>
                <c:pt idx="9">
                  <c:v>9.31</c:v>
                </c:pt>
              </c:numCache>
            </c:numRef>
          </c:val>
          <c:extLst>
            <c:ext xmlns:c16="http://schemas.microsoft.com/office/drawing/2014/chart" uri="{C3380CC4-5D6E-409C-BE32-E72D297353CC}">
              <c16:uniqueId val="{00000008-738D-4DB5-9C58-EF0E1756AF96}"/>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9.89</c:v>
                </c:pt>
                <c:pt idx="2">
                  <c:v>#N/A</c:v>
                </c:pt>
                <c:pt idx="3">
                  <c:v>10.55</c:v>
                </c:pt>
                <c:pt idx="4">
                  <c:v>#N/A</c:v>
                </c:pt>
                <c:pt idx="5">
                  <c:v>10.130000000000001</c:v>
                </c:pt>
                <c:pt idx="6">
                  <c:v>#N/A</c:v>
                </c:pt>
                <c:pt idx="7">
                  <c:v>9.14</c:v>
                </c:pt>
                <c:pt idx="8">
                  <c:v>#N/A</c:v>
                </c:pt>
                <c:pt idx="9">
                  <c:v>9.34</c:v>
                </c:pt>
              </c:numCache>
            </c:numRef>
          </c:val>
          <c:extLst>
            <c:ext xmlns:c16="http://schemas.microsoft.com/office/drawing/2014/chart" uri="{C3380CC4-5D6E-409C-BE32-E72D297353CC}">
              <c16:uniqueId val="{00000009-738D-4DB5-9C58-EF0E1756AF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831</c:v>
                </c:pt>
                <c:pt idx="5">
                  <c:v>812</c:v>
                </c:pt>
                <c:pt idx="8">
                  <c:v>772</c:v>
                </c:pt>
                <c:pt idx="11">
                  <c:v>835</c:v>
                </c:pt>
                <c:pt idx="14">
                  <c:v>798</c:v>
                </c:pt>
              </c:numCache>
            </c:numRef>
          </c:val>
          <c:extLst>
            <c:ext xmlns:c16="http://schemas.microsoft.com/office/drawing/2014/chart" uri="{C3380CC4-5D6E-409C-BE32-E72D297353CC}">
              <c16:uniqueId val="{00000000-D046-4AD1-A233-3BDEDC337D1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6-4AD1-A233-3BDEDC337D1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c:v>
                </c:pt>
                <c:pt idx="3">
                  <c:v>20</c:v>
                </c:pt>
                <c:pt idx="6">
                  <c:v>20</c:v>
                </c:pt>
                <c:pt idx="9">
                  <c:v>20</c:v>
                </c:pt>
                <c:pt idx="12">
                  <c:v>20</c:v>
                </c:pt>
              </c:numCache>
            </c:numRef>
          </c:val>
          <c:extLst>
            <c:ext xmlns:c16="http://schemas.microsoft.com/office/drawing/2014/chart" uri="{C3380CC4-5D6E-409C-BE32-E72D297353CC}">
              <c16:uniqueId val="{00000002-D046-4AD1-A233-3BDEDC337D1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43</c:v>
                </c:pt>
                <c:pt idx="3">
                  <c:v>40</c:v>
                </c:pt>
                <c:pt idx="6">
                  <c:v>39</c:v>
                </c:pt>
                <c:pt idx="9">
                  <c:v>40</c:v>
                </c:pt>
                <c:pt idx="12">
                  <c:v>33</c:v>
                </c:pt>
              </c:numCache>
            </c:numRef>
          </c:val>
          <c:extLst>
            <c:ext xmlns:c16="http://schemas.microsoft.com/office/drawing/2014/chart" uri="{C3380CC4-5D6E-409C-BE32-E72D297353CC}">
              <c16:uniqueId val="{00000003-D046-4AD1-A233-3BDEDC337D1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120</c:v>
                </c:pt>
                <c:pt idx="3">
                  <c:v>102</c:v>
                </c:pt>
                <c:pt idx="6">
                  <c:v>139</c:v>
                </c:pt>
                <c:pt idx="9">
                  <c:v>161</c:v>
                </c:pt>
                <c:pt idx="12">
                  <c:v>144</c:v>
                </c:pt>
              </c:numCache>
            </c:numRef>
          </c:val>
          <c:extLst>
            <c:ext xmlns:c16="http://schemas.microsoft.com/office/drawing/2014/chart" uri="{C3380CC4-5D6E-409C-BE32-E72D297353CC}">
              <c16:uniqueId val="{00000004-D046-4AD1-A233-3BDEDC337D1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6-4AD1-A233-3BDEDC337D1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6-4AD1-A233-3BDEDC337D1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980</c:v>
                </c:pt>
                <c:pt idx="3">
                  <c:v>982</c:v>
                </c:pt>
                <c:pt idx="6">
                  <c:v>913</c:v>
                </c:pt>
                <c:pt idx="9">
                  <c:v>1079</c:v>
                </c:pt>
                <c:pt idx="12">
                  <c:v>1076</c:v>
                </c:pt>
              </c:numCache>
            </c:numRef>
          </c:val>
          <c:extLst>
            <c:ext xmlns:c16="http://schemas.microsoft.com/office/drawing/2014/chart" uri="{C3380CC4-5D6E-409C-BE32-E72D297353CC}">
              <c16:uniqueId val="{00000007-D046-4AD1-A233-3BDEDC337D1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322</c:v>
                </c:pt>
                <c:pt idx="2">
                  <c:v>#N/A</c:v>
                </c:pt>
                <c:pt idx="3">
                  <c:v>#N/A</c:v>
                </c:pt>
                <c:pt idx="4">
                  <c:v>332</c:v>
                </c:pt>
                <c:pt idx="5">
                  <c:v>#N/A</c:v>
                </c:pt>
                <c:pt idx="6">
                  <c:v>#N/A</c:v>
                </c:pt>
                <c:pt idx="7">
                  <c:v>339</c:v>
                </c:pt>
                <c:pt idx="8">
                  <c:v>#N/A</c:v>
                </c:pt>
                <c:pt idx="9">
                  <c:v>#N/A</c:v>
                </c:pt>
                <c:pt idx="10">
                  <c:v>465</c:v>
                </c:pt>
                <c:pt idx="11">
                  <c:v>#N/A</c:v>
                </c:pt>
                <c:pt idx="12">
                  <c:v>#N/A</c:v>
                </c:pt>
                <c:pt idx="13">
                  <c:v>475</c:v>
                </c:pt>
                <c:pt idx="14">
                  <c:v>#N/A</c:v>
                </c:pt>
              </c:numCache>
            </c:numRef>
          </c:val>
          <c:smooth val="0"/>
          <c:extLst>
            <c:ext xmlns:c16="http://schemas.microsoft.com/office/drawing/2014/chart" uri="{C3380CC4-5D6E-409C-BE32-E72D297353CC}">
              <c16:uniqueId val="{00000008-D046-4AD1-A233-3BDEDC337D1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7381</c:v>
                </c:pt>
                <c:pt idx="5">
                  <c:v>7326</c:v>
                </c:pt>
                <c:pt idx="8">
                  <c:v>7395</c:v>
                </c:pt>
                <c:pt idx="11">
                  <c:v>7286</c:v>
                </c:pt>
                <c:pt idx="14">
                  <c:v>6750</c:v>
                </c:pt>
              </c:numCache>
            </c:numRef>
          </c:val>
          <c:extLst>
            <c:ext xmlns:c16="http://schemas.microsoft.com/office/drawing/2014/chart" uri="{C3380CC4-5D6E-409C-BE32-E72D297353CC}">
              <c16:uniqueId val="{00000000-98DC-436D-9941-873DCD2828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27</c:v>
                </c:pt>
                <c:pt idx="5">
                  <c:v>0</c:v>
                </c:pt>
                <c:pt idx="8">
                  <c:v>0</c:v>
                </c:pt>
                <c:pt idx="11">
                  <c:v>0</c:v>
                </c:pt>
                <c:pt idx="14">
                  <c:v>0</c:v>
                </c:pt>
              </c:numCache>
            </c:numRef>
          </c:val>
          <c:extLst>
            <c:ext xmlns:c16="http://schemas.microsoft.com/office/drawing/2014/chart" uri="{C3380CC4-5D6E-409C-BE32-E72D297353CC}">
              <c16:uniqueId val="{00000001-98DC-436D-9941-873DCD2828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4519</c:v>
                </c:pt>
                <c:pt idx="5">
                  <c:v>4648</c:v>
                </c:pt>
                <c:pt idx="8">
                  <c:v>4494</c:v>
                </c:pt>
                <c:pt idx="11">
                  <c:v>5141</c:v>
                </c:pt>
                <c:pt idx="14">
                  <c:v>5630</c:v>
                </c:pt>
              </c:numCache>
            </c:numRef>
          </c:val>
          <c:extLst>
            <c:ext xmlns:c16="http://schemas.microsoft.com/office/drawing/2014/chart" uri="{C3380CC4-5D6E-409C-BE32-E72D297353CC}">
              <c16:uniqueId val="{00000002-98DC-436D-9941-873DCD2828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DC-436D-9941-873DCD2828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DC-436D-9941-873DCD2828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586</c:v>
                </c:pt>
                <c:pt idx="3">
                  <c:v>450</c:v>
                </c:pt>
                <c:pt idx="6">
                  <c:v>377</c:v>
                </c:pt>
                <c:pt idx="9">
                  <c:v>308</c:v>
                </c:pt>
                <c:pt idx="12">
                  <c:v>253</c:v>
                </c:pt>
              </c:numCache>
            </c:numRef>
          </c:val>
          <c:extLst>
            <c:ext xmlns:c16="http://schemas.microsoft.com/office/drawing/2014/chart" uri="{C3380CC4-5D6E-409C-BE32-E72D297353CC}">
              <c16:uniqueId val="{00000005-98DC-436D-9941-873DCD2828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1426</c:v>
                </c:pt>
                <c:pt idx="3">
                  <c:v>1217</c:v>
                </c:pt>
                <c:pt idx="6">
                  <c:v>1129</c:v>
                </c:pt>
                <c:pt idx="9">
                  <c:v>1064</c:v>
                </c:pt>
                <c:pt idx="12">
                  <c:v>1107</c:v>
                </c:pt>
              </c:numCache>
            </c:numRef>
          </c:val>
          <c:extLst>
            <c:ext xmlns:c16="http://schemas.microsoft.com/office/drawing/2014/chart" uri="{C3380CC4-5D6E-409C-BE32-E72D297353CC}">
              <c16:uniqueId val="{00000006-98DC-436D-9941-873DCD2828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154</c:v>
                </c:pt>
                <c:pt idx="3">
                  <c:v>113</c:v>
                </c:pt>
                <c:pt idx="6">
                  <c:v>74</c:v>
                </c:pt>
                <c:pt idx="9">
                  <c:v>35</c:v>
                </c:pt>
                <c:pt idx="12">
                  <c:v>3</c:v>
                </c:pt>
              </c:numCache>
            </c:numRef>
          </c:val>
          <c:extLst>
            <c:ext xmlns:c16="http://schemas.microsoft.com/office/drawing/2014/chart" uri="{C3380CC4-5D6E-409C-BE32-E72D297353CC}">
              <c16:uniqueId val="{00000007-98DC-436D-9941-873DCD2828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1226</c:v>
                </c:pt>
                <c:pt idx="3">
                  <c:v>1246</c:v>
                </c:pt>
                <c:pt idx="6">
                  <c:v>1421</c:v>
                </c:pt>
                <c:pt idx="9">
                  <c:v>1336</c:v>
                </c:pt>
                <c:pt idx="12">
                  <c:v>1198</c:v>
                </c:pt>
              </c:numCache>
            </c:numRef>
          </c:val>
          <c:extLst>
            <c:ext xmlns:c16="http://schemas.microsoft.com/office/drawing/2014/chart" uri="{C3380CC4-5D6E-409C-BE32-E72D297353CC}">
              <c16:uniqueId val="{00000008-98DC-436D-9941-873DCD2828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278</c:v>
                </c:pt>
                <c:pt idx="3">
                  <c:v>259</c:v>
                </c:pt>
                <c:pt idx="6">
                  <c:v>239</c:v>
                </c:pt>
                <c:pt idx="9">
                  <c:v>220</c:v>
                </c:pt>
                <c:pt idx="12">
                  <c:v>201</c:v>
                </c:pt>
              </c:numCache>
            </c:numRef>
          </c:val>
          <c:extLst>
            <c:ext xmlns:c16="http://schemas.microsoft.com/office/drawing/2014/chart" uri="{C3380CC4-5D6E-409C-BE32-E72D297353CC}">
              <c16:uniqueId val="{00000009-98DC-436D-9941-873DCD2828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9699</c:v>
                </c:pt>
                <c:pt idx="3">
                  <c:v>9960</c:v>
                </c:pt>
                <c:pt idx="6">
                  <c:v>9860</c:v>
                </c:pt>
                <c:pt idx="9">
                  <c:v>9410</c:v>
                </c:pt>
                <c:pt idx="12">
                  <c:v>8975</c:v>
                </c:pt>
              </c:numCache>
            </c:numRef>
          </c:val>
          <c:extLst>
            <c:ext xmlns:c16="http://schemas.microsoft.com/office/drawing/2014/chart" uri="{C3380CC4-5D6E-409C-BE32-E72D297353CC}">
              <c16:uniqueId val="{0000000A-98DC-436D-9941-873DCD2828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1441</c:v>
                </c:pt>
                <c:pt idx="2">
                  <c:v>#N/A</c:v>
                </c:pt>
                <c:pt idx="3">
                  <c:v>#N/A</c:v>
                </c:pt>
                <c:pt idx="4">
                  <c:v>1272</c:v>
                </c:pt>
                <c:pt idx="5">
                  <c:v>#N/A</c:v>
                </c:pt>
                <c:pt idx="6">
                  <c:v>#N/A</c:v>
                </c:pt>
                <c:pt idx="7">
                  <c:v>1211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DC-436D-9941-873DCD2828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1115</c:v>
                </c:pt>
                <c:pt idx="1">
                  <c:v>1500</c:v>
                </c:pt>
                <c:pt idx="2">
                  <c:v>1730</c:v>
                </c:pt>
              </c:numCache>
            </c:numRef>
          </c:val>
          <c:extLst>
            <c:ext xmlns:c16="http://schemas.microsoft.com/office/drawing/2014/chart" uri="{C3380CC4-5D6E-409C-BE32-E72D297353CC}">
              <c16:uniqueId val="{00000000-DAD0-40D7-934D-ADFF46654AA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228</c:v>
                </c:pt>
                <c:pt idx="1">
                  <c:v>228</c:v>
                </c:pt>
                <c:pt idx="2">
                  <c:v>228</c:v>
                </c:pt>
              </c:numCache>
            </c:numRef>
          </c:val>
          <c:extLst>
            <c:ext xmlns:c16="http://schemas.microsoft.com/office/drawing/2014/chart" uri="{C3380CC4-5D6E-409C-BE32-E72D297353CC}">
              <c16:uniqueId val="{00000001-DAD0-40D7-934D-ADFF46654AA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2868</c:v>
                </c:pt>
                <c:pt idx="1">
                  <c:v>3125</c:v>
                </c:pt>
                <c:pt idx="2">
                  <c:v>3333</c:v>
                </c:pt>
              </c:numCache>
            </c:numRef>
          </c:val>
          <c:extLst>
            <c:ext xmlns:c16="http://schemas.microsoft.com/office/drawing/2014/chart" uri="{C3380CC4-5D6E-409C-BE32-E72D297353CC}">
              <c16:uniqueId val="{00000002-DAD0-40D7-934D-ADFF46654AA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{F87B49AE-9BA9-4878-92BC-9710E4BA4CF1}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E08-48BE-8EC1-66643F4CB6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{381D9474-FE21-4AF2-B1AC-77E1AF02C56B}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08-48BE-8EC1-66643F4CB6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{B423A3A7-D17B-4099-B8D8-EE010FAE19AC}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08-48BE-8EC1-66643F4CB6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{223D1894-E036-4C8C-8553-62A4C1B43D53}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08-48BE-8EC1-66643F4CB6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{90D7B65A-84C6-4858-9936-DC26F01A28CC}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08-48BE-8EC1-66643F4CB62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{5685332D-D9EC-4D45-8231-7E7BB74BD649}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E08-48BE-8EC1-66643F4CB62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{6393FBB6-4EAB-451A-A31F-16FE45D526C0}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E08-48BE-8EC1-66643F4CB62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{DA2AFE7E-9264-4F4C-A9ED-1352C05971D2}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E08-48BE-8EC1-66643F4CB62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{A3BB845F-658D-47C7-A06B-27991FC511A8}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E08-48BE-8EC1-66643F4CB6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61.3</c:v>
                </c:pt>
                <c:pt idx="8">
                  <c:v>61.3</c:v>
                </c:pt>
                <c:pt idx="16">
                  <c:v>62.2</c:v>
                </c:pt>
                <c:pt idx="24">
                  <c:v>63.7</c:v>
                </c:pt>
                <c:pt idx="32">
                  <c:v>65.400000000000006</c:v>
                </c:pt>
              </c:numCache>
            </c:numRef>
          </c:xVal>
          <c:yVal>
            <c:numRef>
              <c:f>公会計指標分析・財政指標組合せ分析表!$BP$51:$DC$51</c:f>
              <c:numCache>
                <c:formatCode>#,##0.0;"▲ "#,##0.0</c:formatCode>
                <c:ptCount val="40"/>
                <c:pt idx="0">
                  <c:v>32.9</c:v>
                </c:pt>
                <c:pt idx="8">
                  <c:v>28.6</c:v>
                </c:pt>
                <c:pt idx="16">
                  <c:v>26.4</c:v>
                </c:pt>
              </c:numCache>
            </c:numRef>
          </c:yVal>
          <c:smooth val="0"/>
          <c:extLst>
            <c:ext xmlns:c16="http://schemas.microsoft.com/office/drawing/2014/chart" uri="{C3380CC4-5D6E-409C-BE32-E72D297353CC}">
              <c16:uniqueId val="{00000009-2E08-48BE-8EC1-66643F4CB6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{5E8AE58A-E9F5-44C2-A65B-6CA32E39D1E3}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E08-48BE-8EC1-66643F4CB6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{E99B1E63-78EF-4A90-ABCB-597A3EB126D6}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08-48BE-8EC1-66643F4CB6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{7BCB9884-4940-4F7E-A34A-58D2A186D2AC}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08-48BE-8EC1-66643F4CB6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{213CF98C-5257-45CE-AC56-3BCC3F4E0033}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08-48BE-8EC1-66643F4CB6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{29B9A616-BEE3-41BC-B284-25EBA0278756}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08-48BE-8EC1-66643F4CB628}"/>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{AC24FE20-EF90-4B2D-A414-9904888922D7}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E08-48BE-8EC1-66643F4CB628}"/>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{955ACEAC-268A-49AD-ABE9-C9F76EF36BD5}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E08-48BE-8EC1-66643F4CB628}"/>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{8C2EE80C-DB7E-40DA-87B5-A9AA37F7EDD7}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E08-48BE-8EC1-66643F4CB62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{CCBB5A35-A3DD-48E9-A057-622FA15B8B29}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E08-48BE-8EC1-66643F4CB6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2E08-48BE-8EC1-66643F4CB628}"/>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{AA8F0C65-4982-4DF0-B650-7548BD8D1BF0}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B5C-4AA3-A632-EAD107D412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{2913CE7B-3DE7-4773-A62C-E3FB2A3BD6CF}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B5C-4AA3-A632-EAD107D412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{05C6E6DE-4818-4603-9B3B-AC9FED821D4D}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B5C-4AA3-A632-EAD107D412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{1B6414CD-D131-4BCB-8256-E03784E21CBE}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B5C-4AA3-A632-EAD107D412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{90BB6A3F-1743-44D8-8EED-43F73BBCC319}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B5C-4AA3-A632-EAD107D412E8}"/>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{FEB160F2-76EE-4CF4-9910-C047FAA22525}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B5C-4AA3-A632-EAD107D412E8}"/>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{9E93DDFA-2995-449F-9E92-EF0D2C1DD404}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B5C-4AA3-A632-EAD107D412E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{CBF0C6D8-CA9F-4C2C-AE73-B9C231D947BE}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B5C-4AA3-A632-EAD107D412E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{768DC661-0883-43DE-A871-013A8B12E4CA}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B5C-4AA3-A632-EAD107D412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7.2</c:v>
                </c:pt>
                <c:pt idx="16">
                  <c:v>7.4</c:v>
                </c:pt>
                <c:pt idx="24">
                  <c:v>8.3000000000000007</c:v>
                </c:pt>
                <c:pt idx="32">
                  <c:v>8.5</c:v>
                </c:pt>
              </c:numCache>
            </c:numRef>
          </c:xVal>
          <c:yVal>
            <c:numRef>
              <c:f>公会計指標分析・財政指標組合せ分析表!$BP$73:$DC$73</c:f>
              <c:numCache>
                <c:formatCode>#,##0.0;"▲ "#,##0.0</c:formatCode>
                <c:ptCount val="40"/>
                <c:pt idx="0">
                  <c:v>32.9</c:v>
                </c:pt>
                <c:pt idx="8">
                  <c:v>28.6</c:v>
                </c:pt>
                <c:pt idx="16">
                  <c:v>26.4</c:v>
                </c:pt>
              </c:numCache>
            </c:numRef>
          </c:yVal>
          <c:smooth val="0"/>
          <c:extLst>
            <c:ext xmlns:c16="http://schemas.microsoft.com/office/drawing/2014/chart" uri="{C3380CC4-5D6E-409C-BE32-E72D297353CC}">
              <c16:uniqueId val="{00000009-8B5C-4AA3-A632-EAD107D412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177848999970554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{DB850390-1A34-4365-AE19-DD2F0ED72BE0}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B5C-4AA3-A632-EAD107D412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{F22933B5-D766-4C73-8F5D-D0281F9DBB3F}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B5C-4AA3-A632-EAD107D412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{F0B8D2D3-B6FC-4AF4-8979-9A7B37D71E20}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B5C-4AA3-A632-EAD107D412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{57074B19-44EA-4310-830F-7A321EDC1CF8}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B5C-4AA3-A632-EAD107D412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{8714B81A-CEF8-4ACD-ABB3-50D497C7B6C1}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B5C-4AA3-A632-EAD107D412E8}"/>
                </c:ext>
              </c:extLst>
            </c:dLbl>
            <c:dLbl>
              <c:idx val="8"/>
              <c:layout>
                <c:manualLayout>
                  <c:x val="0"/>
                  <c:y val="1.177883248727479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{CB5CE756-586E-4193-B32D-C6950296F521}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B5C-4AA3-A632-EAD107D412E8}"/>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{3B19B22A-373F-4A70-9F36-DE42E3E83627}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B5C-4AA3-A632-EAD107D412E8}"/>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{81BF9316-CA82-490E-A757-3D9829BF8082}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B5C-4AA3-A632-EAD107D412E8}"/>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{170B70A0-89E2-4428-B839-8FBEFD02AA7B}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B5C-4AA3-A632-EAD107D412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8B5C-4AA3-A632-EAD107D412E8}"/>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元利償還金については、義務教育施設整備事業や道路橋梁整備事業などの償還が終了したことにより減少している。</a:t>
          </a:r>
          <a:br>
            <a:rPr kumimoji="1" lang="ja-JP" altLang="en-US" sz="1050">
              <a:latin typeface="ＭＳ ゴシック" pitchFamily="49" charset="-128"/>
              <a:ea typeface="ＭＳ ゴシック" pitchFamily="49" charset="-128"/>
            </a:rPr>
          </a:br>
          <a:r>
            <a:rPr kumimoji="1" lang="ja-JP" altLang="en-US" sz="1050">
              <a:latin typeface="ＭＳ ゴシック" pitchFamily="49" charset="-128"/>
              <a:ea typeface="ＭＳ ゴシック" pitchFamily="49" charset="-128"/>
            </a:rPr>
            <a:t>　公営企業債の元利償還金に対する繰入金については、病院事業会計への準元利償還金算入額が減少したため、前年度より減少となった。</a:t>
          </a:r>
        </a:p>
        <a:p>
          <a:r>
            <a:rPr kumimoji="1" lang="ja-JP" altLang="en-US" sz="1050">
              <a:latin typeface="ＭＳ ゴシック" pitchFamily="49" charset="-128"/>
              <a:ea typeface="ＭＳ ゴシック" pitchFamily="49" charset="-128"/>
            </a:rPr>
            <a:t>　組合等が起こした地方債の元利償還金に対する負担金等は、償還が進み年々減少している。</a:t>
          </a:r>
          <a:br>
            <a:rPr kumimoji="1" lang="ja-JP" altLang="en-US" sz="1050">
              <a:latin typeface="ＭＳ ゴシック" pitchFamily="49" charset="-128"/>
              <a:ea typeface="ＭＳ ゴシック" pitchFamily="49" charset="-128"/>
            </a:rPr>
          </a:br>
          <a:r>
            <a:rPr kumimoji="1" lang="ja-JP" altLang="en-US" sz="1050">
              <a:latin typeface="ＭＳ ゴシック" pitchFamily="49" charset="-128"/>
              <a:ea typeface="ＭＳ ゴシック" pitchFamily="49" charset="-128"/>
            </a:rPr>
            <a:t>　債務負担行為に基づく支出額については、南の拠点（道の駅たるみずはまびら）整備事業に係る</a:t>
          </a:r>
          <a:r>
            <a:rPr kumimoji="1" lang="en-US" altLang="ja-JP" sz="1050">
              <a:latin typeface="ＭＳ ゴシック" pitchFamily="49" charset="-128"/>
              <a:ea typeface="ＭＳ ゴシック" pitchFamily="49" charset="-128"/>
            </a:rPr>
            <a:t>PFI</a:t>
          </a:r>
          <a:r>
            <a:rPr kumimoji="1" lang="ja-JP" altLang="en-US" sz="1050">
              <a:latin typeface="ＭＳ ゴシック" pitchFamily="49" charset="-128"/>
              <a:ea typeface="ＭＳ ゴシック" pitchFamily="49" charset="-128"/>
            </a:rPr>
            <a:t>事業負担金が平成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年度途中より発生しており、令和元年度から増額となっている。</a:t>
          </a:r>
        </a:p>
        <a:p>
          <a:r>
            <a:rPr kumimoji="1" lang="ja-JP" altLang="en-US" sz="1050">
              <a:latin typeface="ＭＳ ゴシック" pitchFamily="49" charset="-128"/>
              <a:ea typeface="ＭＳ ゴシック" pitchFamily="49" charset="-128"/>
            </a:rPr>
            <a:t>　算入公債費等については、財政改革プログラムに基づく市債発行額抑制により、減少傾向にある。</a:t>
          </a:r>
        </a:p>
        <a:p>
          <a:r>
            <a:rPr kumimoji="1" lang="ja-JP" altLang="en-US" sz="1050">
              <a:latin typeface="ＭＳ ゴシック" pitchFamily="49" charset="-128"/>
              <a:ea typeface="ＭＳ ゴシック" pitchFamily="49" charset="-128"/>
            </a:rPr>
            <a:t>　実質公債費比率は年々減少してきており、今後も基金の有効活用や、より有利な地方債の活用により、健全財政の維持に努める。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減債基金残高のうち、実質公債費比率の算定に用いる満期一括償還地方債の償還の財源として積み立てていない。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将来負担額が増加したものの、充当可能財源等も増加したことにより、将来負担比率は改善した。令和元年度は、将来負担額は減少し、充当可能財源等が増加したことにより、将来負担比率は改善した。令和３年度より、地方債残高の減少や退職手当や土地開発公社の負債負担見込額等が減少したこと等により、将来負担比率はマイナス値となっている。</a:t>
          </a:r>
        </a:p>
        <a:p>
          <a:r>
            <a:rPr kumimoji="1" lang="ja-JP" altLang="en-US" sz="1200">
              <a:latin typeface="ＭＳ ゴシック" pitchFamily="49" charset="-128"/>
              <a:ea typeface="ＭＳ ゴシック" pitchFamily="49" charset="-128"/>
            </a:rPr>
            <a:t>　将来負担額については、前年度と比較し、退職手当負担見込額が増加したものの、地方債現在高や公営企業債等繰入見込額等が減少したために、総額が減少した。</a:t>
          </a:r>
          <a:br>
            <a:rPr kumimoji="1" lang="ja-JP" altLang="en-US"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充当可能財源等については、財政調整基金を取り崩したものの取り崩し額以上に積み立てたことから、総額が増加した。</a:t>
          </a:r>
        </a:p>
        <a:p>
          <a:r>
            <a:rPr kumimoji="1" lang="ja-JP" altLang="en-US" sz="1200">
              <a:latin typeface="ＭＳ ゴシック" pitchFamily="49" charset="-128"/>
              <a:ea typeface="ＭＳ ゴシック" pitchFamily="49" charset="-128"/>
            </a:rPr>
            <a:t>　今後も大型事業による基金取崩しや、公共施設等の長寿命化事業による起債借入額の増加などが見込まれるため、基金を積極的に積み立てるとともに、交付税措置のある有利な起債を活用していくことにより、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全体としては、前年度末より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438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5,291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百万円となった。</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増加した要因は、財政調整基金及び市有施設整備基金の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を上回る積立を行ったために、年度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末残高が増加したことによるものである。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財政調整基金については、災害等の突発的な支出も考慮して、</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を下回らない金額で維持</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していく予定である。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減債基金は現在のところ新たな積立ては行わず、現状の額を維持して</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く予定である。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の主なものとしては、ふるさと応援基金は前年度の寄附額にあわせて計画的に執行していく予定であるため、寄附額により増減はあるが、ふるさと応援寄附金の目的を考慮し有効的に事業に充てる方針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①　市有施設整備基金・・・・・・・・・・・・・庁舎などの大規模な市有施設の整備を図るため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②　ふるさと応援基金・・・・・・・・・・・・・ふるさと応援基金充当事業（寄附者からの寄附目的に沿って事業実施）</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潮彩町排水処理施設整備基金・・・・・・・・潮彩町の排水処理施設の管理、運営等に使用</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④　地域福祉基金・・・・・・・・・・・・・・・福祉関連事業、現在は訪問看護ステーションの補助金に使用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⑤　</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太陽光発電施設整理基金</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400" b="0" i="0">
              <a:solidFill>
                <a:schemeClr val="dk1"/>
              </a:solidFill>
              <a:effectLst/>
              <a:latin typeface="ＭＳ ゴシック" panose="020B0609070205080204" pitchFamily="49" charset="-128"/>
              <a:ea typeface="ＭＳ ゴシック" panose="020B0609070205080204" pitchFamily="49" charset="-128"/>
              <a:cs typeface="+mn-cs"/>
            </a:rPr>
            <a:t>大規模太陽光発電施設の解体撤去に係る資金に充てるため</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①　市有施設整備基金・・・・・・・・・・・・・庁舎整備に備え、優先的に積立てを行ったことによるもの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②　ふるさと応援基金・・・・・・・・・・・・・前年度の寄附額の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を基金充当事業として実施したため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潮彩町排水処理施設整備基金・・・・・・・・基金充当による施設修繕を行ったため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④　地域福祉基金・・・・・・・・・・・・・・・増減なし</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⑤　太陽光発電施設整理基金・・・・・・・・</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年次的な計画をもって</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積立てを行ったため</a:t>
          </a:r>
          <a:b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市有施設整備基金は、公共施設の長寿命化対策に備え、継続的に積立てていく方針である。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ふるさと応援基金は、原則として前年度の寄附額の</a:t>
          </a:r>
          <a:r>
            <a:rPr kumimoji="1" lang="en-US"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を事業へ充当していく方針は継続しながら、残高が多くな</a:t>
          </a:r>
          <a:r>
            <a:rPr kumimoji="1" lang="ja-JP" altLang="en-US" sz="1400" b="0" i="0" baseline="0">
              <a:solidFill>
                <a:schemeClr val="dk1"/>
              </a:solidFill>
              <a:effectLst/>
              <a:latin typeface="ＭＳ ゴシック" panose="020B0609070205080204" pitchFamily="49" charset="-128"/>
              <a:ea typeface="ＭＳ ゴシック" panose="020B0609070205080204" pitchFamily="49" charset="-128"/>
              <a:cs typeface="+mn-cs"/>
            </a:rPr>
            <a:t>りすぎ</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ないよう計画的かつ有効的に活用する方針である。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1,730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百万円となっており、前年度と比べて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百万円増加した。</a:t>
          </a:r>
          <a:b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年度においては、繰入れ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ったものの</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繰入額以上の積立を行った</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ため。</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大規模な災害等に備えて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億円程度の残高</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を維持できる</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よう</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にしていく予定である。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過去の災害時における実績により、１回の災害あたり５億円程度を基金から繰出しているため、３回分として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億円を基準としている。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増減なし。</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現在の額を維持していく予定である。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13,624
13,289
162.12
13,288,858
12,852,128
402,149
5,486,384
8,974,920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本市の公共施設等は全体的に老朽化が進んでいるが、令和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年度における有形固定資産減価償却率は、類似団体より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％高い水準である。保有している公共施設等の多くが、昭和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年代に建設したものであり、築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年以上が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％を占める。令和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年度には「垂水市公共施設等個別施設計画」を策定し、令和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月に「垂水市公共施設等総合管理計画」を更新し、保有総量の縮小や長寿命化を基本とした予防保全型維持管理に努め、施設の適正な維持管理に取り組んでいく。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8060</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923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142257</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05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133244</xdr:rowOff>
    </xdr:from>
    <xdr:to>
      <xdr:col>19</xdr:col>
      <xdr:colOff>187325</xdr:colOff>
      <xdr:row>31</xdr:row>
      <xdr:rowOff>63394</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0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12594</xdr:rowOff>
    </xdr:from>
    <xdr:to>
      <xdr:col>23</xdr:col>
      <xdr:colOff>85725</xdr:colOff>
      <xdr:row>31</xdr:row>
      <xdr:rowOff>43180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099069"/>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12594</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072082"/>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90064</xdr:rowOff>
    </xdr:from>
    <xdr:to>
      <xdr:col>11</xdr:col>
      <xdr:colOff>187325</xdr:colOff>
      <xdr:row>31</xdr:row>
      <xdr:rowOff>20214</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140864</xdr:rowOff>
    </xdr:from>
    <xdr:to>
      <xdr:col>15</xdr:col>
      <xdr:colOff>136525</xdr:colOff>
      <xdr:row>30</xdr:row>
      <xdr:rowOff>157057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055889"/>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90064</xdr:rowOff>
    </xdr:from>
    <xdr:to>
      <xdr:col>7</xdr:col>
      <xdr:colOff>187325</xdr:colOff>
      <xdr:row>31</xdr:row>
      <xdr:rowOff>20214</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140864</xdr:rowOff>
    </xdr:from>
    <xdr:to>
      <xdr:col>11</xdr:col>
      <xdr:colOff>136525</xdr:colOff>
      <xdr:row>30</xdr:row>
      <xdr:rowOff>140864</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05588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58331</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43938</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78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577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54521</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61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11341</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11341</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[ 339.7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債務償還比率は、県平均及び類似団体平均ともに下回っており減少傾向にある。これは、財政改革プログラムを念頭に、地方債の発行額を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億円以下（災害・臨時財政対策債を除く）に抑制してきたことが影響している。また、昨年に比べて比率が改善した要因としては、財政調整基金残高等の充当可能財源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増加が挙げられる。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しかしながら、今後は公共施設等の老朽化に伴う維持管理費の増加や、高齢化に伴う社会保障費の増加が見込まれるため、これまで以上の地方債発行抑制に努め、公債費の適正化に取組んでいく。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162217</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4846300" y="5905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2509500" y="612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1747500" y="609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97360</xdr:rowOff>
    </xdr:from>
    <xdr:to>
      <xdr:col>76</xdr:col>
      <xdr:colOff>73025</xdr:colOff>
      <xdr:row>29</xdr:row>
      <xdr:rowOff>27510</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744700" y="566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120237</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4846300" y="55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126746</xdr:rowOff>
    </xdr:from>
    <xdr:to>
      <xdr:col>72</xdr:col>
      <xdr:colOff>123825</xdr:colOff>
      <xdr:row>29</xdr:row>
      <xdr:rowOff>56896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033500" y="569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148160</xdr:rowOff>
    </xdr:from>
    <xdr:to>
      <xdr:col>76</xdr:col>
      <xdr:colOff>22225</xdr:colOff>
      <xdr:row>29</xdr:row>
      <xdr:rowOff>6096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4084300" y="5720285"/>
          <a:ext cx="711200" cy="2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35969</xdr:rowOff>
    </xdr:from>
    <xdr:to>
      <xdr:col>68</xdr:col>
      <xdr:colOff>123825</xdr:colOff>
      <xdr:row>30</xdr:row>
      <xdr:rowOff>137569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271500" y="595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6096</xdr:rowOff>
    </xdr:from>
    <xdr:to>
      <xdr:col>72</xdr:col>
      <xdr:colOff>73025</xdr:colOff>
      <xdr:row>30</xdr:row>
      <xdr:rowOff>86769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3322300" y="5749671"/>
          <a:ext cx="762000" cy="25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38248</xdr:rowOff>
    </xdr:from>
    <xdr:to>
      <xdr:col>64</xdr:col>
      <xdr:colOff>123825</xdr:colOff>
      <xdr:row>30</xdr:row>
      <xdr:rowOff>139848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509500" y="59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86769</xdr:rowOff>
    </xdr:from>
    <xdr:to>
      <xdr:col>68</xdr:col>
      <xdr:colOff>73025</xdr:colOff>
      <xdr:row>30</xdr:row>
      <xdr:rowOff>89048</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2560300" y="6001794"/>
          <a:ext cx="762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83227</xdr:rowOff>
    </xdr:from>
    <xdr:to>
      <xdr:col>60</xdr:col>
      <xdr:colOff>123825</xdr:colOff>
      <xdr:row>31</xdr:row>
      <xdr:rowOff>13377</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747500" y="59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89048</xdr:rowOff>
    </xdr:from>
    <xdr:to>
      <xdr:col>64</xdr:col>
      <xdr:colOff>73025</xdr:colOff>
      <xdr:row>30</xdr:row>
      <xdr:rowOff>134027</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98300" y="6004073"/>
          <a:ext cx="762000" cy="4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68124</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38367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68915</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3087427" y="615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127088</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2325427" y="621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100220</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1563427" y="61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73423</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3836727" y="547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154096</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3087427" y="572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156375</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2325427" y="572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29904</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1563427" y="57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13,624
13,289
162.12
13,288,858
12,852,128
402,149
5,486,384
8,974,920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1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143510</xdr:rowOff>
    </xdr:from>
    <xdr:to>
      <xdr:col>20</xdr:col>
      <xdr:colOff>38100</xdr:colOff>
      <xdr:row>38</xdr:row>
      <xdr:rowOff>73660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22860</xdr:rowOff>
    </xdr:from>
    <xdr:to>
      <xdr:col>24</xdr:col>
      <xdr:colOff>63500</xdr:colOff>
      <xdr:row>38</xdr:row>
      <xdr:rowOff>55245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379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109220</xdr:rowOff>
    </xdr:from>
    <xdr:to>
      <xdr:col>15</xdr:col>
      <xdr:colOff>101600</xdr:colOff>
      <xdr:row>38</xdr:row>
      <xdr:rowOff>39370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22860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036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74930</xdr:rowOff>
    </xdr:from>
    <xdr:to>
      <xdr:col>10</xdr:col>
      <xdr:colOff>165100</xdr:colOff>
      <xdr:row>38</xdr:row>
      <xdr:rowOff>5080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125730</xdr:rowOff>
    </xdr:from>
    <xdr:to>
      <xdr:col>15</xdr:col>
      <xdr:colOff>50800</xdr:colOff>
      <xdr:row>37</xdr:row>
      <xdr:rowOff>160020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4693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46355</xdr:rowOff>
    </xdr:from>
    <xdr:to>
      <xdr:col>6</xdr:col>
      <xdr:colOff>38100</xdr:colOff>
      <xdr:row>37</xdr:row>
      <xdr:rowOff>147955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97155</xdr:rowOff>
    </xdr:from>
    <xdr:to>
      <xdr:col>10</xdr:col>
      <xdr:colOff>114300</xdr:colOff>
      <xdr:row>37</xdr:row>
      <xdr:rowOff>125730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40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55897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21607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105063</xdr:rowOff>
    </xdr:from>
    <xdr:to>
      <xdr:col>55</xdr:col>
      <xdr:colOff>50800</xdr:colOff>
      <xdr:row>41</xdr:row>
      <xdr:rowOff>35213</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9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83490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9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107861</xdr:rowOff>
    </xdr:from>
    <xdr:to>
      <xdr:col>50</xdr:col>
      <xdr:colOff>165100</xdr:colOff>
      <xdr:row>41</xdr:row>
      <xdr:rowOff>38011</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9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155863</xdr:rowOff>
    </xdr:from>
    <xdr:to>
      <xdr:col>55</xdr:col>
      <xdr:colOff>0</xdr:colOff>
      <xdr:row>40</xdr:row>
      <xdr:rowOff>158661</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7013863"/>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111930</xdr:rowOff>
    </xdr:from>
    <xdr:to>
      <xdr:col>46</xdr:col>
      <xdr:colOff>38100</xdr:colOff>
      <xdr:row>41</xdr:row>
      <xdr:rowOff>42080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9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158661</xdr:rowOff>
    </xdr:from>
    <xdr:to>
      <xdr:col>50</xdr:col>
      <xdr:colOff>114300</xdr:colOff>
      <xdr:row>40</xdr:row>
      <xdr:rowOff>162730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701666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114883</xdr:rowOff>
    </xdr:from>
    <xdr:to>
      <xdr:col>41</xdr:col>
      <xdr:colOff>101600</xdr:colOff>
      <xdr:row>41</xdr:row>
      <xdr:rowOff>45033</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97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162730</xdr:rowOff>
    </xdr:from>
    <xdr:to>
      <xdr:col>45</xdr:col>
      <xdr:colOff>177800</xdr:colOff>
      <xdr:row>40</xdr:row>
      <xdr:rowOff>165683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7020730"/>
          <a:ext cx="889000" cy="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117681</xdr:rowOff>
    </xdr:from>
    <xdr:to>
      <xdr:col>36</xdr:col>
      <xdr:colOff>165100</xdr:colOff>
      <xdr:row>41</xdr:row>
      <xdr:rowOff>47831</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9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165683</xdr:rowOff>
    </xdr:from>
    <xdr:to>
      <xdr:col>41</xdr:col>
      <xdr:colOff>50800</xdr:colOff>
      <xdr:row>40</xdr:row>
      <xdr:rowOff>168481</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7023683"/>
          <a:ext cx="8890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29138</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411" y="705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33207</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3111" y="706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36160</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4111" y="70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38958</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5111" y="70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114300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3670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80010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34904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47353</xdr:rowOff>
    </xdr:from>
    <xdr:to>
      <xdr:col>15</xdr:col>
      <xdr:colOff>50800</xdr:colOff>
      <xdr:row>60</xdr:row>
      <xdr:rowOff>62049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3343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47353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3310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19067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84423</xdr:rowOff>
    </xdr:from>
    <xdr:to>
      <xdr:col>55</xdr:col>
      <xdr:colOff>50800</xdr:colOff>
      <xdr:row>63</xdr:row>
      <xdr:rowOff>14573</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71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62850</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69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89760</xdr:rowOff>
    </xdr:from>
    <xdr:to>
      <xdr:col>50</xdr:col>
      <xdr:colOff>165100</xdr:colOff>
      <xdr:row>63</xdr:row>
      <xdr:rowOff>19910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7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135223</xdr:rowOff>
    </xdr:from>
    <xdr:to>
      <xdr:col>55</xdr:col>
      <xdr:colOff>0</xdr:colOff>
      <xdr:row>62</xdr:row>
      <xdr:rowOff>140560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765123"/>
          <a:ext cx="838200" cy="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101512</xdr:rowOff>
    </xdr:from>
    <xdr:to>
      <xdr:col>46</xdr:col>
      <xdr:colOff>38100</xdr:colOff>
      <xdr:row>63</xdr:row>
      <xdr:rowOff>31662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73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140560</xdr:rowOff>
    </xdr:from>
    <xdr:to>
      <xdr:col>50</xdr:col>
      <xdr:colOff>114300</xdr:colOff>
      <xdr:row>62</xdr:row>
      <xdr:rowOff>152312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770460"/>
          <a:ext cx="889000" cy="1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112165</xdr:rowOff>
    </xdr:from>
    <xdr:to>
      <xdr:col>41</xdr:col>
      <xdr:colOff>101600</xdr:colOff>
      <xdr:row>63</xdr:row>
      <xdr:rowOff>42315</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7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152312</xdr:rowOff>
    </xdr:from>
    <xdr:to>
      <xdr:col>45</xdr:col>
      <xdr:colOff>177800</xdr:colOff>
      <xdr:row>62</xdr:row>
      <xdr:rowOff>162965</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782212"/>
          <a:ext cx="8890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124185</xdr:rowOff>
    </xdr:from>
    <xdr:to>
      <xdr:col>36</xdr:col>
      <xdr:colOff>165100</xdr:colOff>
      <xdr:row>63</xdr:row>
      <xdr:rowOff>54335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7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162965</xdr:rowOff>
    </xdr:from>
    <xdr:to>
      <xdr:col>41</xdr:col>
      <xdr:colOff>50800</xdr:colOff>
      <xdr:row>63</xdr:row>
      <xdr:rowOff>3535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792865"/>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11037</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1081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22789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108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33442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108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45462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1084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48261</xdr:rowOff>
    </xdr:from>
    <xdr:to>
      <xdr:col>24</xdr:col>
      <xdr:colOff>114300</xdr:colOff>
      <xdr:row>84</xdr:row>
      <xdr:rowOff>149861</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26688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12064</xdr:rowOff>
    </xdr:from>
    <xdr:to>
      <xdr:col>20</xdr:col>
      <xdr:colOff>38100</xdr:colOff>
      <xdr:row>84</xdr:row>
      <xdr:rowOff>113664</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62864</xdr:rowOff>
    </xdr:from>
    <xdr:to>
      <xdr:col>24</xdr:col>
      <xdr:colOff>63500</xdr:colOff>
      <xdr:row>84</xdr:row>
      <xdr:rowOff>99061</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4646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145414</xdr:rowOff>
    </xdr:from>
    <xdr:to>
      <xdr:col>15</xdr:col>
      <xdr:colOff>101600</xdr:colOff>
      <xdr:row>84</xdr:row>
      <xdr:rowOff>75564</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62864</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4265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103505</xdr:rowOff>
    </xdr:from>
    <xdr:to>
      <xdr:col>10</xdr:col>
      <xdr:colOff>165100</xdr:colOff>
      <xdr:row>84</xdr:row>
      <xdr:rowOff>33655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84</xdr:row>
      <xdr:rowOff>24764</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019300" y="143846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156845</xdr:rowOff>
    </xdr:from>
    <xdr:to>
      <xdr:col>6</xdr:col>
      <xdr:colOff>38100</xdr:colOff>
      <xdr:row>84</xdr:row>
      <xdr:rowOff>86995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154305</xdr:rowOff>
    </xdr:from>
    <xdr:to>
      <xdr:col>10</xdr:col>
      <xdr:colOff>114300</xdr:colOff>
      <xdr:row>84</xdr:row>
      <xdr:rowOff>36195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130300" y="143846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104791</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66691</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24782</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78122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74031</xdr:rowOff>
    </xdr:from>
    <xdr:to>
      <xdr:col>55</xdr:col>
      <xdr:colOff>50800</xdr:colOff>
      <xdr:row>86</xdr:row>
      <xdr:rowOff>4181</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64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33408</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75631</xdr:rowOff>
    </xdr:from>
    <xdr:to>
      <xdr:col>50</xdr:col>
      <xdr:colOff>165100</xdr:colOff>
      <xdr:row>86</xdr:row>
      <xdr:rowOff>5781</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6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124831</xdr:rowOff>
    </xdr:from>
    <xdr:to>
      <xdr:col>55</xdr:col>
      <xdr:colOff>0</xdr:colOff>
      <xdr:row>85</xdr:row>
      <xdr:rowOff>126431</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9639300" y="14698081"/>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77780</xdr:rowOff>
    </xdr:from>
    <xdr:to>
      <xdr:col>46</xdr:col>
      <xdr:colOff>38100</xdr:colOff>
      <xdr:row>86</xdr:row>
      <xdr:rowOff>7930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6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126431</xdr:rowOff>
    </xdr:from>
    <xdr:to>
      <xdr:col>50</xdr:col>
      <xdr:colOff>114300</xdr:colOff>
      <xdr:row>85</xdr:row>
      <xdr:rowOff>128580</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699681"/>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79426</xdr:rowOff>
    </xdr:from>
    <xdr:to>
      <xdr:col>41</xdr:col>
      <xdr:colOff>101600</xdr:colOff>
      <xdr:row>86</xdr:row>
      <xdr:rowOff>9576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6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128580</xdr:rowOff>
    </xdr:from>
    <xdr:to>
      <xdr:col>45</xdr:col>
      <xdr:colOff>177800</xdr:colOff>
      <xdr:row>85</xdr:row>
      <xdr:rowOff>130226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861300" y="14701830"/>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79701</xdr:rowOff>
    </xdr:from>
    <xdr:to>
      <xdr:col>36</xdr:col>
      <xdr:colOff>165100</xdr:colOff>
      <xdr:row>86</xdr:row>
      <xdr:rowOff>9851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6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130226</xdr:rowOff>
    </xdr:from>
    <xdr:to>
      <xdr:col>41</xdr:col>
      <xdr:colOff>50800</xdr:colOff>
      <xdr:row>85</xdr:row>
      <xdr:rowOff>130501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70347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22308</xdr:rowOff>
    </xdr:from>
    <xdr:ext cx="469744" cy="259045"/>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727" y="1442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24457</xdr:rowOff>
    </xdr:from>
    <xdr:ext cx="469744" cy="259045"/>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427" y="1442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26103</xdr:rowOff>
    </xdr:from>
    <xdr:ext cx="469744" cy="2590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427" y="1442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26378</xdr:rowOff>
    </xdr:from>
    <xdr:ext cx="469744" cy="259045"/>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427" y="1442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00000000-0008-0000-0E00-0000A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00000000-0008-0000-0E00-0000AE010000}"/>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00000000-0008-0000-0E00-0000B0010000}"/>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00000000-0008-0000-0E00-0000B2010000}"/>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435" name="フローチャート: 判断 434">
          <a:extLst>
            <a:ext uri="{FF2B5EF4-FFF2-40B4-BE49-F238E27FC236}">
              <a16:creationId xmlns:a16="http://schemas.microsoft.com/office/drawing/2014/main" id="{00000000-0008-0000-0E00-0000B301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xdr:rowOff>
    </xdr:from>
    <xdr:to>
      <xdr:col>85</xdr:col>
      <xdr:colOff>177800</xdr:colOff>
      <xdr:row>62</xdr:row>
      <xdr:rowOff>114808</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62687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99585</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00000000-0008-0000-0E00-0000BE010000}"/>
            </a:ext>
          </a:extLst>
        </xdr:cNvPr>
        <xdr:cNvSpPr txBox="1"/>
      </xdr:nvSpPr>
      <xdr:spPr>
        <a:xfrm>
          <a:off x="16357600" y="105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15494</xdr:rowOff>
    </xdr:from>
    <xdr:to>
      <xdr:col>81</xdr:col>
      <xdr:colOff>101600</xdr:colOff>
      <xdr:row>62</xdr:row>
      <xdr:rowOff>117094</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5430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64008</xdr:rowOff>
    </xdr:from>
    <xdr:to>
      <xdr:col>85</xdr:col>
      <xdr:colOff>127000</xdr:colOff>
      <xdr:row>62</xdr:row>
      <xdr:rowOff>66294</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flipV="1">
          <a:off x="15481300" y="106939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1778</xdr:rowOff>
    </xdr:from>
    <xdr:to>
      <xdr:col>76</xdr:col>
      <xdr:colOff>165100</xdr:colOff>
      <xdr:row>62</xdr:row>
      <xdr:rowOff>103378</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14541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52578</xdr:rowOff>
    </xdr:from>
    <xdr:to>
      <xdr:col>81</xdr:col>
      <xdr:colOff>50800</xdr:colOff>
      <xdr:row>62</xdr:row>
      <xdr:rowOff>66294</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14592300" y="106824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26924</xdr:rowOff>
    </xdr:from>
    <xdr:to>
      <xdr:col>72</xdr:col>
      <xdr:colOff>38100</xdr:colOff>
      <xdr:row>62</xdr:row>
      <xdr:rowOff>128524</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3652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52578</xdr:rowOff>
    </xdr:from>
    <xdr:to>
      <xdr:col>76</xdr:col>
      <xdr:colOff>114300</xdr:colOff>
      <xdr:row>62</xdr:row>
      <xdr:rowOff>77724</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13703300" y="106824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24638</xdr:rowOff>
    </xdr:from>
    <xdr:to>
      <xdr:col>67</xdr:col>
      <xdr:colOff>101600</xdr:colOff>
      <xdr:row>62</xdr:row>
      <xdr:rowOff>126238</xdr:rowOff>
    </xdr:to>
    <xdr:sp macro="" textlink="">
      <xdr:nvSpPr>
        <xdr:cNvPr id="453" name="楕円 452">
          <a:extLst>
            <a:ext uri="{FF2B5EF4-FFF2-40B4-BE49-F238E27FC236}">
              <a16:creationId xmlns:a16="http://schemas.microsoft.com/office/drawing/2014/main" id="{00000000-0008-0000-0E00-0000C5010000}"/>
            </a:ext>
          </a:extLst>
        </xdr:cNvPr>
        <xdr:cNvSpPr/>
      </xdr:nvSpPr>
      <xdr:spPr>
        <a:xfrm>
          <a:off x="12763500" y="10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75438</xdr:rowOff>
    </xdr:from>
    <xdr:to>
      <xdr:col>71</xdr:col>
      <xdr:colOff>177800</xdr:colOff>
      <xdr:row>62</xdr:row>
      <xdr:rowOff>77724</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2814300" y="1070533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455" name="n_1aveValue【学校施設】&#10;有形固定資産減価償却率">
          <a:extLst>
            <a:ext uri="{FF2B5EF4-FFF2-40B4-BE49-F238E27FC236}">
              <a16:creationId xmlns:a16="http://schemas.microsoft.com/office/drawing/2014/main" id="{00000000-0008-0000-0E00-0000C7010000}"/>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456" name="n_2aveValue【学校施設】&#10;有形固定資産減価償却率">
          <a:extLst>
            <a:ext uri="{FF2B5EF4-FFF2-40B4-BE49-F238E27FC236}">
              <a16:creationId xmlns:a16="http://schemas.microsoft.com/office/drawing/2014/main" id="{00000000-0008-0000-0E00-0000C8010000}"/>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457" name="n_3aveValue【学校施設】&#10;有形固定資産減価償却率">
          <a:extLst>
            <a:ext uri="{FF2B5EF4-FFF2-40B4-BE49-F238E27FC236}">
              <a16:creationId xmlns:a16="http://schemas.microsoft.com/office/drawing/2014/main" id="{00000000-0008-0000-0E00-0000C9010000}"/>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458" name="n_4aveValue【学校施設】&#10;有形固定資産減価償却率">
          <a:extLst>
            <a:ext uri="{FF2B5EF4-FFF2-40B4-BE49-F238E27FC236}">
              <a16:creationId xmlns:a16="http://schemas.microsoft.com/office/drawing/2014/main" id="{00000000-0008-0000-0E00-0000CA010000}"/>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108221</xdr:rowOff>
    </xdr:from>
    <xdr:ext cx="405111" cy="259045"/>
    <xdr:sp macro="" textlink="">
      <xdr:nvSpPr>
        <xdr:cNvPr id="459" name="n_1mainValue【学校施設】&#10;有形固定資産減価償却率">
          <a:extLst>
            <a:ext uri="{FF2B5EF4-FFF2-40B4-BE49-F238E27FC236}">
              <a16:creationId xmlns:a16="http://schemas.microsoft.com/office/drawing/2014/main" id="{00000000-0008-0000-0E00-0000CB010000}"/>
            </a:ext>
          </a:extLst>
        </xdr:cNvPr>
        <xdr:cNvSpPr txBox="1"/>
      </xdr:nvSpPr>
      <xdr:spPr>
        <a:xfrm>
          <a:off x="152660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94505</xdr:rowOff>
    </xdr:from>
    <xdr:ext cx="405111" cy="259045"/>
    <xdr:sp macro="" textlink="">
      <xdr:nvSpPr>
        <xdr:cNvPr id="460" name="n_2mainValue【学校施設】&#10;有形固定資産減価償却率">
          <a:extLst>
            <a:ext uri="{FF2B5EF4-FFF2-40B4-BE49-F238E27FC236}">
              <a16:creationId xmlns:a16="http://schemas.microsoft.com/office/drawing/2014/main" id="{00000000-0008-0000-0E00-0000CC010000}"/>
            </a:ext>
          </a:extLst>
        </xdr:cNvPr>
        <xdr:cNvSpPr txBox="1"/>
      </xdr:nvSpPr>
      <xdr:spPr>
        <a:xfrm>
          <a:off x="14389744" y="1072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119651</xdr:rowOff>
    </xdr:from>
    <xdr:ext cx="405111" cy="259045"/>
    <xdr:sp macro="" textlink="">
      <xdr:nvSpPr>
        <xdr:cNvPr id="461" name="n_3mainValue【学校施設】&#10;有形固定資産減価償却率">
          <a:extLst>
            <a:ext uri="{FF2B5EF4-FFF2-40B4-BE49-F238E27FC236}">
              <a16:creationId xmlns:a16="http://schemas.microsoft.com/office/drawing/2014/main" id="{00000000-0008-0000-0E00-0000CD010000}"/>
            </a:ext>
          </a:extLst>
        </xdr:cNvPr>
        <xdr:cNvSpPr txBox="1"/>
      </xdr:nvSpPr>
      <xdr:spPr>
        <a:xfrm>
          <a:off x="13500744" y="1074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117365</xdr:rowOff>
    </xdr:from>
    <xdr:ext cx="405111" cy="259045"/>
    <xdr:sp macro="" textlink="">
      <xdr:nvSpPr>
        <xdr:cNvPr id="462" name="n_4mainValue【学校施設】&#10;有形固定資産減価償却率">
          <a:extLst>
            <a:ext uri="{FF2B5EF4-FFF2-40B4-BE49-F238E27FC236}">
              <a16:creationId xmlns:a16="http://schemas.microsoft.com/office/drawing/2014/main" id="{00000000-0008-0000-0E00-0000CE010000}"/>
            </a:ext>
          </a:extLst>
        </xdr:cNvPr>
        <xdr:cNvSpPr txBox="1"/>
      </xdr:nvSpPr>
      <xdr:spPr>
        <a:xfrm>
          <a:off x="12611744" y="1074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00000000-0008-0000-0E00-0000E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487" name="【学校施設】&#10;一人当たり面積最小値テキスト">
          <a:extLst>
            <a:ext uri="{FF2B5EF4-FFF2-40B4-BE49-F238E27FC236}">
              <a16:creationId xmlns:a16="http://schemas.microsoft.com/office/drawing/2014/main" id="{00000000-0008-0000-0E00-0000E7010000}"/>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489" name="【学校施設】&#10;一人当たり面積最大値テキスト">
          <a:extLst>
            <a:ext uri="{FF2B5EF4-FFF2-40B4-BE49-F238E27FC236}">
              <a16:creationId xmlns:a16="http://schemas.microsoft.com/office/drawing/2014/main" id="{00000000-0008-0000-0E00-0000E9010000}"/>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118762</xdr:rowOff>
    </xdr:from>
    <xdr:ext cx="469744" cy="259045"/>
    <xdr:sp macro="" textlink="">
      <xdr:nvSpPr>
        <xdr:cNvPr id="491" name="【学校施設】&#10;一人当たり面積平均値テキスト">
          <a:extLst>
            <a:ext uri="{FF2B5EF4-FFF2-40B4-BE49-F238E27FC236}">
              <a16:creationId xmlns:a16="http://schemas.microsoft.com/office/drawing/2014/main" id="{00000000-0008-0000-0E00-0000EB010000}"/>
            </a:ext>
          </a:extLst>
        </xdr:cNvPr>
        <xdr:cNvSpPr txBox="1"/>
      </xdr:nvSpPr>
      <xdr:spPr>
        <a:xfrm>
          <a:off x="22199600" y="10405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493" name="フローチャート: 判断 492">
          <a:extLst>
            <a:ext uri="{FF2B5EF4-FFF2-40B4-BE49-F238E27FC236}">
              <a16:creationId xmlns:a16="http://schemas.microsoft.com/office/drawing/2014/main" id="{00000000-0008-0000-0E00-0000ED010000}"/>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494" name="フローチャート: 判断 493">
          <a:extLst>
            <a:ext uri="{FF2B5EF4-FFF2-40B4-BE49-F238E27FC236}">
              <a16:creationId xmlns:a16="http://schemas.microsoft.com/office/drawing/2014/main" id="{00000000-0008-0000-0E00-0000EE010000}"/>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495" name="フローチャート: 判断 494">
          <a:extLst>
            <a:ext uri="{FF2B5EF4-FFF2-40B4-BE49-F238E27FC236}">
              <a16:creationId xmlns:a16="http://schemas.microsoft.com/office/drawing/2014/main" id="{00000000-0008-0000-0E00-0000EF010000}"/>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496" name="フローチャート: 判断 495">
          <a:extLst>
            <a:ext uri="{FF2B5EF4-FFF2-40B4-BE49-F238E27FC236}">
              <a16:creationId xmlns:a16="http://schemas.microsoft.com/office/drawing/2014/main" id="{00000000-0008-0000-0E00-0000F0010000}"/>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146368</xdr:rowOff>
    </xdr:from>
    <xdr:to>
      <xdr:col>116</xdr:col>
      <xdr:colOff>114300</xdr:colOff>
      <xdr:row>62</xdr:row>
      <xdr:rowOff>76518</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22110700" y="106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124795</xdr:rowOff>
    </xdr:from>
    <xdr:ext cx="469744" cy="259045"/>
    <xdr:sp macro="" textlink="">
      <xdr:nvSpPr>
        <xdr:cNvPr id="503" name="【学校施設】&#10;一人当たり面積該当値テキスト">
          <a:extLst>
            <a:ext uri="{FF2B5EF4-FFF2-40B4-BE49-F238E27FC236}">
              <a16:creationId xmlns:a16="http://schemas.microsoft.com/office/drawing/2014/main" id="{00000000-0008-0000-0E00-0000F7010000}"/>
            </a:ext>
          </a:extLst>
        </xdr:cNvPr>
        <xdr:cNvSpPr txBox="1"/>
      </xdr:nvSpPr>
      <xdr:spPr>
        <a:xfrm>
          <a:off x="22199600" y="1058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112649</xdr:rowOff>
    </xdr:from>
    <xdr:to>
      <xdr:col>112</xdr:col>
      <xdr:colOff>38100</xdr:colOff>
      <xdr:row>62</xdr:row>
      <xdr:rowOff>42799</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21272500" y="105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163449</xdr:rowOff>
    </xdr:from>
    <xdr:to>
      <xdr:col>116</xdr:col>
      <xdr:colOff>63500</xdr:colOff>
      <xdr:row>62</xdr:row>
      <xdr:rowOff>25718</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21323300" y="10621899"/>
          <a:ext cx="838200" cy="3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124460</xdr:rowOff>
    </xdr:from>
    <xdr:to>
      <xdr:col>107</xdr:col>
      <xdr:colOff>101600</xdr:colOff>
      <xdr:row>62</xdr:row>
      <xdr:rowOff>54610</xdr:rowOff>
    </xdr:to>
    <xdr:sp macro="" textlink="">
      <xdr:nvSpPr>
        <xdr:cNvPr id="506" name="楕円 505">
          <a:extLst>
            <a:ext uri="{FF2B5EF4-FFF2-40B4-BE49-F238E27FC236}">
              <a16:creationId xmlns:a16="http://schemas.microsoft.com/office/drawing/2014/main" id="{00000000-0008-0000-0E00-0000FA010000}"/>
            </a:ext>
          </a:extLst>
        </xdr:cNvPr>
        <xdr:cNvSpPr/>
      </xdr:nvSpPr>
      <xdr:spPr>
        <a:xfrm>
          <a:off x="20383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163449</xdr:rowOff>
    </xdr:from>
    <xdr:to>
      <xdr:col>111</xdr:col>
      <xdr:colOff>177800</xdr:colOff>
      <xdr:row>62</xdr:row>
      <xdr:rowOff>3810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flipV="1">
          <a:off x="20434300" y="10621899"/>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133032</xdr:rowOff>
    </xdr:from>
    <xdr:to>
      <xdr:col>102</xdr:col>
      <xdr:colOff>165100</xdr:colOff>
      <xdr:row>62</xdr:row>
      <xdr:rowOff>63182</xdr:rowOff>
    </xdr:to>
    <xdr:sp macro="" textlink="">
      <xdr:nvSpPr>
        <xdr:cNvPr id="508" name="楕円 507">
          <a:extLst>
            <a:ext uri="{FF2B5EF4-FFF2-40B4-BE49-F238E27FC236}">
              <a16:creationId xmlns:a16="http://schemas.microsoft.com/office/drawing/2014/main" id="{00000000-0008-0000-0E00-0000FC010000}"/>
            </a:ext>
          </a:extLst>
        </xdr:cNvPr>
        <xdr:cNvSpPr/>
      </xdr:nvSpPr>
      <xdr:spPr>
        <a:xfrm>
          <a:off x="19494500" y="105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3810</xdr:rowOff>
    </xdr:from>
    <xdr:to>
      <xdr:col>107</xdr:col>
      <xdr:colOff>50800</xdr:colOff>
      <xdr:row>62</xdr:row>
      <xdr:rowOff>12382</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9545300" y="1063371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123889</xdr:rowOff>
    </xdr:from>
    <xdr:to>
      <xdr:col>98</xdr:col>
      <xdr:colOff>38100</xdr:colOff>
      <xdr:row>62</xdr:row>
      <xdr:rowOff>54039</xdr:rowOff>
    </xdr:to>
    <xdr:sp macro="" textlink="">
      <xdr:nvSpPr>
        <xdr:cNvPr id="510" name="楕円 509">
          <a:extLst>
            <a:ext uri="{FF2B5EF4-FFF2-40B4-BE49-F238E27FC236}">
              <a16:creationId xmlns:a16="http://schemas.microsoft.com/office/drawing/2014/main" id="{00000000-0008-0000-0E00-0000FE010000}"/>
            </a:ext>
          </a:extLst>
        </xdr:cNvPr>
        <xdr:cNvSpPr/>
      </xdr:nvSpPr>
      <xdr:spPr>
        <a:xfrm>
          <a:off x="18605500" y="1058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3239</xdr:rowOff>
    </xdr:from>
    <xdr:to>
      <xdr:col>102</xdr:col>
      <xdr:colOff>114300</xdr:colOff>
      <xdr:row>62</xdr:row>
      <xdr:rowOff>12382</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8656300" y="1063313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45420</xdr:rowOff>
    </xdr:from>
    <xdr:ext cx="469744" cy="259045"/>
    <xdr:sp macro="" textlink="">
      <xdr:nvSpPr>
        <xdr:cNvPr id="512" name="n_1aveValue【学校施設】&#10;一人当たり面積">
          <a:extLst>
            <a:ext uri="{FF2B5EF4-FFF2-40B4-BE49-F238E27FC236}">
              <a16:creationId xmlns:a16="http://schemas.microsoft.com/office/drawing/2014/main" id="{00000000-0008-0000-0E00-000000020000}"/>
            </a:ext>
          </a:extLst>
        </xdr:cNvPr>
        <xdr:cNvSpPr txBox="1"/>
      </xdr:nvSpPr>
      <xdr:spPr>
        <a:xfrm>
          <a:off x="21075727" y="103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45800</xdr:rowOff>
    </xdr:from>
    <xdr:ext cx="469744" cy="259045"/>
    <xdr:sp macro="" textlink="">
      <xdr:nvSpPr>
        <xdr:cNvPr id="513" name="n_2aveValue【学校施設】&#10;一人当たり面積">
          <a:extLst>
            <a:ext uri="{FF2B5EF4-FFF2-40B4-BE49-F238E27FC236}">
              <a16:creationId xmlns:a16="http://schemas.microsoft.com/office/drawing/2014/main" id="{00000000-0008-0000-0E00-000001020000}"/>
            </a:ext>
          </a:extLst>
        </xdr:cNvPr>
        <xdr:cNvSpPr txBox="1"/>
      </xdr:nvSpPr>
      <xdr:spPr>
        <a:xfrm>
          <a:off x="20199427" y="1033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14" name="n_3aveValue【学校施設】&#10;一人当たり面積">
          <a:extLst>
            <a:ext uri="{FF2B5EF4-FFF2-40B4-BE49-F238E27FC236}">
              <a16:creationId xmlns:a16="http://schemas.microsoft.com/office/drawing/2014/main" id="{00000000-0008-0000-0E00-000002020000}"/>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55707</xdr:rowOff>
    </xdr:from>
    <xdr:ext cx="469744" cy="259045"/>
    <xdr:sp macro="" textlink="">
      <xdr:nvSpPr>
        <xdr:cNvPr id="515" name="n_4aveValue【学校施設】&#10;一人当たり面積">
          <a:extLst>
            <a:ext uri="{FF2B5EF4-FFF2-40B4-BE49-F238E27FC236}">
              <a16:creationId xmlns:a16="http://schemas.microsoft.com/office/drawing/2014/main" id="{00000000-0008-0000-0E00-000003020000}"/>
            </a:ext>
          </a:extLst>
        </xdr:cNvPr>
        <xdr:cNvSpPr txBox="1"/>
      </xdr:nvSpPr>
      <xdr:spPr>
        <a:xfrm>
          <a:off x="18421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33926</xdr:rowOff>
    </xdr:from>
    <xdr:ext cx="469744" cy="259045"/>
    <xdr:sp macro="" textlink="">
      <xdr:nvSpPr>
        <xdr:cNvPr id="516" name="n_1mainValue【学校施設】&#10;一人当たり面積">
          <a:extLst>
            <a:ext uri="{FF2B5EF4-FFF2-40B4-BE49-F238E27FC236}">
              <a16:creationId xmlns:a16="http://schemas.microsoft.com/office/drawing/2014/main" id="{00000000-0008-0000-0E00-000004020000}"/>
            </a:ext>
          </a:extLst>
        </xdr:cNvPr>
        <xdr:cNvSpPr txBox="1"/>
      </xdr:nvSpPr>
      <xdr:spPr>
        <a:xfrm>
          <a:off x="21075727" y="1066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45737</xdr:rowOff>
    </xdr:from>
    <xdr:ext cx="469744" cy="259045"/>
    <xdr:sp macro="" textlink="">
      <xdr:nvSpPr>
        <xdr:cNvPr id="517" name="n_2mainValue【学校施設】&#10;一人当たり面積">
          <a:extLst>
            <a:ext uri="{FF2B5EF4-FFF2-40B4-BE49-F238E27FC236}">
              <a16:creationId xmlns:a16="http://schemas.microsoft.com/office/drawing/2014/main" id="{00000000-0008-0000-0E00-000005020000}"/>
            </a:ext>
          </a:extLst>
        </xdr:cNvPr>
        <xdr:cNvSpPr txBox="1"/>
      </xdr:nvSpPr>
      <xdr:spPr>
        <a:xfrm>
          <a:off x="201994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54309</xdr:rowOff>
    </xdr:from>
    <xdr:ext cx="469744" cy="259045"/>
    <xdr:sp macro="" textlink="">
      <xdr:nvSpPr>
        <xdr:cNvPr id="518" name="n_3mainValue【学校施設】&#10;一人当たり面積">
          <a:extLst>
            <a:ext uri="{FF2B5EF4-FFF2-40B4-BE49-F238E27FC236}">
              <a16:creationId xmlns:a16="http://schemas.microsoft.com/office/drawing/2014/main" id="{00000000-0008-0000-0E00-000006020000}"/>
            </a:ext>
          </a:extLst>
        </xdr:cNvPr>
        <xdr:cNvSpPr txBox="1"/>
      </xdr:nvSpPr>
      <xdr:spPr>
        <a:xfrm>
          <a:off x="19310427" y="1068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45166</xdr:rowOff>
    </xdr:from>
    <xdr:ext cx="469744" cy="259045"/>
    <xdr:sp macro="" textlink="">
      <xdr:nvSpPr>
        <xdr:cNvPr id="519" name="n_4mainValue【学校施設】&#10;一人当たり面積">
          <a:extLst>
            <a:ext uri="{FF2B5EF4-FFF2-40B4-BE49-F238E27FC236}">
              <a16:creationId xmlns:a16="http://schemas.microsoft.com/office/drawing/2014/main" id="{00000000-0008-0000-0E00-000007020000}"/>
            </a:ext>
          </a:extLst>
        </xdr:cNvPr>
        <xdr:cNvSpPr txBox="1"/>
      </xdr:nvSpPr>
      <xdr:spPr>
        <a:xfrm>
          <a:off x="18421427" y="1067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2" name="テキスト ボックス 551">
          <a:extLst>
            <a:ext uri="{FF2B5EF4-FFF2-40B4-BE49-F238E27FC236}">
              <a16:creationId xmlns:a16="http://schemas.microsoft.com/office/drawing/2014/main" id="{00000000-0008-0000-0E00-00002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6" name="テキスト ボックス 555">
          <a:extLst>
            <a:ext uri="{FF2B5EF4-FFF2-40B4-BE49-F238E27FC236}">
              <a16:creationId xmlns:a16="http://schemas.microsoft.com/office/drawing/2014/main" id="{00000000-0008-0000-0E00-00002C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a:extLst>
            <a:ext uri="{FF2B5EF4-FFF2-40B4-BE49-F238E27FC236}">
              <a16:creationId xmlns:a16="http://schemas.microsoft.com/office/drawing/2014/main" id="{00000000-0008-0000-0E00-00002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1" name="【公民館】&#10;有形固定資産減価償却率最小値テキスト">
          <a:extLst>
            <a:ext uri="{FF2B5EF4-FFF2-40B4-BE49-F238E27FC236}">
              <a16:creationId xmlns:a16="http://schemas.microsoft.com/office/drawing/2014/main" id="{00000000-0008-0000-0E00-000031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563" name="【公民館】&#10;有形固定資産減価償却率最大値テキスト">
          <a:extLst>
            <a:ext uri="{FF2B5EF4-FFF2-40B4-BE49-F238E27FC236}">
              <a16:creationId xmlns:a16="http://schemas.microsoft.com/office/drawing/2014/main" id="{00000000-0008-0000-0E00-000033020000}"/>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565" name="【公民館】&#10;有形固定資産減価償却率平均値テキスト">
          <a:extLst>
            <a:ext uri="{FF2B5EF4-FFF2-40B4-BE49-F238E27FC236}">
              <a16:creationId xmlns:a16="http://schemas.microsoft.com/office/drawing/2014/main" id="{00000000-0008-0000-0E00-000035020000}"/>
            </a:ext>
          </a:extLst>
        </xdr:cNvPr>
        <xdr:cNvSpPr txBox="1"/>
      </xdr:nvSpPr>
      <xdr:spPr>
        <a:xfrm>
          <a:off x="16357600" y="1779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566" name="フローチャート: 判断 565">
          <a:extLst>
            <a:ext uri="{FF2B5EF4-FFF2-40B4-BE49-F238E27FC236}">
              <a16:creationId xmlns:a16="http://schemas.microsoft.com/office/drawing/2014/main" id="{00000000-0008-0000-0E00-000036020000}"/>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567" name="フローチャート: 判断 566">
          <a:extLst>
            <a:ext uri="{FF2B5EF4-FFF2-40B4-BE49-F238E27FC236}">
              <a16:creationId xmlns:a16="http://schemas.microsoft.com/office/drawing/2014/main" id="{00000000-0008-0000-0E00-000037020000}"/>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568" name="フローチャート: 判断 567">
          <a:extLst>
            <a:ext uri="{FF2B5EF4-FFF2-40B4-BE49-F238E27FC236}">
              <a16:creationId xmlns:a16="http://schemas.microsoft.com/office/drawing/2014/main" id="{00000000-0008-0000-0E00-000038020000}"/>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97789</xdr:rowOff>
    </xdr:from>
    <xdr:to>
      <xdr:col>85</xdr:col>
      <xdr:colOff>177800</xdr:colOff>
      <xdr:row>106</xdr:row>
      <xdr:rowOff>27939</xdr:rowOff>
    </xdr:to>
    <xdr:sp macro="" textlink="">
      <xdr:nvSpPr>
        <xdr:cNvPr id="576" name="楕円 575">
          <a:extLst>
            <a:ext uri="{FF2B5EF4-FFF2-40B4-BE49-F238E27FC236}">
              <a16:creationId xmlns:a16="http://schemas.microsoft.com/office/drawing/2014/main" id="{00000000-0008-0000-0E00-000040020000}"/>
            </a:ext>
          </a:extLst>
        </xdr:cNvPr>
        <xdr:cNvSpPr/>
      </xdr:nvSpPr>
      <xdr:spPr>
        <a:xfrm>
          <a:off x="16268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76216</xdr:rowOff>
    </xdr:from>
    <xdr:ext cx="405111" cy="259045"/>
    <xdr:sp macro="" textlink="">
      <xdr:nvSpPr>
        <xdr:cNvPr id="577" name="【公民館】&#10;有形固定資産減価償却率該当値テキスト">
          <a:extLst>
            <a:ext uri="{FF2B5EF4-FFF2-40B4-BE49-F238E27FC236}">
              <a16:creationId xmlns:a16="http://schemas.microsoft.com/office/drawing/2014/main" id="{00000000-0008-0000-0E00-000041020000}"/>
            </a:ext>
          </a:extLst>
        </xdr:cNvPr>
        <xdr:cNvSpPr txBox="1"/>
      </xdr:nvSpPr>
      <xdr:spPr>
        <a:xfrm>
          <a:off x="16357600"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61595</xdr:rowOff>
    </xdr:from>
    <xdr:to>
      <xdr:col>81</xdr:col>
      <xdr:colOff>101600</xdr:colOff>
      <xdr:row>105</xdr:row>
      <xdr:rowOff>163195</xdr:rowOff>
    </xdr:to>
    <xdr:sp macro="" textlink="">
      <xdr:nvSpPr>
        <xdr:cNvPr id="578" name="楕円 577">
          <a:extLst>
            <a:ext uri="{FF2B5EF4-FFF2-40B4-BE49-F238E27FC236}">
              <a16:creationId xmlns:a16="http://schemas.microsoft.com/office/drawing/2014/main" id="{00000000-0008-0000-0E00-000042020000}"/>
            </a:ext>
          </a:extLst>
        </xdr:cNvPr>
        <xdr:cNvSpPr/>
      </xdr:nvSpPr>
      <xdr:spPr>
        <a:xfrm>
          <a:off x="15430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112395</xdr:rowOff>
    </xdr:from>
    <xdr:to>
      <xdr:col>85</xdr:col>
      <xdr:colOff>127000</xdr:colOff>
      <xdr:row>105</xdr:row>
      <xdr:rowOff>148589</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5481300" y="181146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73025</xdr:rowOff>
    </xdr:from>
    <xdr:to>
      <xdr:col>76</xdr:col>
      <xdr:colOff>165100</xdr:colOff>
      <xdr:row>106</xdr:row>
      <xdr:rowOff>3175</xdr:rowOff>
    </xdr:to>
    <xdr:sp macro="" textlink="">
      <xdr:nvSpPr>
        <xdr:cNvPr id="580" name="楕円 579">
          <a:extLst>
            <a:ext uri="{FF2B5EF4-FFF2-40B4-BE49-F238E27FC236}">
              <a16:creationId xmlns:a16="http://schemas.microsoft.com/office/drawing/2014/main" id="{00000000-0008-0000-0E00-000044020000}"/>
            </a:ext>
          </a:extLst>
        </xdr:cNvPr>
        <xdr:cNvSpPr/>
      </xdr:nvSpPr>
      <xdr:spPr>
        <a:xfrm>
          <a:off x="14541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123825</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14592300" y="181146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582" name="楕円 581">
          <a:extLst>
            <a:ext uri="{FF2B5EF4-FFF2-40B4-BE49-F238E27FC236}">
              <a16:creationId xmlns:a16="http://schemas.microsoft.com/office/drawing/2014/main" id="{00000000-0008-0000-0E00-000046020000}"/>
            </a:ext>
          </a:extLst>
        </xdr:cNvPr>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95250</xdr:rowOff>
    </xdr:from>
    <xdr:to>
      <xdr:col>76</xdr:col>
      <xdr:colOff>114300</xdr:colOff>
      <xdr:row>105</xdr:row>
      <xdr:rowOff>123825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3703300" y="18097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xdr:rowOff>
    </xdr:from>
    <xdr:to>
      <xdr:col>67</xdr:col>
      <xdr:colOff>101600</xdr:colOff>
      <xdr:row>105</xdr:row>
      <xdr:rowOff>107950</xdr:rowOff>
    </xdr:to>
    <xdr:sp macro="" textlink="">
      <xdr:nvSpPr>
        <xdr:cNvPr id="584" name="楕円 583">
          <a:extLst>
            <a:ext uri="{FF2B5EF4-FFF2-40B4-BE49-F238E27FC236}">
              <a16:creationId xmlns:a16="http://schemas.microsoft.com/office/drawing/2014/main" id="{00000000-0008-0000-0E00-000048020000}"/>
            </a:ext>
          </a:extLst>
        </xdr:cNvPr>
        <xdr:cNvSpPr/>
      </xdr:nvSpPr>
      <xdr:spPr>
        <a:xfrm>
          <a:off x="12763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57150</xdr:rowOff>
    </xdr:from>
    <xdr:to>
      <xdr:col>71</xdr:col>
      <xdr:colOff>177800</xdr:colOff>
      <xdr:row>105</xdr:row>
      <xdr:rowOff>95250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2814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33038</xdr:rowOff>
    </xdr:from>
    <xdr:ext cx="405111" cy="259045"/>
    <xdr:sp macro="" textlink="">
      <xdr:nvSpPr>
        <xdr:cNvPr id="586" name="n_1aveValue【公民館】&#10;有形固定資産減価償却率">
          <a:extLst>
            <a:ext uri="{FF2B5EF4-FFF2-40B4-BE49-F238E27FC236}">
              <a16:creationId xmlns:a16="http://schemas.microsoft.com/office/drawing/2014/main" id="{00000000-0008-0000-0E00-00004A020000}"/>
            </a:ext>
          </a:extLst>
        </xdr:cNvPr>
        <xdr:cNvSpPr txBox="1"/>
      </xdr:nvSpPr>
      <xdr:spPr>
        <a:xfrm>
          <a:off x="152660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67327</xdr:rowOff>
    </xdr:from>
    <xdr:ext cx="405111" cy="259045"/>
    <xdr:sp macro="" textlink="">
      <xdr:nvSpPr>
        <xdr:cNvPr id="587" name="n_2aveValue【公民館】&#10;有形固定資産減価償却率">
          <a:extLst>
            <a:ext uri="{FF2B5EF4-FFF2-40B4-BE49-F238E27FC236}">
              <a16:creationId xmlns:a16="http://schemas.microsoft.com/office/drawing/2014/main" id="{00000000-0008-0000-0E00-00004B020000}"/>
            </a:ext>
          </a:extLst>
        </xdr:cNvPr>
        <xdr:cNvSpPr txBox="1"/>
      </xdr:nvSpPr>
      <xdr:spPr>
        <a:xfrm>
          <a:off x="14389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588" name="n_3aveValue【公民館】&#10;有形固定資産減価償却率">
          <a:extLst>
            <a:ext uri="{FF2B5EF4-FFF2-40B4-BE49-F238E27FC236}">
              <a16:creationId xmlns:a16="http://schemas.microsoft.com/office/drawing/2014/main" id="{00000000-0008-0000-0E00-00004C02000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52088</xdr:rowOff>
    </xdr:from>
    <xdr:ext cx="405111" cy="259045"/>
    <xdr:sp macro="" textlink="">
      <xdr:nvSpPr>
        <xdr:cNvPr id="589" name="n_4aveValue【公民館】&#10;有形固定資産減価償却率">
          <a:extLst>
            <a:ext uri="{FF2B5EF4-FFF2-40B4-BE49-F238E27FC236}">
              <a16:creationId xmlns:a16="http://schemas.microsoft.com/office/drawing/2014/main" id="{00000000-0008-0000-0E00-00004D020000}"/>
            </a:ext>
          </a:extLst>
        </xdr:cNvPr>
        <xdr:cNvSpPr txBox="1"/>
      </xdr:nvSpPr>
      <xdr:spPr>
        <a:xfrm>
          <a:off x="12611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154322</xdr:rowOff>
    </xdr:from>
    <xdr:ext cx="405111" cy="259045"/>
    <xdr:sp macro="" textlink="">
      <xdr:nvSpPr>
        <xdr:cNvPr id="590" name="n_1mainValue【公民館】&#10;有形固定資産減価償却率">
          <a:extLst>
            <a:ext uri="{FF2B5EF4-FFF2-40B4-BE49-F238E27FC236}">
              <a16:creationId xmlns:a16="http://schemas.microsoft.com/office/drawing/2014/main" id="{00000000-0008-0000-0E00-00004E020000}"/>
            </a:ext>
          </a:extLst>
        </xdr:cNvPr>
        <xdr:cNvSpPr txBox="1"/>
      </xdr:nvSpPr>
      <xdr:spPr>
        <a:xfrm>
          <a:off x="152660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165752</xdr:rowOff>
    </xdr:from>
    <xdr:ext cx="405111" cy="259045"/>
    <xdr:sp macro="" textlink="">
      <xdr:nvSpPr>
        <xdr:cNvPr id="591" name="n_2mainValue【公民館】&#10;有形固定資産減価償却率">
          <a:extLst>
            <a:ext uri="{FF2B5EF4-FFF2-40B4-BE49-F238E27FC236}">
              <a16:creationId xmlns:a16="http://schemas.microsoft.com/office/drawing/2014/main" id="{00000000-0008-0000-0E00-00004F020000}"/>
            </a:ext>
          </a:extLst>
        </xdr:cNvPr>
        <xdr:cNvSpPr txBox="1"/>
      </xdr:nvSpPr>
      <xdr:spPr>
        <a:xfrm>
          <a:off x="14389744" y="181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592" name="n_3mainValue【公民館】&#10;有形固定資産減価償却率">
          <a:extLst>
            <a:ext uri="{FF2B5EF4-FFF2-40B4-BE49-F238E27FC236}">
              <a16:creationId xmlns:a16="http://schemas.microsoft.com/office/drawing/2014/main" id="{00000000-0008-0000-0E00-000050020000}"/>
            </a:ext>
          </a:extLst>
        </xdr:cNvPr>
        <xdr:cNvSpPr txBox="1"/>
      </xdr:nvSpPr>
      <xdr:spPr>
        <a:xfrm>
          <a:off x="13500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593" name="n_4mainValue【公民館】&#10;有形固定資産減価償却率">
          <a:extLst>
            <a:ext uri="{FF2B5EF4-FFF2-40B4-BE49-F238E27FC236}">
              <a16:creationId xmlns:a16="http://schemas.microsoft.com/office/drawing/2014/main" id="{00000000-0008-0000-0E00-000051020000}"/>
            </a:ext>
          </a:extLst>
        </xdr:cNvPr>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a:extLst>
            <a:ext uri="{FF2B5EF4-FFF2-40B4-BE49-F238E27FC236}">
              <a16:creationId xmlns:a16="http://schemas.microsoft.com/office/drawing/2014/main" id="{00000000-0008-0000-0E00-00006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20" name="【公民館】&#10;一人当たり面積最小値テキスト">
          <a:extLst>
            <a:ext uri="{FF2B5EF4-FFF2-40B4-BE49-F238E27FC236}">
              <a16:creationId xmlns:a16="http://schemas.microsoft.com/office/drawing/2014/main" id="{00000000-0008-0000-0E00-00006C02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622" name="【公民館】&#10;一人当たり面積最大値テキスト">
          <a:extLst>
            <a:ext uri="{FF2B5EF4-FFF2-40B4-BE49-F238E27FC236}">
              <a16:creationId xmlns:a16="http://schemas.microsoft.com/office/drawing/2014/main" id="{00000000-0008-0000-0E00-00006E02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624" name="【公民館】&#10;一人当たり面積平均値テキスト">
          <a:extLst>
            <a:ext uri="{FF2B5EF4-FFF2-40B4-BE49-F238E27FC236}">
              <a16:creationId xmlns:a16="http://schemas.microsoft.com/office/drawing/2014/main" id="{00000000-0008-0000-0E00-000070020000}"/>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56424</xdr:rowOff>
    </xdr:from>
    <xdr:to>
      <xdr:col>116</xdr:col>
      <xdr:colOff>114300</xdr:colOff>
      <xdr:row>106</xdr:row>
      <xdr:rowOff>158024</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221107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79301</xdr:rowOff>
    </xdr:from>
    <xdr:ext cx="469744" cy="259045"/>
    <xdr:sp macro="" textlink="">
      <xdr:nvSpPr>
        <xdr:cNvPr id="636" name="【公民館】&#10;一人当たり面積該当値テキスト">
          <a:extLst>
            <a:ext uri="{FF2B5EF4-FFF2-40B4-BE49-F238E27FC236}">
              <a16:creationId xmlns:a16="http://schemas.microsoft.com/office/drawing/2014/main" id="{00000000-0008-0000-0E00-00007C020000}"/>
            </a:ext>
          </a:extLst>
        </xdr:cNvPr>
        <xdr:cNvSpPr txBox="1"/>
      </xdr:nvSpPr>
      <xdr:spPr>
        <a:xfrm>
          <a:off x="22199600" y="180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64588</xdr:rowOff>
    </xdr:from>
    <xdr:to>
      <xdr:col>112</xdr:col>
      <xdr:colOff>38100</xdr:colOff>
      <xdr:row>106</xdr:row>
      <xdr:rowOff>166188</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212725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107224</xdr:rowOff>
    </xdr:from>
    <xdr:to>
      <xdr:col>116</xdr:col>
      <xdr:colOff>63500</xdr:colOff>
      <xdr:row>106</xdr:row>
      <xdr:rowOff>115388</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21323300" y="1828092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77651</xdr:rowOff>
    </xdr:from>
    <xdr:to>
      <xdr:col>107</xdr:col>
      <xdr:colOff>101600</xdr:colOff>
      <xdr:row>107</xdr:row>
      <xdr:rowOff>7801</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20383500" y="1825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115388</xdr:rowOff>
    </xdr:from>
    <xdr:to>
      <xdr:col>111</xdr:col>
      <xdr:colOff>177800</xdr:colOff>
      <xdr:row>106</xdr:row>
      <xdr:rowOff>128451</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flipV="1">
          <a:off x="20434300" y="182890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85816</xdr:rowOff>
    </xdr:from>
    <xdr:to>
      <xdr:col>102</xdr:col>
      <xdr:colOff>165100</xdr:colOff>
      <xdr:row>107</xdr:row>
      <xdr:rowOff>15966</xdr:rowOff>
    </xdr:to>
    <xdr:sp macro="" textlink="">
      <xdr:nvSpPr>
        <xdr:cNvPr id="641" name="楕円 640">
          <a:extLst>
            <a:ext uri="{FF2B5EF4-FFF2-40B4-BE49-F238E27FC236}">
              <a16:creationId xmlns:a16="http://schemas.microsoft.com/office/drawing/2014/main" id="{00000000-0008-0000-0E00-000081020000}"/>
            </a:ext>
          </a:extLst>
        </xdr:cNvPr>
        <xdr:cNvSpPr/>
      </xdr:nvSpPr>
      <xdr:spPr>
        <a:xfrm>
          <a:off x="19494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128451</xdr:rowOff>
    </xdr:from>
    <xdr:to>
      <xdr:col>107</xdr:col>
      <xdr:colOff>50800</xdr:colOff>
      <xdr:row>106</xdr:row>
      <xdr:rowOff>136616</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flipV="1">
          <a:off x="19545300" y="183021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643" name="楕円 642">
          <a:extLst>
            <a:ext uri="{FF2B5EF4-FFF2-40B4-BE49-F238E27FC236}">
              <a16:creationId xmlns:a16="http://schemas.microsoft.com/office/drawing/2014/main" id="{00000000-0008-0000-0E00-00008302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136616</xdr:rowOff>
    </xdr:from>
    <xdr:to>
      <xdr:col>102</xdr:col>
      <xdr:colOff>114300</xdr:colOff>
      <xdr:row>106</xdr:row>
      <xdr:rowOff>144780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flipV="1">
          <a:off x="18656300" y="1831031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645" name="n_1aveValue【公民館】&#10;一人当たり面積">
          <a:extLst>
            <a:ext uri="{FF2B5EF4-FFF2-40B4-BE49-F238E27FC236}">
              <a16:creationId xmlns:a16="http://schemas.microsoft.com/office/drawing/2014/main" id="{00000000-0008-0000-0E00-000085020000}"/>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646" name="n_2aveValue【公民館】&#10;一人当たり面積">
          <a:extLst>
            <a:ext uri="{FF2B5EF4-FFF2-40B4-BE49-F238E27FC236}">
              <a16:creationId xmlns:a16="http://schemas.microsoft.com/office/drawing/2014/main" id="{00000000-0008-0000-0E00-000086020000}"/>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647" name="n_3aveValue【公民館】&#10;一人当たり面積">
          <a:extLst>
            <a:ext uri="{FF2B5EF4-FFF2-40B4-BE49-F238E27FC236}">
              <a16:creationId xmlns:a16="http://schemas.microsoft.com/office/drawing/2014/main" id="{00000000-0008-0000-0E00-000087020000}"/>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648" name="n_4aveValue【公民館】&#10;一人当たり面積">
          <a:extLst>
            <a:ext uri="{FF2B5EF4-FFF2-40B4-BE49-F238E27FC236}">
              <a16:creationId xmlns:a16="http://schemas.microsoft.com/office/drawing/2014/main" id="{00000000-0008-0000-0E00-000088020000}"/>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11265</xdr:rowOff>
    </xdr:from>
    <xdr:ext cx="469744" cy="259045"/>
    <xdr:sp macro="" textlink="">
      <xdr:nvSpPr>
        <xdr:cNvPr id="649" name="n_1mainValue【公民館】&#10;一人当たり面積">
          <a:extLst>
            <a:ext uri="{FF2B5EF4-FFF2-40B4-BE49-F238E27FC236}">
              <a16:creationId xmlns:a16="http://schemas.microsoft.com/office/drawing/2014/main" id="{00000000-0008-0000-0E00-000089020000}"/>
            </a:ext>
          </a:extLst>
        </xdr:cNvPr>
        <xdr:cNvSpPr txBox="1"/>
      </xdr:nvSpPr>
      <xdr:spPr>
        <a:xfrm>
          <a:off x="210757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650" name="n_2mainValue【公民館】&#10;一人当たり面積">
          <a:extLst>
            <a:ext uri="{FF2B5EF4-FFF2-40B4-BE49-F238E27FC236}">
              <a16:creationId xmlns:a16="http://schemas.microsoft.com/office/drawing/2014/main" id="{00000000-0008-0000-0E00-00008A020000}"/>
            </a:ext>
          </a:extLst>
        </xdr:cNvPr>
        <xdr:cNvSpPr txBox="1"/>
      </xdr:nvSpPr>
      <xdr:spPr>
        <a:xfrm>
          <a:off x="20199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32493</xdr:rowOff>
    </xdr:from>
    <xdr:ext cx="469744" cy="259045"/>
    <xdr:sp macro="" textlink="">
      <xdr:nvSpPr>
        <xdr:cNvPr id="651" name="n_3mainValue【公民館】&#10;一人当たり面積">
          <a:extLst>
            <a:ext uri="{FF2B5EF4-FFF2-40B4-BE49-F238E27FC236}">
              <a16:creationId xmlns:a16="http://schemas.microsoft.com/office/drawing/2014/main" id="{00000000-0008-0000-0E00-00008B020000}"/>
            </a:ext>
          </a:extLst>
        </xdr:cNvPr>
        <xdr:cNvSpPr txBox="1"/>
      </xdr:nvSpPr>
      <xdr:spPr>
        <a:xfrm>
          <a:off x="19310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652" name="n_4mainValue【公民館】&#10;一人当たり面積">
          <a:extLst>
            <a:ext uri="{FF2B5EF4-FFF2-40B4-BE49-F238E27FC236}">
              <a16:creationId xmlns:a16="http://schemas.microsoft.com/office/drawing/2014/main" id="{00000000-0008-0000-0E00-00008C020000}"/>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類似団体と比較して、特に有形固定資産減価償却率が高くなっている施設は、学校施設、公営住宅である。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県内平均と比べても高い水準となっている。市内各小学校の老朽化対策が急務であり、令和元年度に学校施設長寿命化計画を策定し、同計画に基づき小学校を中心とした施設毎の長寿命化に取り組む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公営住宅においては、大部分の住宅で老朽化が進んでおり、有形固定資産減価償却率が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県内平均と比べても高い水準となっている。垂水市公営住宅等長寿命化計画を見直して、用途廃止・建替や環境改善の効率的かつ効果的なプログラムを新たに策定することで、ライフサイクルコストの縮減と事業量の平準化を図ることとしていることから、今後も同程度の数値で推移していくもの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橋梁・トンネルについては、長寿命化計画に基づいた改良を順次実施してきたことにより、類似団体と比較して有形固定資産減価償却率は低い水準となっている。今後も各公共施設等の長寿命化計画に基づいた適正な維持管理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13,624
13,289
162.12
13,288,858
12,852,128
402,149
5,486,384
8,974,920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77470</xdr:rowOff>
    </xdr:from>
    <xdr:to>
      <xdr:col>24</xdr:col>
      <xdr:colOff>114300</xdr:colOff>
      <xdr:row>37</xdr:row>
      <xdr:rowOff>7620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55897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33020</xdr:rowOff>
    </xdr:from>
    <xdr:to>
      <xdr:col>20</xdr:col>
      <xdr:colOff>38100</xdr:colOff>
      <xdr:row>36</xdr:row>
      <xdr:rowOff>134620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83820</xdr:rowOff>
    </xdr:from>
    <xdr:to>
      <xdr:col>24</xdr:col>
      <xdr:colOff>63500</xdr:colOff>
      <xdr:row>36</xdr:row>
      <xdr:rowOff>128270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25602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44450</xdr:rowOff>
    </xdr:from>
    <xdr:to>
      <xdr:col>15</xdr:col>
      <xdr:colOff>101600</xdr:colOff>
      <xdr:row>37</xdr:row>
      <xdr:rowOff>146050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83820</xdr:rowOff>
    </xdr:from>
    <xdr:to>
      <xdr:col>19</xdr:col>
      <xdr:colOff>177800</xdr:colOff>
      <xdr:row>37</xdr:row>
      <xdr:rowOff>95250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2908300" y="6256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43180</xdr:rowOff>
    </xdr:from>
    <xdr:to>
      <xdr:col>10</xdr:col>
      <xdr:colOff>165100</xdr:colOff>
      <xdr:row>37</xdr:row>
      <xdr:rowOff>144780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93980</xdr:rowOff>
    </xdr:from>
    <xdr:to>
      <xdr:col>15</xdr:col>
      <xdr:colOff>50800</xdr:colOff>
      <xdr:row>37</xdr:row>
      <xdr:rowOff>95250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4376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16510</xdr:rowOff>
    </xdr:from>
    <xdr:to>
      <xdr:col>6</xdr:col>
      <xdr:colOff>38100</xdr:colOff>
      <xdr:row>37</xdr:row>
      <xdr:rowOff>118110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67310</xdr:rowOff>
    </xdr:from>
    <xdr:to>
      <xdr:col>10</xdr:col>
      <xdr:colOff>114300</xdr:colOff>
      <xdr:row>37</xdr:row>
      <xdr:rowOff>93980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41096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151147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137177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135907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109237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82567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69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105410</xdr:rowOff>
    </xdr:from>
    <xdr:to>
      <xdr:col>50</xdr:col>
      <xdr:colOff>165100</xdr:colOff>
      <xdr:row>41</xdr:row>
      <xdr:rowOff>35560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156210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7010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156210</xdr:rowOff>
    </xdr:from>
    <xdr:to>
      <xdr:col>50</xdr:col>
      <xdr:colOff>114300</xdr:colOff>
      <xdr:row>40</xdr:row>
      <xdr:rowOff>163830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7014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163830</xdr:rowOff>
    </xdr:from>
    <xdr:to>
      <xdr:col>45</xdr:col>
      <xdr:colOff>177800</xdr:colOff>
      <xdr:row>40</xdr:row>
      <xdr:rowOff>167640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702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120650</xdr:rowOff>
    </xdr:from>
    <xdr:to>
      <xdr:col>36</xdr:col>
      <xdr:colOff>165100</xdr:colOff>
      <xdr:row>41</xdr:row>
      <xdr:rowOff>50800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41</xdr:row>
      <xdr:rowOff>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702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13987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21607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25417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26687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41927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153035</xdr:rowOff>
    </xdr:from>
    <xdr:to>
      <xdr:col>20</xdr:col>
      <xdr:colOff>38100</xdr:colOff>
      <xdr:row>59</xdr:row>
      <xdr:rowOff>83185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32385</xdr:rowOff>
    </xdr:from>
    <xdr:to>
      <xdr:col>24</xdr:col>
      <xdr:colOff>63500</xdr:colOff>
      <xdr:row>59</xdr:row>
      <xdr:rowOff>80010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14793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135890</xdr:rowOff>
    </xdr:from>
    <xdr:to>
      <xdr:col>15</xdr:col>
      <xdr:colOff>101600</xdr:colOff>
      <xdr:row>59</xdr:row>
      <xdr:rowOff>66040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xdr:rowOff>
    </xdr:from>
    <xdr:to>
      <xdr:col>19</xdr:col>
      <xdr:colOff>177800</xdr:colOff>
      <xdr:row>59</xdr:row>
      <xdr:rowOff>32385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1307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120650</xdr:rowOff>
    </xdr:from>
    <xdr:to>
      <xdr:col>10</xdr:col>
      <xdr:colOff>165100</xdr:colOff>
      <xdr:row>59</xdr:row>
      <xdr:rowOff>50800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0</xdr:rowOff>
    </xdr:from>
    <xdr:to>
      <xdr:col>15</xdr:col>
      <xdr:colOff>50800</xdr:colOff>
      <xdr:row>59</xdr:row>
      <xdr:rowOff>15240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1155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8255</xdr:rowOff>
    </xdr:from>
    <xdr:to>
      <xdr:col>6</xdr:col>
      <xdr:colOff>38100</xdr:colOff>
      <xdr:row>59</xdr:row>
      <xdr:rowOff>109855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0</xdr:rowOff>
    </xdr:from>
    <xdr:to>
      <xdr:col>10</xdr:col>
      <xdr:colOff>114300</xdr:colOff>
      <xdr:row>59</xdr:row>
      <xdr:rowOff>59055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130300" y="101155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99712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82567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67327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98171</xdr:rowOff>
    </xdr:from>
    <xdr:to>
      <xdr:col>55</xdr:col>
      <xdr:colOff>50800</xdr:colOff>
      <xdr:row>63</xdr:row>
      <xdr:rowOff>28321</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2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121048</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57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103505</xdr:rowOff>
    </xdr:from>
    <xdr:to>
      <xdr:col>50</xdr:col>
      <xdr:colOff>165100</xdr:colOff>
      <xdr:row>63</xdr:row>
      <xdr:rowOff>33655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148971</xdr:rowOff>
    </xdr:from>
    <xdr:to>
      <xdr:col>55</xdr:col>
      <xdr:colOff>0</xdr:colOff>
      <xdr:row>62</xdr:row>
      <xdr:rowOff>154305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78871"/>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110744</xdr:rowOff>
    </xdr:from>
    <xdr:to>
      <xdr:col>46</xdr:col>
      <xdr:colOff>38100</xdr:colOff>
      <xdr:row>63</xdr:row>
      <xdr:rowOff>40894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154305</xdr:rowOff>
    </xdr:from>
    <xdr:to>
      <xdr:col>50</xdr:col>
      <xdr:colOff>114300</xdr:colOff>
      <xdr:row>62</xdr:row>
      <xdr:rowOff>161544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8420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116078</xdr:rowOff>
    </xdr:from>
    <xdr:to>
      <xdr:col>41</xdr:col>
      <xdr:colOff>101600</xdr:colOff>
      <xdr:row>63</xdr:row>
      <xdr:rowOff>46228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161544</xdr:rowOff>
    </xdr:from>
    <xdr:to>
      <xdr:col>45</xdr:col>
      <xdr:colOff>177800</xdr:colOff>
      <xdr:row>62</xdr:row>
      <xdr:rowOff>166878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9144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121031</xdr:rowOff>
    </xdr:from>
    <xdr:to>
      <xdr:col>36</xdr:col>
      <xdr:colOff>165100</xdr:colOff>
      <xdr:row>63</xdr:row>
      <xdr:rowOff>51181</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166878</xdr:rowOff>
    </xdr:from>
    <xdr:to>
      <xdr:col>41</xdr:col>
      <xdr:colOff>50800</xdr:colOff>
      <xdr:row>63</xdr:row>
      <xdr:rowOff>381</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9677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50182</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50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57421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51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62755</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5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67708</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52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134257</xdr:rowOff>
    </xdr:from>
    <xdr:to>
      <xdr:col>20</xdr:col>
      <xdr:colOff>38100</xdr:colOff>
      <xdr:row>85</xdr:row>
      <xdr:rowOff>64407</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13607</xdr:rowOff>
    </xdr:from>
    <xdr:to>
      <xdr:col>24</xdr:col>
      <xdr:colOff>63500</xdr:colOff>
      <xdr:row>85</xdr:row>
      <xdr:rowOff>26670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5868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119562</xdr:rowOff>
    </xdr:from>
    <xdr:to>
      <xdr:col>15</xdr:col>
      <xdr:colOff>101600</xdr:colOff>
      <xdr:row>85</xdr:row>
      <xdr:rowOff>49712</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170362</xdr:rowOff>
    </xdr:from>
    <xdr:to>
      <xdr:col>19</xdr:col>
      <xdr:colOff>177800</xdr:colOff>
      <xdr:row>85</xdr:row>
      <xdr:rowOff>13607</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5721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106499</xdr:rowOff>
    </xdr:from>
    <xdr:to>
      <xdr:col>10</xdr:col>
      <xdr:colOff>165100</xdr:colOff>
      <xdr:row>85</xdr:row>
      <xdr:rowOff>36649</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157299</xdr:rowOff>
    </xdr:from>
    <xdr:to>
      <xdr:col>15</xdr:col>
      <xdr:colOff>50800</xdr:colOff>
      <xdr:row>84</xdr:row>
      <xdr:rowOff>170362</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55909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86905</xdr:rowOff>
    </xdr:from>
    <xdr:to>
      <xdr:col>6</xdr:col>
      <xdr:colOff>38100</xdr:colOff>
      <xdr:row>85</xdr:row>
      <xdr:rowOff>17055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137705</xdr:rowOff>
    </xdr:from>
    <xdr:to>
      <xdr:col>10</xdr:col>
      <xdr:colOff>114300</xdr:colOff>
      <xdr:row>84</xdr:row>
      <xdr:rowOff>157299</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5395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55534</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40839</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61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27776</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8182</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F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00000000-0008-0000-0F00-000057010000}"/>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00000000-0008-0000-0F00-000059010000}"/>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00000000-0008-0000-0F00-00005B010000}"/>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xdr:rowOff>
    </xdr:from>
    <xdr:to>
      <xdr:col>55</xdr:col>
      <xdr:colOff>50800</xdr:colOff>
      <xdr:row>85</xdr:row>
      <xdr:rowOff>114046</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04267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162323</xdr:rowOff>
    </xdr:from>
    <xdr:ext cx="469744" cy="259045"/>
    <xdr:sp macro="" textlink="">
      <xdr:nvSpPr>
        <xdr:cNvPr id="359" name="【福祉施設】&#10;一人当たり面積該当値テキスト">
          <a:extLst>
            <a:ext uri="{FF2B5EF4-FFF2-40B4-BE49-F238E27FC236}">
              <a16:creationId xmlns:a16="http://schemas.microsoft.com/office/drawing/2014/main" id="{00000000-0008-0000-0F00-000067010000}"/>
            </a:ext>
          </a:extLst>
        </xdr:cNvPr>
        <xdr:cNvSpPr txBox="1"/>
      </xdr:nvSpPr>
      <xdr:spPr>
        <a:xfrm>
          <a:off x="10515600" y="1456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xdr:rowOff>
    </xdr:from>
    <xdr:to>
      <xdr:col>50</xdr:col>
      <xdr:colOff>165100</xdr:colOff>
      <xdr:row>85</xdr:row>
      <xdr:rowOff>116332</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588500" y="1458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63246</xdr:rowOff>
    </xdr:from>
    <xdr:to>
      <xdr:col>55</xdr:col>
      <xdr:colOff>0</xdr:colOff>
      <xdr:row>85</xdr:row>
      <xdr:rowOff>65532</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9639300" y="146364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19304</xdr:rowOff>
    </xdr:from>
    <xdr:to>
      <xdr:col>46</xdr:col>
      <xdr:colOff>38100</xdr:colOff>
      <xdr:row>85</xdr:row>
      <xdr:rowOff>120904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699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65532</xdr:rowOff>
    </xdr:from>
    <xdr:to>
      <xdr:col>50</xdr:col>
      <xdr:colOff>114300</xdr:colOff>
      <xdr:row>85</xdr:row>
      <xdr:rowOff>70104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8750300" y="146387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810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70104</xdr:rowOff>
    </xdr:from>
    <xdr:to>
      <xdr:col>45</xdr:col>
      <xdr:colOff>177800</xdr:colOff>
      <xdr:row>85</xdr:row>
      <xdr:rowOff>72389</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7861300" y="146433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921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83820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6972300" y="146456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00000000-0008-0000-0F00-000070010000}"/>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00000000-0008-0000-0F00-000071010000}"/>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00000000-0008-0000-0F00-000072010000}"/>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00000000-0008-0000-0F00-000073010000}"/>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107459</xdr:rowOff>
    </xdr:from>
    <xdr:ext cx="469744" cy="259045"/>
    <xdr:sp macro="" textlink="">
      <xdr:nvSpPr>
        <xdr:cNvPr id="372" name="n_1mainValue【福祉施設】&#10;一人当たり面積">
          <a:extLst>
            <a:ext uri="{FF2B5EF4-FFF2-40B4-BE49-F238E27FC236}">
              <a16:creationId xmlns:a16="http://schemas.microsoft.com/office/drawing/2014/main" id="{00000000-0008-0000-0F00-000074010000}"/>
            </a:ext>
          </a:extLst>
        </xdr:cNvPr>
        <xdr:cNvSpPr txBox="1"/>
      </xdr:nvSpPr>
      <xdr:spPr>
        <a:xfrm>
          <a:off x="9391727" y="1468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112031</xdr:rowOff>
    </xdr:from>
    <xdr:ext cx="469744" cy="259045"/>
    <xdr:sp macro="" textlink="">
      <xdr:nvSpPr>
        <xdr:cNvPr id="373" name="n_2mainValue【福祉施設】&#10;一人当たり面積">
          <a:extLst>
            <a:ext uri="{FF2B5EF4-FFF2-40B4-BE49-F238E27FC236}">
              <a16:creationId xmlns:a16="http://schemas.microsoft.com/office/drawing/2014/main" id="{00000000-0008-0000-0F00-000075010000}"/>
            </a:ext>
          </a:extLst>
        </xdr:cNvPr>
        <xdr:cNvSpPr txBox="1"/>
      </xdr:nvSpPr>
      <xdr:spPr>
        <a:xfrm>
          <a:off x="85154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4" name="n_3mainValue【福祉施設】&#10;一人当たり面積">
          <a:extLst>
            <a:ext uri="{FF2B5EF4-FFF2-40B4-BE49-F238E27FC236}">
              <a16:creationId xmlns:a16="http://schemas.microsoft.com/office/drawing/2014/main" id="{00000000-0008-0000-0F00-000076010000}"/>
            </a:ext>
          </a:extLst>
        </xdr:cNvPr>
        <xdr:cNvSpPr txBox="1"/>
      </xdr:nvSpPr>
      <xdr:spPr>
        <a:xfrm>
          <a:off x="7626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75" name="n_4mainValue【福祉施設】&#10;一人当たり面積">
          <a:extLst>
            <a:ext uri="{FF2B5EF4-FFF2-40B4-BE49-F238E27FC236}">
              <a16:creationId xmlns:a16="http://schemas.microsoft.com/office/drawing/2014/main" id="{00000000-0008-0000-0F00-000077010000}"/>
            </a:ext>
          </a:extLst>
        </xdr:cNvPr>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F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00000000-0008-0000-0F00-00009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00000000-0008-0000-0F00-000094010000}"/>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00000000-0008-0000-0F00-000096010000}"/>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97245</xdr:rowOff>
    </xdr:from>
    <xdr:to>
      <xdr:col>24</xdr:col>
      <xdr:colOff>114300</xdr:colOff>
      <xdr:row>106</xdr:row>
      <xdr:rowOff>27395</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45847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75672</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00000000-0008-0000-0F00-0000A2010000}"/>
            </a:ext>
          </a:extLst>
        </xdr:cNvPr>
        <xdr:cNvSpPr txBox="1"/>
      </xdr:nvSpPr>
      <xdr:spPr>
        <a:xfrm>
          <a:off x="4673600"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67855</xdr:rowOff>
    </xdr:from>
    <xdr:to>
      <xdr:col>20</xdr:col>
      <xdr:colOff>38100</xdr:colOff>
      <xdr:row>105</xdr:row>
      <xdr:rowOff>169455</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3746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118655</xdr:rowOff>
    </xdr:from>
    <xdr:to>
      <xdr:col>24</xdr:col>
      <xdr:colOff>63500</xdr:colOff>
      <xdr:row>105</xdr:row>
      <xdr:rowOff>148045</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3797300" y="1812090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40095</xdr:rowOff>
    </xdr:from>
    <xdr:to>
      <xdr:col>15</xdr:col>
      <xdr:colOff>101600</xdr:colOff>
      <xdr:row>105</xdr:row>
      <xdr:rowOff>141695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857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90895</xdr:rowOff>
    </xdr:from>
    <xdr:to>
      <xdr:col>19</xdr:col>
      <xdr:colOff>177800</xdr:colOff>
      <xdr:row>105</xdr:row>
      <xdr:rowOff>118655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908300" y="180931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51526</xdr:rowOff>
    </xdr:from>
    <xdr:to>
      <xdr:col>10</xdr:col>
      <xdr:colOff>165100</xdr:colOff>
      <xdr:row>105</xdr:row>
      <xdr:rowOff>153126</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968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90895</xdr:rowOff>
    </xdr:from>
    <xdr:to>
      <xdr:col>15</xdr:col>
      <xdr:colOff>50800</xdr:colOff>
      <xdr:row>105</xdr:row>
      <xdr:rowOff>102326</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2019300" y="1809314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xdr:rowOff>
    </xdr:from>
    <xdr:to>
      <xdr:col>6</xdr:col>
      <xdr:colOff>38100</xdr:colOff>
      <xdr:row>105</xdr:row>
      <xdr:rowOff>117202</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079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66402</xdr:rowOff>
    </xdr:from>
    <xdr:to>
      <xdr:col>10</xdr:col>
      <xdr:colOff>114300</xdr:colOff>
      <xdr:row>105</xdr:row>
      <xdr:rowOff>102326</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30300" y="180686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7" name="n_1aveValue【市民会館】&#10;有形固定資産減価償却率">
          <a:extLst>
            <a:ext uri="{FF2B5EF4-FFF2-40B4-BE49-F238E27FC236}">
              <a16:creationId xmlns:a16="http://schemas.microsoft.com/office/drawing/2014/main" id="{00000000-0008-0000-0F00-0000AB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164754</xdr:rowOff>
    </xdr:from>
    <xdr:ext cx="405111" cy="259045"/>
    <xdr:sp macro="" textlink="">
      <xdr:nvSpPr>
        <xdr:cNvPr id="428" name="n_2aveValue【市民会館】&#10;有形固定資産減価償却率">
          <a:extLst>
            <a:ext uri="{FF2B5EF4-FFF2-40B4-BE49-F238E27FC236}">
              <a16:creationId xmlns:a16="http://schemas.microsoft.com/office/drawing/2014/main" id="{00000000-0008-0000-0F00-0000AC010000}"/>
            </a:ext>
          </a:extLst>
        </xdr:cNvPr>
        <xdr:cNvSpPr txBox="1"/>
      </xdr:nvSpPr>
      <xdr:spPr>
        <a:xfrm>
          <a:off x="2705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00000000-0008-0000-0F00-0000AD010000}"/>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0" name="n_4aveValue【市民会館】&#10;有形固定資産減価償却率">
          <a:extLst>
            <a:ext uri="{FF2B5EF4-FFF2-40B4-BE49-F238E27FC236}">
              <a16:creationId xmlns:a16="http://schemas.microsoft.com/office/drawing/2014/main" id="{00000000-0008-0000-0F00-0000AE010000}"/>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160582</xdr:rowOff>
    </xdr:from>
    <xdr:ext cx="405111" cy="259045"/>
    <xdr:sp macro="" textlink="">
      <xdr:nvSpPr>
        <xdr:cNvPr id="431" name="n_1mainValue【市民会館】&#10;有形固定資産減価償却率">
          <a:extLst>
            <a:ext uri="{FF2B5EF4-FFF2-40B4-BE49-F238E27FC236}">
              <a16:creationId xmlns:a16="http://schemas.microsoft.com/office/drawing/2014/main" id="{00000000-0008-0000-0F00-0000AF010000}"/>
            </a:ext>
          </a:extLst>
        </xdr:cNvPr>
        <xdr:cNvSpPr txBox="1"/>
      </xdr:nvSpPr>
      <xdr:spPr>
        <a:xfrm>
          <a:off x="35820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32" name="n_2mainValue【市民会館】&#10;有形固定資産減価償却率">
          <a:extLst>
            <a:ext uri="{FF2B5EF4-FFF2-40B4-BE49-F238E27FC236}">
              <a16:creationId xmlns:a16="http://schemas.microsoft.com/office/drawing/2014/main" id="{00000000-0008-0000-0F00-0000B0010000}"/>
            </a:ext>
          </a:extLst>
        </xdr:cNvPr>
        <xdr:cNvSpPr txBox="1"/>
      </xdr:nvSpPr>
      <xdr:spPr>
        <a:xfrm>
          <a:off x="2705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144253</xdr:rowOff>
    </xdr:from>
    <xdr:ext cx="405111" cy="259045"/>
    <xdr:sp macro="" textlink="">
      <xdr:nvSpPr>
        <xdr:cNvPr id="433" name="n_3mainValue【市民会館】&#10;有形固定資産減価償却率">
          <a:extLst>
            <a:ext uri="{FF2B5EF4-FFF2-40B4-BE49-F238E27FC236}">
              <a16:creationId xmlns:a16="http://schemas.microsoft.com/office/drawing/2014/main" id="{00000000-0008-0000-0F00-0000B1010000}"/>
            </a:ext>
          </a:extLst>
        </xdr:cNvPr>
        <xdr:cNvSpPr txBox="1"/>
      </xdr:nvSpPr>
      <xdr:spPr>
        <a:xfrm>
          <a:off x="1816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108329</xdr:rowOff>
    </xdr:from>
    <xdr:ext cx="405111" cy="259045"/>
    <xdr:sp macro="" textlink="">
      <xdr:nvSpPr>
        <xdr:cNvPr id="434" name="n_4mainValue【市民会館】&#10;有形固定資産減価償却率">
          <a:extLst>
            <a:ext uri="{FF2B5EF4-FFF2-40B4-BE49-F238E27FC236}">
              <a16:creationId xmlns:a16="http://schemas.microsoft.com/office/drawing/2014/main" id="{00000000-0008-0000-0F00-0000B2010000}"/>
            </a:ext>
          </a:extLst>
        </xdr:cNvPr>
        <xdr:cNvSpPr txBox="1"/>
      </xdr:nvSpPr>
      <xdr:spPr>
        <a:xfrm>
          <a:off x="927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F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F00-0000CB010000}"/>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F00-0000CD010000}"/>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F00-0000CF010000}"/>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116839</xdr:rowOff>
    </xdr:from>
    <xdr:to>
      <xdr:col>55</xdr:col>
      <xdr:colOff>50800</xdr:colOff>
      <xdr:row>104</xdr:row>
      <xdr:rowOff>46989</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0426700" y="1777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139716</xdr:rowOff>
    </xdr:from>
    <xdr:ext cx="469744" cy="259045"/>
    <xdr:sp macro="" textlink="">
      <xdr:nvSpPr>
        <xdr:cNvPr id="475" name="【市民会館】&#10;一人当たり面積該当値テキスト">
          <a:extLst>
            <a:ext uri="{FF2B5EF4-FFF2-40B4-BE49-F238E27FC236}">
              <a16:creationId xmlns:a16="http://schemas.microsoft.com/office/drawing/2014/main" id="{00000000-0008-0000-0F00-0000DB010000}"/>
            </a:ext>
          </a:extLst>
        </xdr:cNvPr>
        <xdr:cNvSpPr txBox="1"/>
      </xdr:nvSpPr>
      <xdr:spPr>
        <a:xfrm>
          <a:off x="10515600"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132080</xdr:rowOff>
    </xdr:from>
    <xdr:to>
      <xdr:col>50</xdr:col>
      <xdr:colOff>165100</xdr:colOff>
      <xdr:row>104</xdr:row>
      <xdr:rowOff>62230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588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167639</xdr:rowOff>
    </xdr:from>
    <xdr:to>
      <xdr:col>55</xdr:col>
      <xdr:colOff>0</xdr:colOff>
      <xdr:row>104</xdr:row>
      <xdr:rowOff>11430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9639300" y="178269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154939</xdr:rowOff>
    </xdr:from>
    <xdr:to>
      <xdr:col>46</xdr:col>
      <xdr:colOff>38100</xdr:colOff>
      <xdr:row>104</xdr:row>
      <xdr:rowOff>85089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99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11430</xdr:rowOff>
    </xdr:from>
    <xdr:to>
      <xdr:col>50</xdr:col>
      <xdr:colOff>114300</xdr:colOff>
      <xdr:row>104</xdr:row>
      <xdr:rowOff>34289</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750300" y="178422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160655</xdr:rowOff>
    </xdr:from>
    <xdr:to>
      <xdr:col>41</xdr:col>
      <xdr:colOff>101600</xdr:colOff>
      <xdr:row>104</xdr:row>
      <xdr:rowOff>90805</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10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34289</xdr:rowOff>
    </xdr:from>
    <xdr:to>
      <xdr:col>45</xdr:col>
      <xdr:colOff>177800</xdr:colOff>
      <xdr:row>104</xdr:row>
      <xdr:rowOff>40005</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7861300" y="1786508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6350</xdr:rowOff>
    </xdr:from>
    <xdr:to>
      <xdr:col>36</xdr:col>
      <xdr:colOff>165100</xdr:colOff>
      <xdr:row>104</xdr:row>
      <xdr:rowOff>107950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6921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40005</xdr:rowOff>
    </xdr:from>
    <xdr:to>
      <xdr:col>41</xdr:col>
      <xdr:colOff>50800</xdr:colOff>
      <xdr:row>104</xdr:row>
      <xdr:rowOff>57150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6972300" y="17870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00000000-0008-0000-0F00-0000E4010000}"/>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00000000-0008-0000-0F00-0000E5010000}"/>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id="{00000000-0008-0000-0F00-0000E6010000}"/>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id="{00000000-0008-0000-0F00-0000E7010000}"/>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78757</xdr:rowOff>
    </xdr:from>
    <xdr:ext cx="469744" cy="259045"/>
    <xdr:sp macro="" textlink="">
      <xdr:nvSpPr>
        <xdr:cNvPr id="488" name="n_1mainValue【市民会館】&#10;一人当たり面積">
          <a:extLst>
            <a:ext uri="{FF2B5EF4-FFF2-40B4-BE49-F238E27FC236}">
              <a16:creationId xmlns:a16="http://schemas.microsoft.com/office/drawing/2014/main" id="{00000000-0008-0000-0F00-0000E8010000}"/>
            </a:ext>
          </a:extLst>
        </xdr:cNvPr>
        <xdr:cNvSpPr txBox="1"/>
      </xdr:nvSpPr>
      <xdr:spPr>
        <a:xfrm>
          <a:off x="93917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101616</xdr:rowOff>
    </xdr:from>
    <xdr:ext cx="469744" cy="259045"/>
    <xdr:sp macro="" textlink="">
      <xdr:nvSpPr>
        <xdr:cNvPr id="489" name="n_2mainValue【市民会館】&#10;一人当たり面積">
          <a:extLst>
            <a:ext uri="{FF2B5EF4-FFF2-40B4-BE49-F238E27FC236}">
              <a16:creationId xmlns:a16="http://schemas.microsoft.com/office/drawing/2014/main" id="{00000000-0008-0000-0F00-0000E9010000}"/>
            </a:ext>
          </a:extLst>
        </xdr:cNvPr>
        <xdr:cNvSpPr txBox="1"/>
      </xdr:nvSpPr>
      <xdr:spPr>
        <a:xfrm>
          <a:off x="85154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107332</xdr:rowOff>
    </xdr:from>
    <xdr:ext cx="469744" cy="259045"/>
    <xdr:sp macro="" textlink="">
      <xdr:nvSpPr>
        <xdr:cNvPr id="490" name="n_3mainValue【市民会館】&#10;一人当たり面積">
          <a:extLst>
            <a:ext uri="{FF2B5EF4-FFF2-40B4-BE49-F238E27FC236}">
              <a16:creationId xmlns:a16="http://schemas.microsoft.com/office/drawing/2014/main" id="{00000000-0008-0000-0F00-0000EA010000}"/>
            </a:ext>
          </a:extLst>
        </xdr:cNvPr>
        <xdr:cNvSpPr txBox="1"/>
      </xdr:nvSpPr>
      <xdr:spPr>
        <a:xfrm>
          <a:off x="762642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124477</xdr:rowOff>
    </xdr:from>
    <xdr:ext cx="469744" cy="259045"/>
    <xdr:sp macro="" textlink="">
      <xdr:nvSpPr>
        <xdr:cNvPr id="491" name="n_4mainValue【市民会館】&#10;一人当たり面積">
          <a:extLst>
            <a:ext uri="{FF2B5EF4-FFF2-40B4-BE49-F238E27FC236}">
              <a16:creationId xmlns:a16="http://schemas.microsoft.com/office/drawing/2014/main" id="{00000000-0008-0000-0F00-0000EB010000}"/>
            </a:ext>
          </a:extLst>
        </xdr:cNvPr>
        <xdr:cNvSpPr txBox="1"/>
      </xdr:nvSpPr>
      <xdr:spPr>
        <a:xfrm>
          <a:off x="6737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00000000-0008-0000-0F00-000004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00000000-0008-0000-0F00-000006020000}"/>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00000000-0008-0000-0F00-000008020000}"/>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00000000-0008-0000-0F00-00000A02000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49893</xdr:rowOff>
    </xdr:from>
    <xdr:to>
      <xdr:col>85</xdr:col>
      <xdr:colOff>177800</xdr:colOff>
      <xdr:row>39</xdr:row>
      <xdr:rowOff>151493</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62687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28320</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00000000-0008-0000-0F00-000016020000}"/>
            </a:ext>
          </a:extLst>
        </xdr:cNvPr>
        <xdr:cNvSpPr txBox="1"/>
      </xdr:nvSpPr>
      <xdr:spPr>
        <a:xfrm>
          <a:off x="163576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100693</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5481300" y="67513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5806</xdr:rowOff>
    </xdr:from>
    <xdr:to>
      <xdr:col>76</xdr:col>
      <xdr:colOff>165100</xdr:colOff>
      <xdr:row>39</xdr:row>
      <xdr:rowOff>107406</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4541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56606</xdr:rowOff>
    </xdr:from>
    <xdr:to>
      <xdr:col>81</xdr:col>
      <xdr:colOff>50800</xdr:colOff>
      <xdr:row>39</xdr:row>
      <xdr:rowOff>64770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592300" y="674315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169091</xdr:rowOff>
    </xdr:from>
    <xdr:to>
      <xdr:col>72</xdr:col>
      <xdr:colOff>38100</xdr:colOff>
      <xdr:row>39</xdr:row>
      <xdr:rowOff>99241</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652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48441</xdr:rowOff>
    </xdr:from>
    <xdr:to>
      <xdr:col>76</xdr:col>
      <xdr:colOff>114300</xdr:colOff>
      <xdr:row>39</xdr:row>
      <xdr:rowOff>56606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703300" y="673499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152763</xdr:rowOff>
    </xdr:from>
    <xdr:to>
      <xdr:col>67</xdr:col>
      <xdr:colOff>101600</xdr:colOff>
      <xdr:row>39</xdr:row>
      <xdr:rowOff>82913</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763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32113</xdr:rowOff>
    </xdr:from>
    <xdr:to>
      <xdr:col>71</xdr:col>
      <xdr:colOff>177800</xdr:colOff>
      <xdr:row>39</xdr:row>
      <xdr:rowOff>48441</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2814300" y="67186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98533</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4389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90368</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500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74040</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11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141963</xdr:rowOff>
    </xdr:from>
    <xdr:to>
      <xdr:col>116</xdr:col>
      <xdr:colOff>114300</xdr:colOff>
      <xdr:row>41</xdr:row>
      <xdr:rowOff>72113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699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120390</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22199600" y="697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145503</xdr:rowOff>
    </xdr:from>
    <xdr:to>
      <xdr:col>112</xdr:col>
      <xdr:colOff>38100</xdr:colOff>
      <xdr:row>41</xdr:row>
      <xdr:rowOff>75653</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700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21313</xdr:rowOff>
    </xdr:from>
    <xdr:to>
      <xdr:col>116</xdr:col>
      <xdr:colOff>63500</xdr:colOff>
      <xdr:row>41</xdr:row>
      <xdr:rowOff>24853</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1323300" y="7050763"/>
          <a:ext cx="838200" cy="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154632</xdr:rowOff>
    </xdr:from>
    <xdr:to>
      <xdr:col>107</xdr:col>
      <xdr:colOff>101600</xdr:colOff>
      <xdr:row>41</xdr:row>
      <xdr:rowOff>84782</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701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24853</xdr:rowOff>
    </xdr:from>
    <xdr:to>
      <xdr:col>111</xdr:col>
      <xdr:colOff>177800</xdr:colOff>
      <xdr:row>41</xdr:row>
      <xdr:rowOff>33982</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0434300" y="7054303"/>
          <a:ext cx="8890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161703</xdr:rowOff>
    </xdr:from>
    <xdr:to>
      <xdr:col>102</xdr:col>
      <xdr:colOff>165100</xdr:colOff>
      <xdr:row>41</xdr:row>
      <xdr:rowOff>91853</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70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33982</xdr:rowOff>
    </xdr:from>
    <xdr:to>
      <xdr:col>107</xdr:col>
      <xdr:colOff>50800</xdr:colOff>
      <xdr:row>41</xdr:row>
      <xdr:rowOff>41053</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9545300" y="7063432"/>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167014</xdr:rowOff>
    </xdr:from>
    <xdr:to>
      <xdr:col>98</xdr:col>
      <xdr:colOff>38100</xdr:colOff>
      <xdr:row>41</xdr:row>
      <xdr:rowOff>97164</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702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41053</xdr:rowOff>
    </xdr:from>
    <xdr:to>
      <xdr:col>102</xdr:col>
      <xdr:colOff>114300</xdr:colOff>
      <xdr:row>41</xdr:row>
      <xdr:rowOff>46364</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656300" y="7070503"/>
          <a:ext cx="889000" cy="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66780</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43411" y="709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75909</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67111" y="710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82980</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8111" y="711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88291</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9111" y="711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00000000-0008-0000-0F00-00007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00000000-0008-0000-0F00-00008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00000000-0008-0000-0F00-000088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消防施設】&#10;有形固定資産減価償却率最大値テキスト">
          <a:extLst>
            <a:ext uri="{FF2B5EF4-FFF2-40B4-BE49-F238E27FC236}">
              <a16:creationId xmlns:a16="http://schemas.microsoft.com/office/drawing/2014/main" id="{00000000-0008-0000-0F00-00008A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00000000-0008-0000-0F00-00008C020000}"/>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76200</xdr:rowOff>
    </xdr:from>
    <xdr:to>
      <xdr:col>85</xdr:col>
      <xdr:colOff>177800</xdr:colOff>
      <xdr:row>82</xdr:row>
      <xdr:rowOff>6350</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6268700" y="1396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99077</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00000000-0008-0000-0F00-000098020000}"/>
            </a:ext>
          </a:extLst>
        </xdr:cNvPr>
        <xdr:cNvSpPr txBox="1"/>
      </xdr:nvSpPr>
      <xdr:spPr>
        <a:xfrm>
          <a:off x="16357600"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50800</xdr:rowOff>
    </xdr:from>
    <xdr:to>
      <xdr:col>81</xdr:col>
      <xdr:colOff>101600</xdr:colOff>
      <xdr:row>81</xdr:row>
      <xdr:rowOff>152400</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54305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101600</xdr:rowOff>
    </xdr:from>
    <xdr:to>
      <xdr:col>85</xdr:col>
      <xdr:colOff>127000</xdr:colOff>
      <xdr:row>81</xdr:row>
      <xdr:rowOff>127000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5481300" y="1398905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27939</xdr:rowOff>
    </xdr:from>
    <xdr:to>
      <xdr:col>76</xdr:col>
      <xdr:colOff>165100</xdr:colOff>
      <xdr:row>81</xdr:row>
      <xdr:rowOff>129539</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4541500" y="139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78739</xdr:rowOff>
    </xdr:from>
    <xdr:to>
      <xdr:col>81</xdr:col>
      <xdr:colOff>50800</xdr:colOff>
      <xdr:row>81</xdr:row>
      <xdr:rowOff>101600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592300" y="139661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11430</xdr:rowOff>
    </xdr:from>
    <xdr:to>
      <xdr:col>72</xdr:col>
      <xdr:colOff>38100</xdr:colOff>
      <xdr:row>81</xdr:row>
      <xdr:rowOff>113030</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36525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62230</xdr:rowOff>
    </xdr:from>
    <xdr:to>
      <xdr:col>76</xdr:col>
      <xdr:colOff>114300</xdr:colOff>
      <xdr:row>81</xdr:row>
      <xdr:rowOff>78739</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3703300" y="1394968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71120</xdr:rowOff>
    </xdr:from>
    <xdr:to>
      <xdr:col>67</xdr:col>
      <xdr:colOff>101600</xdr:colOff>
      <xdr:row>82</xdr:row>
      <xdr:rowOff>1270</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2763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62230</xdr:rowOff>
    </xdr:from>
    <xdr:to>
      <xdr:col>71</xdr:col>
      <xdr:colOff>177800</xdr:colOff>
      <xdr:row>81</xdr:row>
      <xdr:rowOff>121920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flipV="1">
          <a:off x="12814300" y="1394968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673" name="n_1aveValue【消防施設】&#10;有形固定資産減価償却率">
          <a:extLst>
            <a:ext uri="{FF2B5EF4-FFF2-40B4-BE49-F238E27FC236}">
              <a16:creationId xmlns:a16="http://schemas.microsoft.com/office/drawing/2014/main" id="{00000000-0008-0000-0F00-0000A1020000}"/>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674" name="n_2aveValue【消防施設】&#10;有形固定資産減価償却率">
          <a:extLst>
            <a:ext uri="{FF2B5EF4-FFF2-40B4-BE49-F238E27FC236}">
              <a16:creationId xmlns:a16="http://schemas.microsoft.com/office/drawing/2014/main" id="{00000000-0008-0000-0F00-0000A2020000}"/>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100347</xdr:rowOff>
    </xdr:from>
    <xdr:ext cx="405111" cy="259045"/>
    <xdr:sp macro="" textlink="">
      <xdr:nvSpPr>
        <xdr:cNvPr id="675" name="n_3aveValue【消防施設】&#10;有形固定資産減価償却率">
          <a:extLst>
            <a:ext uri="{FF2B5EF4-FFF2-40B4-BE49-F238E27FC236}">
              <a16:creationId xmlns:a16="http://schemas.microsoft.com/office/drawing/2014/main" id="{00000000-0008-0000-0F00-0000A3020000}"/>
            </a:ext>
          </a:extLst>
        </xdr:cNvPr>
        <xdr:cNvSpPr txBox="1"/>
      </xdr:nvSpPr>
      <xdr:spPr>
        <a:xfrm>
          <a:off x="13500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76" name="n_4aveValue【消防施設】&#10;有形固定資産減価償却率">
          <a:extLst>
            <a:ext uri="{FF2B5EF4-FFF2-40B4-BE49-F238E27FC236}">
              <a16:creationId xmlns:a16="http://schemas.microsoft.com/office/drawing/2014/main" id="{00000000-0008-0000-0F00-0000A4020000}"/>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168927</xdr:rowOff>
    </xdr:from>
    <xdr:ext cx="405111" cy="259045"/>
    <xdr:sp macro="" textlink="">
      <xdr:nvSpPr>
        <xdr:cNvPr id="677" name="n_1mainValue【消防施設】&#10;有形固定資産減価償却率">
          <a:extLst>
            <a:ext uri="{FF2B5EF4-FFF2-40B4-BE49-F238E27FC236}">
              <a16:creationId xmlns:a16="http://schemas.microsoft.com/office/drawing/2014/main" id="{00000000-0008-0000-0F00-0000A5020000}"/>
            </a:ext>
          </a:extLst>
        </xdr:cNvPr>
        <xdr:cNvSpPr txBox="1"/>
      </xdr:nvSpPr>
      <xdr:spPr>
        <a:xfrm>
          <a:off x="15266044" y="1371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146066</xdr:rowOff>
    </xdr:from>
    <xdr:ext cx="405111" cy="259045"/>
    <xdr:sp macro="" textlink="">
      <xdr:nvSpPr>
        <xdr:cNvPr id="678" name="n_2mainValue【消防施設】&#10;有形固定資産減価償却率">
          <a:extLst>
            <a:ext uri="{FF2B5EF4-FFF2-40B4-BE49-F238E27FC236}">
              <a16:creationId xmlns:a16="http://schemas.microsoft.com/office/drawing/2014/main" id="{00000000-0008-0000-0F00-0000A6020000}"/>
            </a:ext>
          </a:extLst>
        </xdr:cNvPr>
        <xdr:cNvSpPr txBox="1"/>
      </xdr:nvSpPr>
      <xdr:spPr>
        <a:xfrm>
          <a:off x="14389744" y="1369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129557</xdr:rowOff>
    </xdr:from>
    <xdr:ext cx="405111" cy="259045"/>
    <xdr:sp macro="" textlink="">
      <xdr:nvSpPr>
        <xdr:cNvPr id="679" name="n_3mainValue【消防施設】&#10;有形固定資産減価償却率">
          <a:extLst>
            <a:ext uri="{FF2B5EF4-FFF2-40B4-BE49-F238E27FC236}">
              <a16:creationId xmlns:a16="http://schemas.microsoft.com/office/drawing/2014/main" id="{00000000-0008-0000-0F00-0000A7020000}"/>
            </a:ext>
          </a:extLst>
        </xdr:cNvPr>
        <xdr:cNvSpPr txBox="1"/>
      </xdr:nvSpPr>
      <xdr:spPr>
        <a:xfrm>
          <a:off x="13500744"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17797</xdr:rowOff>
    </xdr:from>
    <xdr:ext cx="405111" cy="259045"/>
    <xdr:sp macro="" textlink="">
      <xdr:nvSpPr>
        <xdr:cNvPr id="680" name="n_4mainValue【消防施設】&#10;有形固定資産減価償却率">
          <a:extLst>
            <a:ext uri="{FF2B5EF4-FFF2-40B4-BE49-F238E27FC236}">
              <a16:creationId xmlns:a16="http://schemas.microsoft.com/office/drawing/2014/main" id="{00000000-0008-0000-0F00-0000A8020000}"/>
            </a:ext>
          </a:extLst>
        </xdr:cNvPr>
        <xdr:cNvSpPr txBox="1"/>
      </xdr:nvSpPr>
      <xdr:spPr>
        <a:xfrm>
          <a:off x="12611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00000000-0008-0000-0F00-0000BF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705" name="【消防施設】&#10;一人当たり面積最小値テキスト">
          <a:extLst>
            <a:ext uri="{FF2B5EF4-FFF2-40B4-BE49-F238E27FC236}">
              <a16:creationId xmlns:a16="http://schemas.microsoft.com/office/drawing/2014/main" id="{00000000-0008-0000-0F00-0000C1020000}"/>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707" name="【消防施設】&#10;一人当たり面積最大値テキスト">
          <a:extLst>
            <a:ext uri="{FF2B5EF4-FFF2-40B4-BE49-F238E27FC236}">
              <a16:creationId xmlns:a16="http://schemas.microsoft.com/office/drawing/2014/main" id="{00000000-0008-0000-0F00-0000C3020000}"/>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709" name="【消防施設】&#10;一人当たり面積平均値テキスト">
          <a:extLst>
            <a:ext uri="{FF2B5EF4-FFF2-40B4-BE49-F238E27FC236}">
              <a16:creationId xmlns:a16="http://schemas.microsoft.com/office/drawing/2014/main" id="{00000000-0008-0000-0F00-0000C5020000}"/>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710" name="フローチャート: 判断 709">
          <a:extLst>
            <a:ext uri="{FF2B5EF4-FFF2-40B4-BE49-F238E27FC236}">
              <a16:creationId xmlns:a16="http://schemas.microsoft.com/office/drawing/2014/main" id="{00000000-0008-0000-0F00-0000C6020000}"/>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711" name="フローチャート: 判断 710">
          <a:extLst>
            <a:ext uri="{FF2B5EF4-FFF2-40B4-BE49-F238E27FC236}">
              <a16:creationId xmlns:a16="http://schemas.microsoft.com/office/drawing/2014/main" id="{00000000-0008-0000-0F00-0000C7020000}"/>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712" name="フローチャート: 判断 711">
          <a:extLst>
            <a:ext uri="{FF2B5EF4-FFF2-40B4-BE49-F238E27FC236}">
              <a16:creationId xmlns:a16="http://schemas.microsoft.com/office/drawing/2014/main" id="{00000000-0008-0000-0F00-0000C8020000}"/>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129794</xdr:rowOff>
    </xdr:from>
    <xdr:to>
      <xdr:col>116</xdr:col>
      <xdr:colOff>114300</xdr:colOff>
      <xdr:row>86</xdr:row>
      <xdr:rowOff>59944</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22110700" y="147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89933</xdr:rowOff>
    </xdr:from>
    <xdr:ext cx="469744" cy="259045"/>
    <xdr:sp macro="" textlink="">
      <xdr:nvSpPr>
        <xdr:cNvPr id="721" name="【消防施設】&#10;一人当たり面積該当値テキスト">
          <a:extLst>
            <a:ext uri="{FF2B5EF4-FFF2-40B4-BE49-F238E27FC236}">
              <a16:creationId xmlns:a16="http://schemas.microsoft.com/office/drawing/2014/main" id="{00000000-0008-0000-0F00-0000D1020000}"/>
            </a:ext>
          </a:extLst>
        </xdr:cNvPr>
        <xdr:cNvSpPr txBox="1"/>
      </xdr:nvSpPr>
      <xdr:spPr>
        <a:xfrm>
          <a:off x="22199600" y="1466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9144</xdr:rowOff>
    </xdr:from>
    <xdr:to>
      <xdr:col>116</xdr:col>
      <xdr:colOff>63500</xdr:colOff>
      <xdr:row>86</xdr:row>
      <xdr:rowOff>10668</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21323300" y="1475384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135128</xdr:rowOff>
    </xdr:from>
    <xdr:to>
      <xdr:col>107</xdr:col>
      <xdr:colOff>101600</xdr:colOff>
      <xdr:row>86</xdr:row>
      <xdr:rowOff>65278</xdr:rowOff>
    </xdr:to>
    <xdr:sp macro="" textlink="">
      <xdr:nvSpPr>
        <xdr:cNvPr id="724" name="楕円 723">
          <a:extLst>
            <a:ext uri="{FF2B5EF4-FFF2-40B4-BE49-F238E27FC236}">
              <a16:creationId xmlns:a16="http://schemas.microsoft.com/office/drawing/2014/main" id="{00000000-0008-0000-0F00-0000D4020000}"/>
            </a:ext>
          </a:extLst>
        </xdr:cNvPr>
        <xdr:cNvSpPr/>
      </xdr:nvSpPr>
      <xdr:spPr>
        <a:xfrm>
          <a:off x="20383500" y="1470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14478</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flipV="1">
          <a:off x="20434300" y="1475536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14478</xdr:rowOff>
    </xdr:from>
    <xdr:to>
      <xdr:col>107</xdr:col>
      <xdr:colOff>50800</xdr:colOff>
      <xdr:row>86</xdr:row>
      <xdr:rowOff>19050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flipV="1">
          <a:off x="19545300" y="147591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138937</xdr:rowOff>
    </xdr:from>
    <xdr:to>
      <xdr:col>98</xdr:col>
      <xdr:colOff>38100</xdr:colOff>
      <xdr:row>86</xdr:row>
      <xdr:rowOff>69087</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8605500" y="147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18287</xdr:rowOff>
    </xdr:from>
    <xdr:to>
      <xdr:col>102</xdr:col>
      <xdr:colOff>114300</xdr:colOff>
      <xdr:row>86</xdr:row>
      <xdr:rowOff>19050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8656300" y="1476298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730" name="n_1aveValue【消防施設】&#10;一人当たり面積">
          <a:extLst>
            <a:ext uri="{FF2B5EF4-FFF2-40B4-BE49-F238E27FC236}">
              <a16:creationId xmlns:a16="http://schemas.microsoft.com/office/drawing/2014/main" id="{00000000-0008-0000-0F00-0000DA020000}"/>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731" name="n_2aveValue【消防施設】&#10;一人当たり面積">
          <a:extLst>
            <a:ext uri="{FF2B5EF4-FFF2-40B4-BE49-F238E27FC236}">
              <a16:creationId xmlns:a16="http://schemas.microsoft.com/office/drawing/2014/main" id="{00000000-0008-0000-0F00-0000DB020000}"/>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732" name="n_3aveValue【消防施設】&#10;一人当たり面積">
          <a:extLst>
            <a:ext uri="{FF2B5EF4-FFF2-40B4-BE49-F238E27FC236}">
              <a16:creationId xmlns:a16="http://schemas.microsoft.com/office/drawing/2014/main" id="{00000000-0008-0000-0F00-0000DC020000}"/>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733" name="n_4aveValue【消防施設】&#10;一人当たり面積">
          <a:extLst>
            <a:ext uri="{FF2B5EF4-FFF2-40B4-BE49-F238E27FC236}">
              <a16:creationId xmlns:a16="http://schemas.microsoft.com/office/drawing/2014/main" id="{00000000-0008-0000-0F00-0000DD020000}"/>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734" name="n_1mainValue【消防施設】&#10;一人当たり面積">
          <a:extLst>
            <a:ext uri="{FF2B5EF4-FFF2-40B4-BE49-F238E27FC236}">
              <a16:creationId xmlns:a16="http://schemas.microsoft.com/office/drawing/2014/main" id="{00000000-0008-0000-0F00-0000DE020000}"/>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56405</xdr:rowOff>
    </xdr:from>
    <xdr:ext cx="469744" cy="259045"/>
    <xdr:sp macro="" textlink="">
      <xdr:nvSpPr>
        <xdr:cNvPr id="735" name="n_2mainValue【消防施設】&#10;一人当たり面積">
          <a:extLst>
            <a:ext uri="{FF2B5EF4-FFF2-40B4-BE49-F238E27FC236}">
              <a16:creationId xmlns:a16="http://schemas.microsoft.com/office/drawing/2014/main" id="{00000000-0008-0000-0F00-0000DF020000}"/>
            </a:ext>
          </a:extLst>
        </xdr:cNvPr>
        <xdr:cNvSpPr txBox="1"/>
      </xdr:nvSpPr>
      <xdr:spPr>
        <a:xfrm>
          <a:off x="20199427" y="1480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36" name="n_3mainValue【消防施設】&#10;一人当たり面積">
          <a:extLst>
            <a:ext uri="{FF2B5EF4-FFF2-40B4-BE49-F238E27FC236}">
              <a16:creationId xmlns:a16="http://schemas.microsoft.com/office/drawing/2014/main" id="{00000000-0008-0000-0F00-0000E0020000}"/>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60214</xdr:rowOff>
    </xdr:from>
    <xdr:ext cx="469744" cy="259045"/>
    <xdr:sp macro="" textlink="">
      <xdr:nvSpPr>
        <xdr:cNvPr id="737" name="n_4mainValue【消防施設】&#10;一人当たり面積">
          <a:extLst>
            <a:ext uri="{FF2B5EF4-FFF2-40B4-BE49-F238E27FC236}">
              <a16:creationId xmlns:a16="http://schemas.microsoft.com/office/drawing/2014/main" id="{00000000-0008-0000-0F00-0000E1020000}"/>
            </a:ext>
          </a:extLst>
        </xdr:cNvPr>
        <xdr:cNvSpPr txBox="1"/>
      </xdr:nvSpPr>
      <xdr:spPr>
        <a:xfrm>
          <a:off x="18421427" y="1480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庁舎】&#10;有形固定資産減価償却率グラフ枠">
          <a:extLst>
            <a:ext uri="{FF2B5EF4-FFF2-40B4-BE49-F238E27FC236}">
              <a16:creationId xmlns:a16="http://schemas.microsoft.com/office/drawing/2014/main" id="{00000000-0008-0000-0F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庁舎】&#10;有形固定資産減価償却率最小値テキスト">
          <a:extLst>
            <a:ext uri="{FF2B5EF4-FFF2-40B4-BE49-F238E27FC236}">
              <a16:creationId xmlns:a16="http://schemas.microsoft.com/office/drawing/2014/main" id="{00000000-0008-0000-0F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766" name="【庁舎】&#10;有形固定資産減価償却率最大値テキスト">
          <a:extLst>
            <a:ext uri="{FF2B5EF4-FFF2-40B4-BE49-F238E27FC236}">
              <a16:creationId xmlns:a16="http://schemas.microsoft.com/office/drawing/2014/main" id="{00000000-0008-0000-0F00-0000FE020000}"/>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768" name="【庁舎】&#10;有形固定資産減価償却率平均値テキスト">
          <a:extLst>
            <a:ext uri="{FF2B5EF4-FFF2-40B4-BE49-F238E27FC236}">
              <a16:creationId xmlns:a16="http://schemas.microsoft.com/office/drawing/2014/main" id="{00000000-0008-0000-0F00-000000030000}"/>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69" name="フローチャート: 判断 768">
          <a:extLst>
            <a:ext uri="{FF2B5EF4-FFF2-40B4-BE49-F238E27FC236}">
              <a16:creationId xmlns:a16="http://schemas.microsoft.com/office/drawing/2014/main" id="{00000000-0008-0000-0F00-000001030000}"/>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770" name="フローチャート: 判断 769">
          <a:extLst>
            <a:ext uri="{FF2B5EF4-FFF2-40B4-BE49-F238E27FC236}">
              <a16:creationId xmlns:a16="http://schemas.microsoft.com/office/drawing/2014/main" id="{00000000-0008-0000-0F00-000002030000}"/>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71" name="フローチャート: 判断 770">
          <a:extLst>
            <a:ext uri="{FF2B5EF4-FFF2-40B4-BE49-F238E27FC236}">
              <a16:creationId xmlns:a16="http://schemas.microsoft.com/office/drawing/2014/main" id="{00000000-0008-0000-0F00-000003030000}"/>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F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F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169092</xdr:rowOff>
    </xdr:from>
    <xdr:to>
      <xdr:col>85</xdr:col>
      <xdr:colOff>177800</xdr:colOff>
      <xdr:row>108</xdr:row>
      <xdr:rowOff>99242</xdr:rowOff>
    </xdr:to>
    <xdr:sp macro="" textlink="">
      <xdr:nvSpPr>
        <xdr:cNvPr id="779" name="楕円 778">
          <a:extLst>
            <a:ext uri="{FF2B5EF4-FFF2-40B4-BE49-F238E27FC236}">
              <a16:creationId xmlns:a16="http://schemas.microsoft.com/office/drawing/2014/main" id="{00000000-0008-0000-0F00-00000B030000}"/>
            </a:ext>
          </a:extLst>
        </xdr:cNvPr>
        <xdr:cNvSpPr/>
      </xdr:nvSpPr>
      <xdr:spPr>
        <a:xfrm>
          <a:off x="162687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147519</xdr:rowOff>
    </xdr:from>
    <xdr:ext cx="405111" cy="259045"/>
    <xdr:sp macro="" textlink="">
      <xdr:nvSpPr>
        <xdr:cNvPr id="780" name="【庁舎】&#10;有形固定資産減価償却率該当値テキスト">
          <a:extLst>
            <a:ext uri="{FF2B5EF4-FFF2-40B4-BE49-F238E27FC236}">
              <a16:creationId xmlns:a16="http://schemas.microsoft.com/office/drawing/2014/main" id="{00000000-0008-0000-0F00-00000C030000}"/>
            </a:ext>
          </a:extLst>
        </xdr:cNvPr>
        <xdr:cNvSpPr txBox="1"/>
      </xdr:nvSpPr>
      <xdr:spPr>
        <a:xfrm>
          <a:off x="16357600"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170724</xdr:rowOff>
    </xdr:from>
    <xdr:to>
      <xdr:col>81</xdr:col>
      <xdr:colOff>101600</xdr:colOff>
      <xdr:row>108</xdr:row>
      <xdr:rowOff>100874</xdr:rowOff>
    </xdr:to>
    <xdr:sp macro="" textlink="">
      <xdr:nvSpPr>
        <xdr:cNvPr id="781" name="楕円 780">
          <a:extLst>
            <a:ext uri="{FF2B5EF4-FFF2-40B4-BE49-F238E27FC236}">
              <a16:creationId xmlns:a16="http://schemas.microsoft.com/office/drawing/2014/main" id="{00000000-0008-0000-0F00-00000D030000}"/>
            </a:ext>
          </a:extLst>
        </xdr:cNvPr>
        <xdr:cNvSpPr/>
      </xdr:nvSpPr>
      <xdr:spPr>
        <a:xfrm>
          <a:off x="15430500" y="1851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48442</xdr:rowOff>
    </xdr:from>
    <xdr:to>
      <xdr:col>85</xdr:col>
      <xdr:colOff>127000</xdr:colOff>
      <xdr:row>108</xdr:row>
      <xdr:rowOff>50074</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flipV="1">
          <a:off x="15481300" y="1856504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160927</xdr:rowOff>
    </xdr:from>
    <xdr:to>
      <xdr:col>76</xdr:col>
      <xdr:colOff>165100</xdr:colOff>
      <xdr:row>108</xdr:row>
      <xdr:rowOff>91077</xdr:rowOff>
    </xdr:to>
    <xdr:sp macro="" textlink="">
      <xdr:nvSpPr>
        <xdr:cNvPr id="783" name="楕円 782">
          <a:extLst>
            <a:ext uri="{FF2B5EF4-FFF2-40B4-BE49-F238E27FC236}">
              <a16:creationId xmlns:a16="http://schemas.microsoft.com/office/drawing/2014/main" id="{00000000-0008-0000-0F00-00000F030000}"/>
            </a:ext>
          </a:extLst>
        </xdr:cNvPr>
        <xdr:cNvSpPr/>
      </xdr:nvSpPr>
      <xdr:spPr>
        <a:xfrm>
          <a:off x="14541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40277</xdr:rowOff>
    </xdr:from>
    <xdr:to>
      <xdr:col>81</xdr:col>
      <xdr:colOff>50800</xdr:colOff>
      <xdr:row>108</xdr:row>
      <xdr:rowOff>50074</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4592300" y="185568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151130</xdr:rowOff>
    </xdr:from>
    <xdr:to>
      <xdr:col>72</xdr:col>
      <xdr:colOff>38100</xdr:colOff>
      <xdr:row>108</xdr:row>
      <xdr:rowOff>81280</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365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30480</xdr:rowOff>
    </xdr:from>
    <xdr:to>
      <xdr:col>76</xdr:col>
      <xdr:colOff>114300</xdr:colOff>
      <xdr:row>108</xdr:row>
      <xdr:rowOff>40277</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3703300" y="185470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133169</xdr:rowOff>
    </xdr:from>
    <xdr:to>
      <xdr:col>67</xdr:col>
      <xdr:colOff>101600</xdr:colOff>
      <xdr:row>108</xdr:row>
      <xdr:rowOff>63319</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12763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12519</xdr:rowOff>
    </xdr:from>
    <xdr:to>
      <xdr:col>71</xdr:col>
      <xdr:colOff>177800</xdr:colOff>
      <xdr:row>108</xdr:row>
      <xdr:rowOff>30480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2814300" y="185291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789" name="n_1aveValue【庁舎】&#10;有形固定資産減価償却率">
          <a:extLst>
            <a:ext uri="{FF2B5EF4-FFF2-40B4-BE49-F238E27FC236}">
              <a16:creationId xmlns:a16="http://schemas.microsoft.com/office/drawing/2014/main" id="{00000000-0008-0000-0F00-000015030000}"/>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790" name="n_2aveValue【庁舎】&#10;有形固定資産減価償却率">
          <a:extLst>
            <a:ext uri="{FF2B5EF4-FFF2-40B4-BE49-F238E27FC236}">
              <a16:creationId xmlns:a16="http://schemas.microsoft.com/office/drawing/2014/main" id="{00000000-0008-0000-0F00-000016030000}"/>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1" name="n_3aveValue【庁舎】&#10;有形固定資産減価償却率">
          <a:extLst>
            <a:ext uri="{FF2B5EF4-FFF2-40B4-BE49-F238E27FC236}">
              <a16:creationId xmlns:a16="http://schemas.microsoft.com/office/drawing/2014/main" id="{00000000-0008-0000-0F00-000017030000}"/>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2" name="n_4aveValue【庁舎】&#10;有形固定資産減価償却率">
          <a:extLst>
            <a:ext uri="{FF2B5EF4-FFF2-40B4-BE49-F238E27FC236}">
              <a16:creationId xmlns:a16="http://schemas.microsoft.com/office/drawing/2014/main" id="{00000000-0008-0000-0F00-000018030000}"/>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92001</xdr:rowOff>
    </xdr:from>
    <xdr:ext cx="405111" cy="259045"/>
    <xdr:sp macro="" textlink="">
      <xdr:nvSpPr>
        <xdr:cNvPr id="793" name="n_1mainValue【庁舎】&#10;有形固定資産減価償却率">
          <a:extLst>
            <a:ext uri="{FF2B5EF4-FFF2-40B4-BE49-F238E27FC236}">
              <a16:creationId xmlns:a16="http://schemas.microsoft.com/office/drawing/2014/main" id="{00000000-0008-0000-0F00-000019030000}"/>
            </a:ext>
          </a:extLst>
        </xdr:cNvPr>
        <xdr:cNvSpPr txBox="1"/>
      </xdr:nvSpPr>
      <xdr:spPr>
        <a:xfrm>
          <a:off x="15266044" y="1860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82204</xdr:rowOff>
    </xdr:from>
    <xdr:ext cx="405111" cy="259045"/>
    <xdr:sp macro="" textlink="">
      <xdr:nvSpPr>
        <xdr:cNvPr id="794" name="n_2mainValue【庁舎】&#10;有形固定資産減価償却率">
          <a:extLst>
            <a:ext uri="{FF2B5EF4-FFF2-40B4-BE49-F238E27FC236}">
              <a16:creationId xmlns:a16="http://schemas.microsoft.com/office/drawing/2014/main" id="{00000000-0008-0000-0F00-00001A030000}"/>
            </a:ext>
          </a:extLst>
        </xdr:cNvPr>
        <xdr:cNvSpPr txBox="1"/>
      </xdr:nvSpPr>
      <xdr:spPr>
        <a:xfrm>
          <a:off x="14389744" y="1859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72407</xdr:rowOff>
    </xdr:from>
    <xdr:ext cx="405111" cy="259045"/>
    <xdr:sp macro="" textlink="">
      <xdr:nvSpPr>
        <xdr:cNvPr id="795" name="n_3mainValue【庁舎】&#10;有形固定資産減価償却率">
          <a:extLst>
            <a:ext uri="{FF2B5EF4-FFF2-40B4-BE49-F238E27FC236}">
              <a16:creationId xmlns:a16="http://schemas.microsoft.com/office/drawing/2014/main" id="{00000000-0008-0000-0F00-00001B030000}"/>
            </a:ext>
          </a:extLst>
        </xdr:cNvPr>
        <xdr:cNvSpPr txBox="1"/>
      </xdr:nvSpPr>
      <xdr:spPr>
        <a:xfrm>
          <a:off x="13500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54446</xdr:rowOff>
    </xdr:from>
    <xdr:ext cx="405111" cy="259045"/>
    <xdr:sp macro="" textlink="">
      <xdr:nvSpPr>
        <xdr:cNvPr id="796" name="n_4mainValue【庁舎】&#10;有形固定資産減価償却率">
          <a:extLst>
            <a:ext uri="{FF2B5EF4-FFF2-40B4-BE49-F238E27FC236}">
              <a16:creationId xmlns:a16="http://schemas.microsoft.com/office/drawing/2014/main" id="{00000000-0008-0000-0F00-00001C030000}"/>
            </a:ext>
          </a:extLst>
        </xdr:cNvPr>
        <xdr:cNvSpPr txBox="1"/>
      </xdr:nvSpPr>
      <xdr:spPr>
        <a:xfrm>
          <a:off x="12611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00000000-0008-0000-0F00-00003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25" name="【庁舎】&#10;一人当たり面積最小値テキスト">
          <a:extLst>
            <a:ext uri="{FF2B5EF4-FFF2-40B4-BE49-F238E27FC236}">
              <a16:creationId xmlns:a16="http://schemas.microsoft.com/office/drawing/2014/main" id="{00000000-0008-0000-0F00-000039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827" name="【庁舎】&#10;一人当たり面積最大値テキスト">
          <a:extLst>
            <a:ext uri="{FF2B5EF4-FFF2-40B4-BE49-F238E27FC236}">
              <a16:creationId xmlns:a16="http://schemas.microsoft.com/office/drawing/2014/main" id="{00000000-0008-0000-0F00-00003B030000}"/>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829" name="【庁舎】&#10;一人当たり面積平均値テキスト">
          <a:extLst>
            <a:ext uri="{FF2B5EF4-FFF2-40B4-BE49-F238E27FC236}">
              <a16:creationId xmlns:a16="http://schemas.microsoft.com/office/drawing/2014/main" id="{00000000-0008-0000-0F00-00003D030000}"/>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30" name="フローチャート: 判断 829">
          <a:extLst>
            <a:ext uri="{FF2B5EF4-FFF2-40B4-BE49-F238E27FC236}">
              <a16:creationId xmlns:a16="http://schemas.microsoft.com/office/drawing/2014/main" id="{00000000-0008-0000-0F00-00003E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F00-00004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98267</xdr:rowOff>
    </xdr:from>
    <xdr:to>
      <xdr:col>116</xdr:col>
      <xdr:colOff>114300</xdr:colOff>
      <xdr:row>107</xdr:row>
      <xdr:rowOff>28417</xdr:rowOff>
    </xdr:to>
    <xdr:sp macro="" textlink="">
      <xdr:nvSpPr>
        <xdr:cNvPr id="840" name="楕円 839">
          <a:extLst>
            <a:ext uri="{FF2B5EF4-FFF2-40B4-BE49-F238E27FC236}">
              <a16:creationId xmlns:a16="http://schemas.microsoft.com/office/drawing/2014/main" id="{00000000-0008-0000-0F00-000048030000}"/>
            </a:ext>
          </a:extLst>
        </xdr:cNvPr>
        <xdr:cNvSpPr/>
      </xdr:nvSpPr>
      <xdr:spPr>
        <a:xfrm>
          <a:off x="22110700" y="1827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76694</xdr:rowOff>
    </xdr:from>
    <xdr:ext cx="469744" cy="259045"/>
    <xdr:sp macro="" textlink="">
      <xdr:nvSpPr>
        <xdr:cNvPr id="841" name="【庁舎】&#10;一人当たり面積該当値テキスト">
          <a:extLst>
            <a:ext uri="{FF2B5EF4-FFF2-40B4-BE49-F238E27FC236}">
              <a16:creationId xmlns:a16="http://schemas.microsoft.com/office/drawing/2014/main" id="{00000000-0008-0000-0F00-000049030000}"/>
            </a:ext>
          </a:extLst>
        </xdr:cNvPr>
        <xdr:cNvSpPr txBox="1"/>
      </xdr:nvSpPr>
      <xdr:spPr>
        <a:xfrm>
          <a:off x="22199600" y="1825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106838</xdr:rowOff>
    </xdr:from>
    <xdr:to>
      <xdr:col>112</xdr:col>
      <xdr:colOff>38100</xdr:colOff>
      <xdr:row>107</xdr:row>
      <xdr:rowOff>36988</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21272500" y="1828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149067</xdr:rowOff>
    </xdr:from>
    <xdr:to>
      <xdr:col>116</xdr:col>
      <xdr:colOff>63500</xdr:colOff>
      <xdr:row>106</xdr:row>
      <xdr:rowOff>157638</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21323300" y="18322767"/>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118269</xdr:rowOff>
    </xdr:from>
    <xdr:to>
      <xdr:col>107</xdr:col>
      <xdr:colOff>101600</xdr:colOff>
      <xdr:row>107</xdr:row>
      <xdr:rowOff>48419</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20383500" y="1829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157638</xdr:rowOff>
    </xdr:from>
    <xdr:to>
      <xdr:col>111</xdr:col>
      <xdr:colOff>177800</xdr:colOff>
      <xdr:row>106</xdr:row>
      <xdr:rowOff>169069</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20434300" y="1833133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9494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169069</xdr:rowOff>
    </xdr:from>
    <xdr:to>
      <xdr:col>107</xdr:col>
      <xdr:colOff>50800</xdr:colOff>
      <xdr:row>107</xdr:row>
      <xdr:rowOff>7620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9545300" y="18342769"/>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135413</xdr:rowOff>
    </xdr:from>
    <xdr:to>
      <xdr:col>98</xdr:col>
      <xdr:colOff>38100</xdr:colOff>
      <xdr:row>107</xdr:row>
      <xdr:rowOff>65563</xdr:rowOff>
    </xdr:to>
    <xdr:sp macro="" textlink="">
      <xdr:nvSpPr>
        <xdr:cNvPr id="848" name="楕円 847">
          <a:extLst>
            <a:ext uri="{FF2B5EF4-FFF2-40B4-BE49-F238E27FC236}">
              <a16:creationId xmlns:a16="http://schemas.microsoft.com/office/drawing/2014/main" id="{00000000-0008-0000-0F00-000050030000}"/>
            </a:ext>
          </a:extLst>
        </xdr:cNvPr>
        <xdr:cNvSpPr/>
      </xdr:nvSpPr>
      <xdr:spPr>
        <a:xfrm>
          <a:off x="18605500" y="1830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7620</xdr:rowOff>
    </xdr:from>
    <xdr:to>
      <xdr:col>102</xdr:col>
      <xdr:colOff>114300</xdr:colOff>
      <xdr:row>107</xdr:row>
      <xdr:rowOff>14763</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flipV="1">
          <a:off x="18656300" y="18352770"/>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850" name="n_1aveValue【庁舎】&#10;一人当たり面積">
          <a:extLst>
            <a:ext uri="{FF2B5EF4-FFF2-40B4-BE49-F238E27FC236}">
              <a16:creationId xmlns:a16="http://schemas.microsoft.com/office/drawing/2014/main" id="{00000000-0008-0000-0F00-000052030000}"/>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851" name="n_2aveValue【庁舎】&#10;一人当たり面積">
          <a:extLst>
            <a:ext uri="{FF2B5EF4-FFF2-40B4-BE49-F238E27FC236}">
              <a16:creationId xmlns:a16="http://schemas.microsoft.com/office/drawing/2014/main" id="{00000000-0008-0000-0F00-000053030000}"/>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117809</xdr:rowOff>
    </xdr:from>
    <xdr:ext cx="469744" cy="259045"/>
    <xdr:sp macro="" textlink="">
      <xdr:nvSpPr>
        <xdr:cNvPr id="852" name="n_3aveValue【庁舎】&#10;一人当たり面積">
          <a:extLst>
            <a:ext uri="{FF2B5EF4-FFF2-40B4-BE49-F238E27FC236}">
              <a16:creationId xmlns:a16="http://schemas.microsoft.com/office/drawing/2014/main" id="{00000000-0008-0000-0F00-000054030000}"/>
            </a:ext>
          </a:extLst>
        </xdr:cNvPr>
        <xdr:cNvSpPr txBox="1"/>
      </xdr:nvSpPr>
      <xdr:spPr>
        <a:xfrm>
          <a:off x="19310427" y="1794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142098</xdr:rowOff>
    </xdr:from>
    <xdr:ext cx="469744" cy="259045"/>
    <xdr:sp macro="" textlink="">
      <xdr:nvSpPr>
        <xdr:cNvPr id="853" name="n_4aveValue【庁舎】&#10;一人当たり面積">
          <a:extLst>
            <a:ext uri="{FF2B5EF4-FFF2-40B4-BE49-F238E27FC236}">
              <a16:creationId xmlns:a16="http://schemas.microsoft.com/office/drawing/2014/main" id="{00000000-0008-0000-0F00-000055030000}"/>
            </a:ext>
          </a:extLst>
        </xdr:cNvPr>
        <xdr:cNvSpPr txBox="1"/>
      </xdr:nvSpPr>
      <xdr:spPr>
        <a:xfrm>
          <a:off x="18421427" y="1797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28115</xdr:rowOff>
    </xdr:from>
    <xdr:ext cx="469744" cy="259045"/>
    <xdr:sp macro="" textlink="">
      <xdr:nvSpPr>
        <xdr:cNvPr id="854" name="n_1mainValue【庁舎】&#10;一人当たり面積">
          <a:extLst>
            <a:ext uri="{FF2B5EF4-FFF2-40B4-BE49-F238E27FC236}">
              <a16:creationId xmlns:a16="http://schemas.microsoft.com/office/drawing/2014/main" id="{00000000-0008-0000-0F00-000056030000}"/>
            </a:ext>
          </a:extLst>
        </xdr:cNvPr>
        <xdr:cNvSpPr txBox="1"/>
      </xdr:nvSpPr>
      <xdr:spPr>
        <a:xfrm>
          <a:off x="21075727" y="1837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39546</xdr:rowOff>
    </xdr:from>
    <xdr:ext cx="469744" cy="259045"/>
    <xdr:sp macro="" textlink="">
      <xdr:nvSpPr>
        <xdr:cNvPr id="855" name="n_2mainValue【庁舎】&#10;一人当たり面積">
          <a:extLst>
            <a:ext uri="{FF2B5EF4-FFF2-40B4-BE49-F238E27FC236}">
              <a16:creationId xmlns:a16="http://schemas.microsoft.com/office/drawing/2014/main" id="{00000000-0008-0000-0F00-000057030000}"/>
            </a:ext>
          </a:extLst>
        </xdr:cNvPr>
        <xdr:cNvSpPr txBox="1"/>
      </xdr:nvSpPr>
      <xdr:spPr>
        <a:xfrm>
          <a:off x="20199427" y="18384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56" name="n_3mainValue【庁舎】&#10;一人当たり面積">
          <a:extLst>
            <a:ext uri="{FF2B5EF4-FFF2-40B4-BE49-F238E27FC236}">
              <a16:creationId xmlns:a16="http://schemas.microsoft.com/office/drawing/2014/main" id="{00000000-0008-0000-0F00-000058030000}"/>
            </a:ext>
          </a:extLst>
        </xdr:cNvPr>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56690</xdr:rowOff>
    </xdr:from>
    <xdr:ext cx="469744" cy="259045"/>
    <xdr:sp macro="" textlink="">
      <xdr:nvSpPr>
        <xdr:cNvPr id="857" name="n_4mainValue【庁舎】&#10;一人当たり面積">
          <a:extLst>
            <a:ext uri="{FF2B5EF4-FFF2-40B4-BE49-F238E27FC236}">
              <a16:creationId xmlns:a16="http://schemas.microsoft.com/office/drawing/2014/main" id="{00000000-0008-0000-0F00-000059030000}"/>
            </a:ext>
          </a:extLst>
        </xdr:cNvPr>
        <xdr:cNvSpPr txBox="1"/>
      </xdr:nvSpPr>
      <xdr:spPr>
        <a:xfrm>
          <a:off x="18421427" y="18401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00000000-0008-0000-0F00-00005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すると、体育館・プール、消防施設以外は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が、特に高い施設は、庁舎（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年以上経過しており、老朽化や耐震性に問題を抱えていることから、今後の耐震・長寿命化等の対策が急務である。福祉施設については、築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年以上が経過している高齢者福祉施設もあることから有形固定資産減価償却率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％となっており、県内平均と比べても高い水準となっている。図書館については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市民館については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年以上と、それぞれ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年数が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経過し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、今後は設備機器等の不具合の発生も予想されるため、適正な予防保全型の老朽化対策を行っていく必要がある。一般廃棄物処理施設については、昨年から有形固定資産減価償却率が大幅に上昇し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令和３年度に実施した環境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内建物付属設備等の修繕に係る減価償却が始まったためである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13,624
13,289
162.12
13,288,858
12,852,128
402,149
5,486,384
8,974,920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に伴う軽減措置の終了等により固定資産税は増加となったが、新型コロナウイルス感染症の影響による業績不振から、市民税個人所得割や法人税は減少となった。また、人口減少及び全国平均を上回る高齢化率（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45.37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加え、基幹産業である農林水産業の不振が続いていることなどにより、財政力指数は類似団体平均を下回っている。近年は社会保障関係費や公共施設等の老朽化に伴う維持補修費などの行政需要が増加傾向にある。今後も、歳出の徹底した見直しや削減を図っていくとともに、歳入確保、財政基盤の強化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68580</xdr:rowOff>
    </xdr:from>
    <xdr:to>
      <xdr:col>23</xdr:col>
      <xdr:colOff>184150</xdr:colOff>
      <xdr:row>43</xdr:row>
      <xdr:rowOff>170180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1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普通交付税や地方消費税交付金等の経常的な一般財源収入が減少したため、経常収支比率は</a:t>
          </a:r>
          <a:r>
            <a:rPr kumimoji="1"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今後は、自主財源確保により一層努めるとともに、地方債の発行抑制による公債費の縮減等で経常経費の削減に努める。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117566</xdr:rowOff>
    </xdr:from>
    <xdr:to>
      <xdr:col>23</xdr:col>
      <xdr:colOff>133350</xdr:colOff>
      <xdr:row>59</xdr:row>
      <xdr:rowOff>165826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3311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117566</xdr:rowOff>
    </xdr:from>
    <xdr:to>
      <xdr:col>19</xdr:col>
      <xdr:colOff>133350</xdr:colOff>
      <xdr:row>60</xdr:row>
      <xdr:rowOff>87449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33116"/>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77107</xdr:rowOff>
    </xdr:from>
    <xdr:to>
      <xdr:col>15</xdr:col>
      <xdr:colOff>82550</xdr:colOff>
      <xdr:row>60</xdr:row>
      <xdr:rowOff>87449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64107"/>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77107</xdr:rowOff>
    </xdr:from>
    <xdr:to>
      <xdr:col>11</xdr:col>
      <xdr:colOff>31750</xdr:colOff>
      <xdr:row>60</xdr:row>
      <xdr:rowOff>115026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6410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115026</xdr:rowOff>
    </xdr:from>
    <xdr:to>
      <xdr:col>23</xdr:col>
      <xdr:colOff>184150</xdr:colOff>
      <xdr:row>60</xdr:row>
      <xdr:rowOff>45176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131553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07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66766</xdr:rowOff>
    </xdr:from>
    <xdr:to>
      <xdr:col>19</xdr:col>
      <xdr:colOff>184150</xdr:colOff>
      <xdr:row>59</xdr:row>
      <xdr:rowOff>168366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153143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68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36649</xdr:rowOff>
    </xdr:from>
    <xdr:to>
      <xdr:col>15</xdr:col>
      <xdr:colOff>133350</xdr:colOff>
      <xdr:row>60</xdr:row>
      <xdr:rowOff>138249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123026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26307</xdr:rowOff>
    </xdr:from>
    <xdr:to>
      <xdr:col>11</xdr:col>
      <xdr:colOff>82550</xdr:colOff>
      <xdr:row>60</xdr:row>
      <xdr:rowOff>127907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64226</xdr:rowOff>
    </xdr:from>
    <xdr:to>
      <xdr:col>7</xdr:col>
      <xdr:colOff>31750</xdr:colOff>
      <xdr:row>60</xdr:row>
      <xdr:rowOff>165826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150603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人件費については、定員適正化計画の最終年度の目標値を維持するよう努めており、令和４年度においては、人事院勧告による給料表の改定等により増額した。物件費については、新型コロナワクチン接種事業等が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人当たりの人件費、物件費は前年度と比較すると増加となった。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84902</xdr:rowOff>
    </xdr:from>
    <xdr:to>
      <xdr:col>23</xdr:col>
      <xdr:colOff>133350</xdr:colOff>
      <xdr:row>82</xdr:row>
      <xdr:rowOff>106074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3802"/>
          <a:ext cx="838200" cy="2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84902</xdr:rowOff>
    </xdr:from>
    <xdr:to>
      <xdr:col>19</xdr:col>
      <xdr:colOff>133350</xdr:colOff>
      <xdr:row>82</xdr:row>
      <xdr:rowOff>99609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43802"/>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47073</xdr:rowOff>
    </xdr:from>
    <xdr:to>
      <xdr:col>15</xdr:col>
      <xdr:colOff>82550</xdr:colOff>
      <xdr:row>82</xdr:row>
      <xdr:rowOff>99609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5973"/>
          <a:ext cx="889000" cy="5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10609</xdr:rowOff>
    </xdr:from>
    <xdr:to>
      <xdr:col>11</xdr:col>
      <xdr:colOff>31750</xdr:colOff>
      <xdr:row>82</xdr:row>
      <xdr:rowOff>47073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69509"/>
          <a:ext cx="889000" cy="3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55274</xdr:rowOff>
    </xdr:from>
    <xdr:to>
      <xdr:col>23</xdr:col>
      <xdr:colOff>184150</xdr:colOff>
      <xdr:row>82</xdr:row>
      <xdr:rowOff>156874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1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27351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8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34102</xdr:rowOff>
    </xdr:from>
    <xdr:to>
      <xdr:col>19</xdr:col>
      <xdr:colOff>184150</xdr:colOff>
      <xdr:row>82</xdr:row>
      <xdr:rowOff>135702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120479</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79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48809</xdr:rowOff>
    </xdr:from>
    <xdr:to>
      <xdr:col>15</xdr:col>
      <xdr:colOff>133350</xdr:colOff>
      <xdr:row>82</xdr:row>
      <xdr:rowOff>150409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135186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167723</xdr:rowOff>
    </xdr:from>
    <xdr:to>
      <xdr:col>11</xdr:col>
      <xdr:colOff>82550</xdr:colOff>
      <xdr:row>82</xdr:row>
      <xdr:rowOff>97873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82650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4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131259</xdr:rowOff>
    </xdr:from>
    <xdr:to>
      <xdr:col>7</xdr:col>
      <xdr:colOff>31750</xdr:colOff>
      <xdr:row>82</xdr:row>
      <xdr:rowOff>61409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1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46186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0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一般職員の給与については、これまでも国公準拠となるように努めてきている。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ここ数年のラスパイレス指数は穏やかに減少傾向にあるが、要因としては、本市採用試験が初級程度しかないことや新規採用者の年齢構成の上昇によるものがあげられる。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今後も、国、県及び他の地方公共団体の給与等を考慮し、適正な給与水準の維持に努め、適正な人件費の支出に努める。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379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4939</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578189"/>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138995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85</xdr:row>
      <xdr:rowOff>138995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125589</xdr:rowOff>
    </xdr:from>
    <xdr:to>
      <xdr:col>77</xdr:col>
      <xdr:colOff>95250</xdr:colOff>
      <xdr:row>85</xdr:row>
      <xdr:rowOff>55739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65916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29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本市は単独消防で職員数に消防職員が含まれるため、類似団体より職員数が多いという特徴がある。定員適正化計画に基づき、平成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年間で職員数を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人削減した（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年度以降は定員適正化計画の最終年度の目標値（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人）を維持するよう努めており、令和４年度においても目標を達成しているが、人口減少の割合が大きいため人口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人当たりの職員数が増加している。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今後は、行政サービスを安定的に維持できる体制を確保しつつ、定年年齢引上げによる今後の定員・採用者数等への影響を精査した上で必要な対応を検討する。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147622</xdr:rowOff>
    </xdr:from>
    <xdr:to>
      <xdr:col>81</xdr:col>
      <xdr:colOff>44450</xdr:colOff>
      <xdr:row>64</xdr:row>
      <xdr:rowOff>16389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948972"/>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150844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66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99362</xdr:rowOff>
    </xdr:from>
    <xdr:to>
      <xdr:col>77</xdr:col>
      <xdr:colOff>44450</xdr:colOff>
      <xdr:row>63</xdr:row>
      <xdr:rowOff>147622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90071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64303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72934</xdr:rowOff>
    </xdr:from>
    <xdr:to>
      <xdr:col>72</xdr:col>
      <xdr:colOff>203200</xdr:colOff>
      <xdr:row>63</xdr:row>
      <xdr:rowOff>99362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874284"/>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25236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24674</xdr:rowOff>
    </xdr:from>
    <xdr:to>
      <xdr:col>68</xdr:col>
      <xdr:colOff>152400</xdr:colOff>
      <xdr:row>63</xdr:row>
      <xdr:rowOff>72934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8260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16043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3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3404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137039</xdr:rowOff>
    </xdr:from>
    <xdr:to>
      <xdr:col>81</xdr:col>
      <xdr:colOff>95250</xdr:colOff>
      <xdr:row>64</xdr:row>
      <xdr:rowOff>67189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109116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1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96822</xdr:rowOff>
    </xdr:from>
    <xdr:to>
      <xdr:col>77</xdr:col>
      <xdr:colOff>95250</xdr:colOff>
      <xdr:row>64</xdr:row>
      <xdr:rowOff>26972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8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11749</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98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48562</xdr:rowOff>
    </xdr:from>
    <xdr:to>
      <xdr:col>73</xdr:col>
      <xdr:colOff>44450</xdr:colOff>
      <xdr:row>63</xdr:row>
      <xdr:rowOff>150162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8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134939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936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22134</xdr:rowOff>
    </xdr:from>
    <xdr:to>
      <xdr:col>68</xdr:col>
      <xdr:colOff>203200</xdr:colOff>
      <xdr:row>63</xdr:row>
      <xdr:rowOff>123734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82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108511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909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145324</xdr:rowOff>
    </xdr:from>
    <xdr:to>
      <xdr:col>64</xdr:col>
      <xdr:colOff>152400</xdr:colOff>
      <xdr:row>63</xdr:row>
      <xdr:rowOff>75474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60251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地方債発行額を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下（災害復旧事業事業債、臨時財政対策債を除く）に抑制するよう努めていることから、類似団体平均を下回っている。今後も更に低い水準へ減少していくよう地方債発行額には注意を払いながら、交付税措置が見込まれる有利な地方債の活用等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7938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34756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157268</xdr:rowOff>
    </xdr:from>
    <xdr:to>
      <xdr:col>77</xdr:col>
      <xdr:colOff>44450</xdr:colOff>
      <xdr:row>37</xdr:row>
      <xdr:rowOff>3916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2946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153247</xdr:rowOff>
    </xdr:from>
    <xdr:to>
      <xdr:col>72</xdr:col>
      <xdr:colOff>203200</xdr:colOff>
      <xdr:row>36</xdr:row>
      <xdr:rowOff>157268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25447"/>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153247</xdr:rowOff>
    </xdr:from>
    <xdr:to>
      <xdr:col>68</xdr:col>
      <xdr:colOff>152400</xdr:colOff>
      <xdr:row>36</xdr:row>
      <xdr:rowOff>165312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2544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65634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128588</xdr:rowOff>
    </xdr:from>
    <xdr:to>
      <xdr:col>81</xdr:col>
      <xdr:colOff>95250</xdr:colOff>
      <xdr:row>37</xdr:row>
      <xdr:rowOff>58738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145115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4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106468</xdr:rowOff>
    </xdr:from>
    <xdr:to>
      <xdr:col>73</xdr:col>
      <xdr:colOff>44450</xdr:colOff>
      <xdr:row>37</xdr:row>
      <xdr:rowOff>36618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46795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102447</xdr:rowOff>
    </xdr:from>
    <xdr:to>
      <xdr:col>68</xdr:col>
      <xdr:colOff>203200</xdr:colOff>
      <xdr:row>37</xdr:row>
      <xdr:rowOff>32597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42774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昨年度と比較し、地方債残高の減少や退職手当や土地開発公社の負債負担見込額等が減少したこと等により、将来負担率は算定されなかった。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今後は大型事業による基金取崩しや、公共施設等の長寿命化事業等による起債借入額の増加などが見込まれるため、適正な基金残高を確保しつつ、計画的な地方債発行により財政の健全化を図る。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159258</xdr:rowOff>
    </xdr:from>
    <xdr:to>
      <xdr:col>72</xdr:col>
      <xdr:colOff>203200</xdr:colOff>
      <xdr:row>16</xdr:row>
      <xdr:rowOff>1080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731008"/>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16</xdr:row>
      <xdr:rowOff>1080</xdr:rowOff>
    </xdr:from>
    <xdr:to>
      <xdr:col>68</xdr:col>
      <xdr:colOff>152400</xdr:colOff>
      <xdr:row>16</xdr:row>
      <xdr:rowOff>27019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3512800" y="2744280"/>
          <a:ext cx="889000" cy="2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108458</xdr:rowOff>
    </xdr:from>
    <xdr:to>
      <xdr:col>73</xdr:col>
      <xdr:colOff>44450</xdr:colOff>
      <xdr:row>16</xdr:row>
      <xdr:rowOff>38608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6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48785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4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121730</xdr:rowOff>
    </xdr:from>
    <xdr:to>
      <xdr:col>68</xdr:col>
      <xdr:colOff>203200</xdr:colOff>
      <xdr:row>16</xdr:row>
      <xdr:rowOff>51880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69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62057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46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147669</xdr:rowOff>
    </xdr:from>
    <xdr:to>
      <xdr:col>64</xdr:col>
      <xdr:colOff>152400</xdr:colOff>
      <xdr:row>16</xdr:row>
      <xdr:rowOff>77819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7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87996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8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13,624
13,289
162.12
13,288,858
12,852,128
402,149
5,486,384
8,974,920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人件費については、ラスパイレス指数のとおり適正な給与水準と、定員適正化計画の最終年度の目標値を維持するように努めている。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令和４年度においては、人事院勧告による給料表の改定等により増額になったと考えられる。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今後も、国、県及び他の地方公共団体の給与等を考慮した給与水準の維持に努め、適正な人件費の支出に努める。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46990</xdr:rowOff>
    </xdr:from>
    <xdr:to>
      <xdr:col>24</xdr:col>
      <xdr:colOff>25400</xdr:colOff>
      <xdr:row>39</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33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35577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46990</xdr:rowOff>
    </xdr:from>
    <xdr:to>
      <xdr:col>19</xdr:col>
      <xdr:colOff>187325</xdr:colOff>
      <xdr:row>40</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335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168910</xdr:rowOff>
    </xdr:from>
    <xdr:to>
      <xdr:col>15</xdr:col>
      <xdr:colOff>98425</xdr:colOff>
      <xdr:row>40</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55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168910</xdr:rowOff>
    </xdr:from>
    <xdr:to>
      <xdr:col>11</xdr:col>
      <xdr:colOff>9525</xdr:colOff>
      <xdr:row>40</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55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64770</xdr:rowOff>
    </xdr:from>
    <xdr:to>
      <xdr:col>24</xdr:col>
      <xdr:colOff>76200</xdr:colOff>
      <xdr:row>39</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91440</xdr:rowOff>
    </xdr:from>
    <xdr:to>
      <xdr:col>15</xdr:col>
      <xdr:colOff>149225</xdr:colOff>
      <xdr:row>41</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118110</xdr:rowOff>
    </xdr:from>
    <xdr:to>
      <xdr:col>11</xdr:col>
      <xdr:colOff>60325</xdr:colOff>
      <xdr:row>40</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9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163830</xdr:rowOff>
    </xdr:from>
    <xdr:to>
      <xdr:col>6</xdr:col>
      <xdr:colOff>171450</xdr:colOff>
      <xdr:row>40</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物件費に係る経常収支比率については、平成</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年度以降、類似団体平均を下回っている。これは、財政改革プログラムに基づき、事務経費の削減や施設の維持管理経費の節減に取り組んでいることが大きな要因である。</a:t>
          </a:r>
        </a:p>
        <a:p>
          <a:r>
            <a:rPr kumimoji="1" lang="ja-JP" altLang="en-US" sz="1200">
              <a:latin typeface="ＭＳ Ｐゴシック" panose="020B0600070205080204" pitchFamily="50" charset="-128"/>
              <a:ea typeface="ＭＳ Ｐゴシック" panose="020B0600070205080204" pitchFamily="50" charset="-128"/>
            </a:rPr>
            <a:t>　しかし、デジタルトランスフォーメーションを起因とする、各種システム改修・導入に係る委託料やふるさと応援寄附金の増加による役務費の増により、増加傾向にある。</a:t>
          </a:r>
        </a:p>
        <a:p>
          <a:r>
            <a:rPr kumimoji="1" lang="ja-JP" altLang="en-US" sz="1200">
              <a:latin typeface="ＭＳ Ｐゴシック" panose="020B0600070205080204" pitchFamily="50" charset="-128"/>
              <a:ea typeface="ＭＳ Ｐゴシック" panose="020B0600070205080204" pitchFamily="50" charset="-128"/>
            </a:rPr>
            <a:t>　今後は、再度徹底したコスト意識を持ち、更なる経費節減に努める。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29029</xdr:rowOff>
    </xdr:from>
    <xdr:to>
      <xdr:col>82</xdr:col>
      <xdr:colOff>107950</xdr:colOff>
      <xdr:row>14</xdr:row>
      <xdr:rowOff>94343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293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124279</xdr:rowOff>
    </xdr:from>
    <xdr:to>
      <xdr:col>78</xdr:col>
      <xdr:colOff>69850</xdr:colOff>
      <xdr:row>14</xdr:row>
      <xdr:rowOff>94343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53129"/>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124279</xdr:rowOff>
    </xdr:from>
    <xdr:to>
      <xdr:col>73</xdr:col>
      <xdr:colOff>180975</xdr:colOff>
      <xdr:row>14</xdr:row>
      <xdr:rowOff>105229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531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105229</xdr:rowOff>
    </xdr:from>
    <xdr:to>
      <xdr:col>69</xdr:col>
      <xdr:colOff>92075</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055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149679</xdr:rowOff>
    </xdr:from>
    <xdr:to>
      <xdr:col>82</xdr:col>
      <xdr:colOff>158750</xdr:colOff>
      <xdr:row>14</xdr:row>
      <xdr:rowOff>79829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58256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73479</xdr:rowOff>
    </xdr:from>
    <xdr:to>
      <xdr:col>74</xdr:col>
      <xdr:colOff>31750</xdr:colOff>
      <xdr:row>14</xdr:row>
      <xdr:rowOff>3629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13806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7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54429</xdr:rowOff>
    </xdr:from>
    <xdr:to>
      <xdr:col>69</xdr:col>
      <xdr:colOff>142875</xdr:colOff>
      <xdr:row>14</xdr:row>
      <xdr:rowOff>156029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166206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扶助費に係る経常収支比率は前年度より減少しているが、これは生活保護費や児童措置費等の減少によるものである。</a:t>
          </a:r>
        </a:p>
        <a:p>
          <a:r>
            <a:rPr kumimoji="1" lang="ja-JP" altLang="en-US" sz="1200">
              <a:latin typeface="ＭＳ Ｐゴシック" panose="020B0600070205080204" pitchFamily="50" charset="-128"/>
              <a:ea typeface="ＭＳ Ｐゴシック" panose="020B0600070205080204" pitchFamily="50" charset="-128"/>
            </a:rPr>
            <a:t>　しかし、市単独のこども医療費助成事業や保育料減免措置等の子育て支援事業を実施していることから、扶助費は本市歳出全体の</a:t>
          </a:r>
          <a:r>
            <a:rPr kumimoji="1" lang="en-US" altLang="ja-JP" sz="1200">
              <a:latin typeface="ＭＳ Ｐゴシック" panose="020B0600070205080204" pitchFamily="50" charset="-128"/>
              <a:ea typeface="ＭＳ Ｐゴシック" panose="020B0600070205080204" pitchFamily="50" charset="-128"/>
            </a:rPr>
            <a:t>16.2</a:t>
          </a:r>
          <a:r>
            <a:rPr kumimoji="1" lang="ja-JP" altLang="en-US" sz="1200">
              <a:latin typeface="ＭＳ Ｐゴシック" panose="020B0600070205080204" pitchFamily="50" charset="-128"/>
              <a:ea typeface="ＭＳ Ｐゴシック" panose="020B0600070205080204" pitchFamily="50" charset="-128"/>
            </a:rPr>
            <a:t>％を占めているため、今後も事業の効果を精査し、適正執行に努める。</a:t>
          </a:r>
        </a:p>
        <a:p>
          <a:r>
            <a:rPr kumimoji="1" lang="ja-JP" altLang="en-US" sz="1200">
              <a:latin typeface="ＭＳ Ｐゴシック" panose="020B0600070205080204" pitchFamily="50" charset="-128"/>
              <a:ea typeface="ＭＳ Ｐゴシック" panose="020B0600070205080204" pitchFamily="50" charset="-128"/>
            </a:rPr>
            <a:t>　今後も、高齢化による社会保障関連経費の増加が見込まれることから、事業の効果を精査し、適正執行に努める。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57150</xdr:rowOff>
    </xdr:from>
    <xdr:to>
      <xdr:col>24</xdr:col>
      <xdr:colOff>25400</xdr:colOff>
      <xdr:row>57</xdr:row>
      <xdr:rowOff>95250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29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95250</xdr:rowOff>
    </xdr:from>
    <xdr:to>
      <xdr:col>19</xdr:col>
      <xdr:colOff>187325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8679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25400</xdr:rowOff>
    </xdr:from>
    <xdr:to>
      <xdr:col>15</xdr:col>
      <xdr:colOff>98425</xdr:colOff>
      <xdr:row>58</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69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58</xdr:row>
      <xdr:rowOff>25400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04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146050</xdr:rowOff>
    </xdr:from>
    <xdr:to>
      <xdr:col>11</xdr:col>
      <xdr:colOff>60325</xdr:colOff>
      <xdr:row>58</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その他に係る経常収支比率は前年度より悪化し、類似団体平均を上回っている。簡易水道事業特別会計や漁業集落排水処理施設特別会計への繰出金の増加が原因である。</a:t>
          </a:r>
        </a:p>
        <a:p>
          <a:r>
            <a:rPr kumimoji="1" lang="ja-JP" altLang="en-US" sz="1200">
              <a:latin typeface="ＭＳ Ｐゴシック" panose="020B0600070205080204" pitchFamily="50" charset="-128"/>
              <a:ea typeface="ＭＳ Ｐゴシック" panose="020B0600070205080204" pitchFamily="50" charset="-128"/>
            </a:rPr>
            <a:t>　繰出金については、今後高齢化による国保会計や後期高齢者医療会計への繰出金の増加等が見込まれる。各事業において、歳出の適正化や徴収率を上げるなど歳入の確保等により健全な財政運営を図ることで、一般会計の負担を軽減でき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815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85090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81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85090</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7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2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170197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交付金を活用したプレミアム付き商品券事業等により、補助費としては増額しているが、歳出全体としての割合は減少している。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各種市単独補助金の必要性、効果を精査し、必要性の低い補助金は見直しや廃止を行うなど、経費の削減に努める。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101854</xdr:rowOff>
    </xdr:from>
    <xdr:to>
      <xdr:col>82</xdr:col>
      <xdr:colOff>107950</xdr:colOff>
      <xdr:row>35</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026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152146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163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152146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706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124714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70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51054</xdr:rowOff>
    </xdr:from>
    <xdr:to>
      <xdr:col>82</xdr:col>
      <xdr:colOff>158750</xdr:colOff>
      <xdr:row>35</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67581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地方債発行額を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億円以下（災害復旧事業事業債、臨時財政対策債を除く）に抑制するよう努めていることから、公債費に係る経常収支比率は年々減少傾向にあったが、平成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年度に借り入れた都市公園事業等の元金償還が始まったことにより増加傾向が続く見通しである。</a:t>
          </a:r>
        </a:p>
        <a:p>
          <a:r>
            <a:rPr kumimoji="1" lang="ja-JP" altLang="en-US" sz="1300">
              <a:latin typeface="ＭＳ Ｐゴシック" panose="020B0600070205080204" pitchFamily="50" charset="-128"/>
              <a:ea typeface="ＭＳ Ｐゴシック" panose="020B0600070205080204" pitchFamily="50" charset="-128"/>
            </a:rPr>
            <a:t>　今後控えている大規模な事業計画については、十分な検討を行い、公債費の縮減に努める。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5080</xdr:rowOff>
    </xdr:from>
    <xdr:to>
      <xdr:col>24</xdr:col>
      <xdr:colOff>25400</xdr:colOff>
      <xdr:row>75</xdr:row>
      <xdr:rowOff>20320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638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116857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804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159385</xdr:rowOff>
    </xdr:from>
    <xdr:to>
      <xdr:col>19</xdr:col>
      <xdr:colOff>187325</xdr:colOff>
      <xdr:row>75</xdr:row>
      <xdr:rowOff>5080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466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159385</xdr:rowOff>
    </xdr:from>
    <xdr:to>
      <xdr:col>15</xdr:col>
      <xdr:colOff>98425</xdr:colOff>
      <xdr:row>75</xdr:row>
      <xdr:rowOff>5080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466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3175</xdr:rowOff>
    </xdr:from>
    <xdr:to>
      <xdr:col>11</xdr:col>
      <xdr:colOff>9525</xdr:colOff>
      <xdr:row>75</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61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157497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40657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99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108585</xdr:rowOff>
    </xdr:from>
    <xdr:to>
      <xdr:col>15</xdr:col>
      <xdr:colOff>149225</xdr:colOff>
      <xdr:row>75</xdr:row>
      <xdr:rowOff>38735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48912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125730</xdr:rowOff>
    </xdr:from>
    <xdr:to>
      <xdr:col>11</xdr:col>
      <xdr:colOff>60325</xdr:colOff>
      <xdr:row>75</xdr:row>
      <xdr:rowOff>55880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66057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123825</xdr:rowOff>
    </xdr:from>
    <xdr:to>
      <xdr:col>6</xdr:col>
      <xdr:colOff>171450</xdr:colOff>
      <xdr:row>75</xdr:row>
      <xdr:rowOff>53975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64152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公債費以外の経常収支比率については、前年度より増加したため、</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％台で高止まりしており、財政構造が硬直化していることがうかがえる。</a:t>
          </a:r>
        </a:p>
        <a:p>
          <a:r>
            <a:rPr kumimoji="1" lang="ja-JP" altLang="en-US" sz="1300">
              <a:latin typeface="ＭＳ Ｐゴシック" panose="020B0600070205080204" pitchFamily="50" charset="-128"/>
              <a:ea typeface="ＭＳ Ｐゴシック" panose="020B0600070205080204" pitchFamily="50" charset="-128"/>
            </a:rPr>
            <a:t>　歳出の徹底した見直しや削減を図っていくとともに、引き続き市税等の徴収率向上対策に取り組むなど歳入確保に努め、財政基盤の強化に努める。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44704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474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74422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47472"/>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19558</xdr:rowOff>
    </xdr:from>
    <xdr:to>
      <xdr:col>73</xdr:col>
      <xdr:colOff>180975</xdr:colOff>
      <xdr:row>77</xdr:row>
      <xdr:rowOff>74422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221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19558</xdr:rowOff>
    </xdr:from>
    <xdr:to>
      <xdr:col>69</xdr:col>
      <xdr:colOff>92075</xdr:colOff>
      <xdr:row>77</xdr:row>
      <xdr:rowOff>74422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221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140208</xdr:rowOff>
    </xdr:from>
    <xdr:to>
      <xdr:col>69</xdr:col>
      <xdr:colOff>142875</xdr:colOff>
      <xdr:row>77</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80535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92743</xdr:rowOff>
    </xdr:from>
    <xdr:to>
      <xdr:col>29</xdr:col>
      <xdr:colOff>127000</xdr:colOff>
      <xdr:row>15</xdr:row>
      <xdr:rowOff>109844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2118"/>
          <a:ext cx="647700" cy="17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109844</xdr:rowOff>
    </xdr:from>
    <xdr:to>
      <xdr:col>26</xdr:col>
      <xdr:colOff>50800</xdr:colOff>
      <xdr:row>15</xdr:row>
      <xdr:rowOff>128459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29219"/>
          <a:ext cx="698500" cy="18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128459</xdr:rowOff>
    </xdr:from>
    <xdr:to>
      <xdr:col>22</xdr:col>
      <xdr:colOff>114300</xdr:colOff>
      <xdr:row>16</xdr:row>
      <xdr:rowOff>32468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47834"/>
          <a:ext cx="698500" cy="7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32468</xdr:rowOff>
    </xdr:from>
    <xdr:to>
      <xdr:col>18</xdr:col>
      <xdr:colOff>177800</xdr:colOff>
      <xdr:row>16</xdr:row>
      <xdr:rowOff>106241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23293"/>
          <a:ext cx="698500" cy="73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41943</xdr:rowOff>
    </xdr:from>
    <xdr:to>
      <xdr:col>29</xdr:col>
      <xdr:colOff>177800</xdr:colOff>
      <xdr:row>15</xdr:row>
      <xdr:rowOff>143543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61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58470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59044</xdr:rowOff>
    </xdr:from>
    <xdr:to>
      <xdr:col>26</xdr:col>
      <xdr:colOff>101600</xdr:colOff>
      <xdr:row>15</xdr:row>
      <xdr:rowOff>160644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170821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7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77659</xdr:rowOff>
    </xdr:from>
    <xdr:to>
      <xdr:col>22</xdr:col>
      <xdr:colOff>165100</xdr:colOff>
      <xdr:row>16</xdr:row>
      <xdr:rowOff>7809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9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17986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65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153118</xdr:rowOff>
    </xdr:from>
    <xdr:to>
      <xdr:col>19</xdr:col>
      <xdr:colOff>38100</xdr:colOff>
      <xdr:row>16</xdr:row>
      <xdr:rowOff>83268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72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93445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4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55441</xdr:rowOff>
    </xdr:from>
    <xdr:to>
      <xdr:col>15</xdr:col>
      <xdr:colOff>101600</xdr:colOff>
      <xdr:row>16</xdr:row>
      <xdr:rowOff>157041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46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167218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1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299098</xdr:rowOff>
    </xdr:from>
    <xdr:to>
      <xdr:col>29</xdr:col>
      <xdr:colOff>127000</xdr:colOff>
      <xdr:row>37</xdr:row>
      <xdr:rowOff>304409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23798"/>
          <a:ext cx="647700" cy="5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283875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08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304409</xdr:rowOff>
    </xdr:from>
    <xdr:to>
      <xdr:col>26</xdr:col>
      <xdr:colOff>50800</xdr:colOff>
      <xdr:row>37</xdr:row>
      <xdr:rowOff>341404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29109"/>
          <a:ext cx="698500" cy="3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341404</xdr:rowOff>
    </xdr:from>
    <xdr:to>
      <xdr:col>22</xdr:col>
      <xdr:colOff>114300</xdr:colOff>
      <xdr:row>38</xdr:row>
      <xdr:rowOff>2077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66104"/>
          <a:ext cx="698500" cy="3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54410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2077</xdr:rowOff>
    </xdr:from>
    <xdr:to>
      <xdr:col>18</xdr:col>
      <xdr:colOff>177800</xdr:colOff>
      <xdr:row>38</xdr:row>
      <xdr:rowOff>6390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69677"/>
          <a:ext cx="698500" cy="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51804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6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248298</xdr:rowOff>
    </xdr:from>
    <xdr:to>
      <xdr:col>29</xdr:col>
      <xdr:colOff>177800</xdr:colOff>
      <xdr:row>38</xdr:row>
      <xdr:rowOff>6998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72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93375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1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253609</xdr:rowOff>
    </xdr:from>
    <xdr:to>
      <xdr:col>26</xdr:col>
      <xdr:colOff>101600</xdr:colOff>
      <xdr:row>38</xdr:row>
      <xdr:rowOff>12309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78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22486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7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290604</xdr:rowOff>
    </xdr:from>
    <xdr:to>
      <xdr:col>22</xdr:col>
      <xdr:colOff>165100</xdr:colOff>
      <xdr:row>38</xdr:row>
      <xdr:rowOff>49304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1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34081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294177</xdr:rowOff>
    </xdr:from>
    <xdr:to>
      <xdr:col>19</xdr:col>
      <xdr:colOff>38100</xdr:colOff>
      <xdr:row>38</xdr:row>
      <xdr:rowOff>52877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1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37654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05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298490</xdr:rowOff>
    </xdr:from>
    <xdr:to>
      <xdr:col>15</xdr:col>
      <xdr:colOff>101600</xdr:colOff>
      <xdr:row>38</xdr:row>
      <xdr:rowOff>57190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41967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13,624
13,289
162.12
13,288,858
12,852,128
402,149
5,486,384
8,974,920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118770</xdr:rowOff>
    </xdr:from>
    <xdr:to>
      <xdr:col>24</xdr:col>
      <xdr:colOff>63500</xdr:colOff>
      <xdr:row>33</xdr:row>
      <xdr:rowOff>166002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76620"/>
          <a:ext cx="838200" cy="4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114109</xdr:rowOff>
    </xdr:from>
    <xdr:to>
      <xdr:col>19</xdr:col>
      <xdr:colOff>177800</xdr:colOff>
      <xdr:row>33</xdr:row>
      <xdr:rowOff>166002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71959"/>
          <a:ext cx="8890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33990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0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114109</xdr:rowOff>
    </xdr:from>
    <xdr:to>
      <xdr:col>15</xdr:col>
      <xdr:colOff>50800</xdr:colOff>
      <xdr:row>34</xdr:row>
      <xdr:rowOff>152374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1959"/>
          <a:ext cx="889000" cy="20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152374</xdr:rowOff>
    </xdr:from>
    <xdr:to>
      <xdr:col>10</xdr:col>
      <xdr:colOff>114300</xdr:colOff>
      <xdr:row>35</xdr:row>
      <xdr:rowOff>8547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1674"/>
          <a:ext cx="889000" cy="2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67970</xdr:rowOff>
    </xdr:from>
    <xdr:to>
      <xdr:col>24</xdr:col>
      <xdr:colOff>114300</xdr:colOff>
      <xdr:row>33</xdr:row>
      <xdr:rowOff>169570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90847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77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115202</xdr:rowOff>
    </xdr:from>
    <xdr:to>
      <xdr:col>20</xdr:col>
      <xdr:colOff>38100</xdr:colOff>
      <xdr:row>34</xdr:row>
      <xdr:rowOff>45352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61879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4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63309</xdr:rowOff>
    </xdr:from>
    <xdr:to>
      <xdr:col>15</xdr:col>
      <xdr:colOff>101600</xdr:colOff>
      <xdr:row>33</xdr:row>
      <xdr:rowOff>164909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9986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9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101574</xdr:rowOff>
    </xdr:from>
    <xdr:to>
      <xdr:col>10</xdr:col>
      <xdr:colOff>165100</xdr:colOff>
      <xdr:row>35</xdr:row>
      <xdr:rowOff>31724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48251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129197</xdr:rowOff>
    </xdr:from>
    <xdr:to>
      <xdr:col>6</xdr:col>
      <xdr:colOff>38100</xdr:colOff>
      <xdr:row>35</xdr:row>
      <xdr:rowOff>59347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75874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8544</xdr:rowOff>
    </xdr:from>
    <xdr:to>
      <xdr:col>24</xdr:col>
      <xdr:colOff>63500</xdr:colOff>
      <xdr:row>58</xdr:row>
      <xdr:rowOff>30431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52644"/>
          <a:ext cx="838200" cy="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12036</xdr:rowOff>
    </xdr:from>
    <xdr:to>
      <xdr:col>19</xdr:col>
      <xdr:colOff>177800</xdr:colOff>
      <xdr:row>58</xdr:row>
      <xdr:rowOff>30431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56136"/>
          <a:ext cx="889000" cy="1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12036</xdr:rowOff>
    </xdr:from>
    <xdr:to>
      <xdr:col>15</xdr:col>
      <xdr:colOff>50800</xdr:colOff>
      <xdr:row>58</xdr:row>
      <xdr:rowOff>38135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56136"/>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38135</xdr:rowOff>
    </xdr:from>
    <xdr:to>
      <xdr:col>10</xdr:col>
      <xdr:colOff>114300</xdr:colOff>
      <xdr:row>58</xdr:row>
      <xdr:rowOff>69724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82235"/>
          <a:ext cx="889000" cy="3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128857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129194</xdr:rowOff>
    </xdr:from>
    <xdr:to>
      <xdr:col>24</xdr:col>
      <xdr:colOff>114300</xdr:colOff>
      <xdr:row>58</xdr:row>
      <xdr:rowOff>59344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0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88571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151081</xdr:rowOff>
    </xdr:from>
    <xdr:to>
      <xdr:col>20</xdr:col>
      <xdr:colOff>38100</xdr:colOff>
      <xdr:row>58</xdr:row>
      <xdr:rowOff>81231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97758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69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132686</xdr:rowOff>
    </xdr:from>
    <xdr:to>
      <xdr:col>15</xdr:col>
      <xdr:colOff>101600</xdr:colOff>
      <xdr:row>58</xdr:row>
      <xdr:rowOff>62836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79363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8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158785</xdr:rowOff>
    </xdr:from>
    <xdr:to>
      <xdr:col>10</xdr:col>
      <xdr:colOff>165100</xdr:colOff>
      <xdr:row>58</xdr:row>
      <xdr:rowOff>88935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105462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0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18924</xdr:rowOff>
    </xdr:from>
    <xdr:to>
      <xdr:col>6</xdr:col>
      <xdr:colOff>38100</xdr:colOff>
      <xdr:row>58</xdr:row>
      <xdr:rowOff>120524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111651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27932</xdr:rowOff>
    </xdr:from>
    <xdr:to>
      <xdr:col>24</xdr:col>
      <xdr:colOff>63500</xdr:colOff>
      <xdr:row>79</xdr:row>
      <xdr:rowOff>30969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72482"/>
          <a:ext cx="8382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27932</xdr:rowOff>
    </xdr:from>
    <xdr:to>
      <xdr:col>19</xdr:col>
      <xdr:colOff>177800</xdr:colOff>
      <xdr:row>79</xdr:row>
      <xdr:rowOff>38593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72482"/>
          <a:ext cx="889000" cy="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31392</xdr:rowOff>
    </xdr:from>
    <xdr:to>
      <xdr:col>15</xdr:col>
      <xdr:colOff>50800</xdr:colOff>
      <xdr:row>79</xdr:row>
      <xdr:rowOff>38593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75942"/>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28029</xdr:rowOff>
    </xdr:from>
    <xdr:to>
      <xdr:col>10</xdr:col>
      <xdr:colOff>114300</xdr:colOff>
      <xdr:row>79</xdr:row>
      <xdr:rowOff>31392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72579"/>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151619</xdr:rowOff>
    </xdr:from>
    <xdr:to>
      <xdr:col>24</xdr:col>
      <xdr:colOff>114300</xdr:colOff>
      <xdr:row>79</xdr:row>
      <xdr:rowOff>81769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2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66546</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3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148582</xdr:rowOff>
    </xdr:from>
    <xdr:to>
      <xdr:col>20</xdr:col>
      <xdr:colOff>38100</xdr:colOff>
      <xdr:row>79</xdr:row>
      <xdr:rowOff>78732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2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69859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14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159243</xdr:rowOff>
    </xdr:from>
    <xdr:to>
      <xdr:col>15</xdr:col>
      <xdr:colOff>101600</xdr:colOff>
      <xdr:row>79</xdr:row>
      <xdr:rowOff>89393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80520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2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152042</xdr:rowOff>
    </xdr:from>
    <xdr:to>
      <xdr:col>10</xdr:col>
      <xdr:colOff>165100</xdr:colOff>
      <xdr:row>79</xdr:row>
      <xdr:rowOff>82192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73319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148679</xdr:rowOff>
    </xdr:from>
    <xdr:to>
      <xdr:col>6</xdr:col>
      <xdr:colOff>38100</xdr:colOff>
      <xdr:row>79</xdr:row>
      <xdr:rowOff>78829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2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69956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112399</xdr:rowOff>
    </xdr:from>
    <xdr:to>
      <xdr:col>24</xdr:col>
      <xdr:colOff>63500</xdr:colOff>
      <xdr:row>93</xdr:row>
      <xdr:rowOff>170811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057249"/>
          <a:ext cx="838200" cy="5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170811</xdr:rowOff>
    </xdr:from>
    <xdr:to>
      <xdr:col>19</xdr:col>
      <xdr:colOff>177800</xdr:colOff>
      <xdr:row>95</xdr:row>
      <xdr:rowOff>6677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115661"/>
          <a:ext cx="889000" cy="17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6677</xdr:rowOff>
    </xdr:from>
    <xdr:to>
      <xdr:col>15</xdr:col>
      <xdr:colOff>50800</xdr:colOff>
      <xdr:row>96</xdr:row>
      <xdr:rowOff>27360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294427"/>
          <a:ext cx="88900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27360</xdr:rowOff>
    </xdr:from>
    <xdr:to>
      <xdr:col>10</xdr:col>
      <xdr:colOff>114300</xdr:colOff>
      <xdr:row>96</xdr:row>
      <xdr:rowOff>105073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86560"/>
          <a:ext cx="889000" cy="7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61599</xdr:rowOff>
    </xdr:from>
    <xdr:to>
      <xdr:col>24</xdr:col>
      <xdr:colOff>114300</xdr:colOff>
      <xdr:row>93</xdr:row>
      <xdr:rowOff>163199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0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84476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85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120011</xdr:rowOff>
    </xdr:from>
    <xdr:to>
      <xdr:col>20</xdr:col>
      <xdr:colOff>38100</xdr:colOff>
      <xdr:row>94</xdr:row>
      <xdr:rowOff>50161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0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66688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840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127327</xdr:rowOff>
    </xdr:from>
    <xdr:to>
      <xdr:col>15</xdr:col>
      <xdr:colOff>101600</xdr:colOff>
      <xdr:row>95</xdr:row>
      <xdr:rowOff>57477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24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74004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01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148010</xdr:rowOff>
    </xdr:from>
    <xdr:to>
      <xdr:col>10</xdr:col>
      <xdr:colOff>165100</xdr:colOff>
      <xdr:row>96</xdr:row>
      <xdr:rowOff>78160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4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94687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21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54273</xdr:rowOff>
    </xdr:from>
    <xdr:to>
      <xdr:col>6</xdr:col>
      <xdr:colOff>38100</xdr:colOff>
      <xdr:row>96</xdr:row>
      <xdr:rowOff>155873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5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950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28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62809</xdr:rowOff>
    </xdr:from>
    <xdr:to>
      <xdr:col>55</xdr:col>
      <xdr:colOff>0</xdr:colOff>
      <xdr:row>37</xdr:row>
      <xdr:rowOff>117434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06459"/>
          <a:ext cx="838200" cy="5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109992</xdr:rowOff>
    </xdr:from>
    <xdr:to>
      <xdr:col>50</xdr:col>
      <xdr:colOff>114300</xdr:colOff>
      <xdr:row>37</xdr:row>
      <xdr:rowOff>117434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10742"/>
          <a:ext cx="889000" cy="35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109992</xdr:rowOff>
    </xdr:from>
    <xdr:to>
      <xdr:col>45</xdr:col>
      <xdr:colOff>177800</xdr:colOff>
      <xdr:row>37</xdr:row>
      <xdr:rowOff>140748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10742"/>
          <a:ext cx="889000" cy="37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140748</xdr:rowOff>
    </xdr:from>
    <xdr:to>
      <xdr:col>41</xdr:col>
      <xdr:colOff>50800</xdr:colOff>
      <xdr:row>38</xdr:row>
      <xdr:rowOff>31249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484398"/>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12009</xdr:rowOff>
    </xdr:from>
    <xdr:to>
      <xdr:col>55</xdr:col>
      <xdr:colOff>50800</xdr:colOff>
      <xdr:row>37</xdr:row>
      <xdr:rowOff>113609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5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34886</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0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66634</xdr:rowOff>
    </xdr:from>
    <xdr:to>
      <xdr:col>50</xdr:col>
      <xdr:colOff>165100</xdr:colOff>
      <xdr:row>37</xdr:row>
      <xdr:rowOff>168235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10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159362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0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59192</xdr:rowOff>
    </xdr:from>
    <xdr:to>
      <xdr:col>46</xdr:col>
      <xdr:colOff>38100</xdr:colOff>
      <xdr:row>35</xdr:row>
      <xdr:rowOff>160792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5869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89948</xdr:rowOff>
    </xdr:from>
    <xdr:to>
      <xdr:col>41</xdr:col>
      <xdr:colOff>101600</xdr:colOff>
      <xdr:row>38</xdr:row>
      <xdr:rowOff>20098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3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36625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151899</xdr:rowOff>
    </xdr:from>
    <xdr:to>
      <xdr:col>36</xdr:col>
      <xdr:colOff>165100</xdr:colOff>
      <xdr:row>38</xdr:row>
      <xdr:rowOff>82049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98576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99185</xdr:rowOff>
    </xdr:from>
    <xdr:to>
      <xdr:col>55</xdr:col>
      <xdr:colOff>0</xdr:colOff>
      <xdr:row>58</xdr:row>
      <xdr:rowOff>9372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71835"/>
          <a:ext cx="838200" cy="8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99185</xdr:rowOff>
    </xdr:from>
    <xdr:to>
      <xdr:col>50</xdr:col>
      <xdr:colOff>114300</xdr:colOff>
      <xdr:row>57</xdr:row>
      <xdr:rowOff>108473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71835"/>
          <a:ext cx="889000" cy="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120069</xdr:rowOff>
    </xdr:from>
    <xdr:to>
      <xdr:col>45</xdr:col>
      <xdr:colOff>177800</xdr:colOff>
      <xdr:row>57</xdr:row>
      <xdr:rowOff>108473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21269"/>
          <a:ext cx="889000" cy="15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120069</xdr:rowOff>
    </xdr:from>
    <xdr:to>
      <xdr:col>41</xdr:col>
      <xdr:colOff>50800</xdr:colOff>
      <xdr:row>57</xdr:row>
      <xdr:rowOff>18206</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21269"/>
          <a:ext cx="889000" cy="69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130022</xdr:rowOff>
    </xdr:from>
    <xdr:to>
      <xdr:col>55</xdr:col>
      <xdr:colOff>50800</xdr:colOff>
      <xdr:row>58</xdr:row>
      <xdr:rowOff>60172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108449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8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48385</xdr:rowOff>
    </xdr:from>
    <xdr:to>
      <xdr:col>50</xdr:col>
      <xdr:colOff>165100</xdr:colOff>
      <xdr:row>57</xdr:row>
      <xdr:rowOff>149985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166512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59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57673</xdr:rowOff>
    </xdr:from>
    <xdr:to>
      <xdr:col>46</xdr:col>
      <xdr:colOff>38100</xdr:colOff>
      <xdr:row>57</xdr:row>
      <xdr:rowOff>159273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4350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60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69269</xdr:rowOff>
    </xdr:from>
    <xdr:to>
      <xdr:col>41</xdr:col>
      <xdr:colOff>101600</xdr:colOff>
      <xdr:row>56</xdr:row>
      <xdr:rowOff>170869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7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15946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44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138856</xdr:rowOff>
    </xdr:from>
    <xdr:to>
      <xdr:col>36</xdr:col>
      <xdr:colOff>165100</xdr:colOff>
      <xdr:row>57</xdr:row>
      <xdr:rowOff>69006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85533</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51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169444</xdr:rowOff>
    </xdr:from>
    <xdr:to>
      <xdr:col>55</xdr:col>
      <xdr:colOff>0</xdr:colOff>
      <xdr:row>79</xdr:row>
      <xdr:rowOff>8013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42544"/>
          <a:ext cx="8382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7646</xdr:rowOff>
    </xdr:from>
    <xdr:to>
      <xdr:col>50</xdr:col>
      <xdr:colOff>114300</xdr:colOff>
      <xdr:row>79</xdr:row>
      <xdr:rowOff>8013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52196"/>
          <a:ext cx="889000" cy="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5601</xdr:rowOff>
    </xdr:from>
    <xdr:to>
      <xdr:col>45</xdr:col>
      <xdr:colOff>177800</xdr:colOff>
      <xdr:row>79</xdr:row>
      <xdr:rowOff>7646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50151"/>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106363</xdr:rowOff>
    </xdr:from>
    <xdr:to>
      <xdr:col>41</xdr:col>
      <xdr:colOff>50800</xdr:colOff>
      <xdr:row>79</xdr:row>
      <xdr:rowOff>5601</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79463"/>
          <a:ext cx="889000" cy="7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124325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143133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118644</xdr:rowOff>
    </xdr:from>
    <xdr:to>
      <xdr:col>55</xdr:col>
      <xdr:colOff>50800</xdr:colOff>
      <xdr:row>79</xdr:row>
      <xdr:rowOff>48794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33571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0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128663</xdr:rowOff>
    </xdr:from>
    <xdr:to>
      <xdr:col>50</xdr:col>
      <xdr:colOff>165100</xdr:colOff>
      <xdr:row>79</xdr:row>
      <xdr:rowOff>58813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49940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9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128296</xdr:rowOff>
    </xdr:from>
    <xdr:to>
      <xdr:col>46</xdr:col>
      <xdr:colOff>38100</xdr:colOff>
      <xdr:row>79</xdr:row>
      <xdr:rowOff>58446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49573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126251</xdr:rowOff>
    </xdr:from>
    <xdr:to>
      <xdr:col>41</xdr:col>
      <xdr:colOff>101600</xdr:colOff>
      <xdr:row>79</xdr:row>
      <xdr:rowOff>56401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9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47528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55563</xdr:rowOff>
    </xdr:from>
    <xdr:to>
      <xdr:col>36</xdr:col>
      <xdr:colOff>165100</xdr:colOff>
      <xdr:row>78</xdr:row>
      <xdr:rowOff>157163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2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148290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2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34065</xdr:rowOff>
    </xdr:from>
    <xdr:to>
      <xdr:col>55</xdr:col>
      <xdr:colOff>0</xdr:colOff>
      <xdr:row>98</xdr:row>
      <xdr:rowOff>102108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836165"/>
          <a:ext cx="838200" cy="6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26242</xdr:rowOff>
    </xdr:from>
    <xdr:to>
      <xdr:col>50</xdr:col>
      <xdr:colOff>114300</xdr:colOff>
      <xdr:row>98</xdr:row>
      <xdr:rowOff>34065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828342"/>
          <a:ext cx="889000" cy="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79026</xdr:rowOff>
    </xdr:from>
    <xdr:to>
      <xdr:col>45</xdr:col>
      <xdr:colOff>177800</xdr:colOff>
      <xdr:row>98</xdr:row>
      <xdr:rowOff>26242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709676"/>
          <a:ext cx="889000" cy="118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79026</xdr:rowOff>
    </xdr:from>
    <xdr:to>
      <xdr:col>41</xdr:col>
      <xdr:colOff>50800</xdr:colOff>
      <xdr:row>97</xdr:row>
      <xdr:rowOff>164154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709676"/>
          <a:ext cx="889000" cy="8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51308</xdr:rowOff>
    </xdr:from>
    <xdr:to>
      <xdr:col>55</xdr:col>
      <xdr:colOff>50800</xdr:colOff>
      <xdr:row>98</xdr:row>
      <xdr:rowOff>152908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29735</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154715</xdr:rowOff>
    </xdr:from>
    <xdr:to>
      <xdr:col>50</xdr:col>
      <xdr:colOff>165100</xdr:colOff>
      <xdr:row>98</xdr:row>
      <xdr:rowOff>84865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78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101392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6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146892</xdr:rowOff>
    </xdr:from>
    <xdr:to>
      <xdr:col>46</xdr:col>
      <xdr:colOff>38100</xdr:colOff>
      <xdr:row>98</xdr:row>
      <xdr:rowOff>77042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93569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28226</xdr:rowOff>
    </xdr:from>
    <xdr:to>
      <xdr:col>41</xdr:col>
      <xdr:colOff>101600</xdr:colOff>
      <xdr:row>97</xdr:row>
      <xdr:rowOff>129826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146353</xdr:rowOff>
    </xdr:from>
    <xdr:ext cx="599010"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61795" y="1643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113354</xdr:rowOff>
    </xdr:from>
    <xdr:to>
      <xdr:col>36</xdr:col>
      <xdr:colOff>165100</xdr:colOff>
      <xdr:row>98</xdr:row>
      <xdr:rowOff>43504</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4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60031</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51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128466</xdr:rowOff>
    </xdr:from>
    <xdr:to>
      <xdr:col>85</xdr:col>
      <xdr:colOff>127000</xdr:colOff>
      <xdr:row>37</xdr:row>
      <xdr:rowOff>17056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300666"/>
          <a:ext cx="8382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15244</xdr:rowOff>
    </xdr:from>
    <xdr:to>
      <xdr:col>81</xdr:col>
      <xdr:colOff>50800</xdr:colOff>
      <xdr:row>37</xdr:row>
      <xdr:rowOff>17056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187444"/>
          <a:ext cx="889000" cy="17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164226</xdr:rowOff>
    </xdr:from>
    <xdr:to>
      <xdr:col>76</xdr:col>
      <xdr:colOff>114300</xdr:colOff>
      <xdr:row>36</xdr:row>
      <xdr:rowOff>15244</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164976"/>
          <a:ext cx="889000" cy="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144190</xdr:rowOff>
    </xdr:from>
    <xdr:to>
      <xdr:col>71</xdr:col>
      <xdr:colOff>177800</xdr:colOff>
      <xdr:row>35</xdr:row>
      <xdr:rowOff>164226</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5973490"/>
          <a:ext cx="889000" cy="1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77666</xdr:rowOff>
    </xdr:from>
    <xdr:to>
      <xdr:col>85</xdr:col>
      <xdr:colOff>177800</xdr:colOff>
      <xdr:row>37</xdr:row>
      <xdr:rowOff>7816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2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100543</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10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137706</xdr:rowOff>
    </xdr:from>
    <xdr:to>
      <xdr:col>81</xdr:col>
      <xdr:colOff>101600</xdr:colOff>
      <xdr:row>37</xdr:row>
      <xdr:rowOff>67856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3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84383</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60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135894</xdr:rowOff>
    </xdr:from>
    <xdr:to>
      <xdr:col>76</xdr:col>
      <xdr:colOff>165100</xdr:colOff>
      <xdr:row>36</xdr:row>
      <xdr:rowOff>66044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1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82571</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91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113426</xdr:rowOff>
    </xdr:from>
    <xdr:to>
      <xdr:col>72</xdr:col>
      <xdr:colOff>38100</xdr:colOff>
      <xdr:row>36</xdr:row>
      <xdr:rowOff>43576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11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60103</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5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93390</xdr:rowOff>
    </xdr:from>
    <xdr:to>
      <xdr:col>67</xdr:col>
      <xdr:colOff>101600</xdr:colOff>
      <xdr:row>35</xdr:row>
      <xdr:rowOff>23540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592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40067</xdr:rowOff>
    </xdr:from>
    <xdr:ext cx="534377"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7111" y="569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12449</xdr:rowOff>
    </xdr:from>
    <xdr:to>
      <xdr:col>85</xdr:col>
      <xdr:colOff>127000</xdr:colOff>
      <xdr:row>78</xdr:row>
      <xdr:rowOff>16563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85549"/>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16563</xdr:rowOff>
    </xdr:from>
    <xdr:to>
      <xdr:col>81</xdr:col>
      <xdr:colOff>50800</xdr:colOff>
      <xdr:row>78</xdr:row>
      <xdr:rowOff>39858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89663"/>
          <a:ext cx="8890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39858</xdr:rowOff>
    </xdr:from>
    <xdr:to>
      <xdr:col>76</xdr:col>
      <xdr:colOff>114300</xdr:colOff>
      <xdr:row>78</xdr:row>
      <xdr:rowOff>50560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12958"/>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50560</xdr:rowOff>
    </xdr:from>
    <xdr:to>
      <xdr:col>71</xdr:col>
      <xdr:colOff>177800</xdr:colOff>
      <xdr:row>78</xdr:row>
      <xdr:rowOff>55262</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23660"/>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133099</xdr:rowOff>
    </xdr:from>
    <xdr:to>
      <xdr:col>85</xdr:col>
      <xdr:colOff>177800</xdr:colOff>
      <xdr:row>78</xdr:row>
      <xdr:rowOff>63249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3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155976</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8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137213</xdr:rowOff>
    </xdr:from>
    <xdr:to>
      <xdr:col>81</xdr:col>
      <xdr:colOff>101600</xdr:colOff>
      <xdr:row>78</xdr:row>
      <xdr:rowOff>67363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3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83890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11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160508</xdr:rowOff>
    </xdr:from>
    <xdr:to>
      <xdr:col>76</xdr:col>
      <xdr:colOff>165100</xdr:colOff>
      <xdr:row>78</xdr:row>
      <xdr:rowOff>90658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107185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1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171210</xdr:rowOff>
    </xdr:from>
    <xdr:to>
      <xdr:col>72</xdr:col>
      <xdr:colOff>38100</xdr:colOff>
      <xdr:row>78</xdr:row>
      <xdr:rowOff>101360</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92487</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4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4462</xdr:rowOff>
    </xdr:from>
    <xdr:to>
      <xdr:col>67</xdr:col>
      <xdr:colOff>101600</xdr:colOff>
      <xdr:row>78</xdr:row>
      <xdr:rowOff>106062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97189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47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146200</xdr:rowOff>
    </xdr:from>
    <xdr:to>
      <xdr:col>85</xdr:col>
      <xdr:colOff>127000</xdr:colOff>
      <xdr:row>97</xdr:row>
      <xdr:rowOff>149158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776850"/>
          <a:ext cx="8382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146200</xdr:rowOff>
    </xdr:from>
    <xdr:to>
      <xdr:col>81</xdr:col>
      <xdr:colOff>50800</xdr:colOff>
      <xdr:row>98</xdr:row>
      <xdr:rowOff>11292</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776850"/>
          <a:ext cx="8890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147213</xdr:rowOff>
    </xdr:from>
    <xdr:to>
      <xdr:col>76</xdr:col>
      <xdr:colOff>114300</xdr:colOff>
      <xdr:row>98</xdr:row>
      <xdr:rowOff>11292</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777863"/>
          <a:ext cx="889000" cy="3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147213</xdr:rowOff>
    </xdr:from>
    <xdr:to>
      <xdr:col>71</xdr:col>
      <xdr:colOff>177800</xdr:colOff>
      <xdr:row>98</xdr:row>
      <xdr:rowOff>95097</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777863"/>
          <a:ext cx="889000" cy="11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98358</xdr:rowOff>
    </xdr:from>
    <xdr:to>
      <xdr:col>85</xdr:col>
      <xdr:colOff>177800</xdr:colOff>
      <xdr:row>98</xdr:row>
      <xdr:rowOff>28508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72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121235</xdr:rowOff>
    </xdr:from>
    <xdr:ext cx="599010"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58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95400</xdr:rowOff>
    </xdr:from>
    <xdr:to>
      <xdr:col>81</xdr:col>
      <xdr:colOff>101600</xdr:colOff>
      <xdr:row>98</xdr:row>
      <xdr:rowOff>25550</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7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42077</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181795" y="1650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131942</xdr:rowOff>
    </xdr:from>
    <xdr:to>
      <xdr:col>76</xdr:col>
      <xdr:colOff>165100</xdr:colOff>
      <xdr:row>98</xdr:row>
      <xdr:rowOff>62092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76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78619</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53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96413</xdr:rowOff>
    </xdr:from>
    <xdr:to>
      <xdr:col>72</xdr:col>
      <xdr:colOff>38100</xdr:colOff>
      <xdr:row>98</xdr:row>
      <xdr:rowOff>26563</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43090</xdr:rowOff>
    </xdr:from>
    <xdr:ext cx="59901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03795" y="1650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44297</xdr:rowOff>
    </xdr:from>
    <xdr:to>
      <xdr:col>67</xdr:col>
      <xdr:colOff>101600</xdr:colOff>
      <xdr:row>98</xdr:row>
      <xdr:rowOff>145897</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4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162424</xdr:rowOff>
    </xdr:from>
    <xdr:ext cx="534377"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62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98323</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487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47523</xdr:rowOff>
    </xdr:from>
    <xdr:to>
      <xdr:col>98</xdr:col>
      <xdr:colOff>38100</xdr:colOff>
      <xdr:row>39</xdr:row>
      <xdr:rowOff>149123</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140250</xdr:rowOff>
    </xdr:from>
    <xdr:ext cx="313932"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99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73178</xdr:rowOff>
    </xdr:from>
    <xdr:to>
      <xdr:col>116</xdr:col>
      <xdr:colOff>63500</xdr:colOff>
      <xdr:row>56</xdr:row>
      <xdr:rowOff>95694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9674378"/>
          <a:ext cx="838200" cy="2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95694</xdr:rowOff>
    </xdr:from>
    <xdr:to>
      <xdr:col>111</xdr:col>
      <xdr:colOff>177800</xdr:colOff>
      <xdr:row>56</xdr:row>
      <xdr:rowOff>107284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9696894"/>
          <a:ext cx="8890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107284</xdr:rowOff>
    </xdr:from>
    <xdr:to>
      <xdr:col>107</xdr:col>
      <xdr:colOff>50800</xdr:colOff>
      <xdr:row>56</xdr:row>
      <xdr:rowOff>108016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708484"/>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37883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108016</xdr:rowOff>
    </xdr:from>
    <xdr:to>
      <xdr:col>102</xdr:col>
      <xdr:colOff>114300</xdr:colOff>
      <xdr:row>56</xdr:row>
      <xdr:rowOff>114005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709216"/>
          <a:ext cx="889000" cy="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56469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53908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99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22378</xdr:rowOff>
    </xdr:from>
    <xdr:to>
      <xdr:col>116</xdr:col>
      <xdr:colOff>114300</xdr:colOff>
      <xdr:row>56</xdr:row>
      <xdr:rowOff>123978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45255</xdr:rowOff>
    </xdr:from>
    <xdr:ext cx="534377"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4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44894</xdr:rowOff>
    </xdr:from>
    <xdr:to>
      <xdr:col>112</xdr:col>
      <xdr:colOff>38100</xdr:colOff>
      <xdr:row>56</xdr:row>
      <xdr:rowOff>146494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64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163021</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56111" y="942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56484</xdr:rowOff>
    </xdr:from>
    <xdr:to>
      <xdr:col>107</xdr:col>
      <xdr:colOff>101600</xdr:colOff>
      <xdr:row>56</xdr:row>
      <xdr:rowOff>158084</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65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3161</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94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57216</xdr:rowOff>
    </xdr:from>
    <xdr:to>
      <xdr:col>102</xdr:col>
      <xdr:colOff>165100</xdr:colOff>
      <xdr:row>56</xdr:row>
      <xdr:rowOff>158816</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65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3893</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278111" y="94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63205</xdr:rowOff>
    </xdr:from>
    <xdr:to>
      <xdr:col>98</xdr:col>
      <xdr:colOff>38100</xdr:colOff>
      <xdr:row>56</xdr:row>
      <xdr:rowOff>164805</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6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9882</xdr:rowOff>
    </xdr:from>
    <xdr:ext cx="534377"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389111" y="943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84510</xdr:rowOff>
    </xdr:from>
    <xdr:to>
      <xdr:col>116</xdr:col>
      <xdr:colOff>63500</xdr:colOff>
      <xdr:row>72</xdr:row>
      <xdr:rowOff>161286</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428910"/>
          <a:ext cx="838200" cy="7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161286</xdr:rowOff>
    </xdr:from>
    <xdr:to>
      <xdr:col>111</xdr:col>
      <xdr:colOff>177800</xdr:colOff>
      <xdr:row>73</xdr:row>
      <xdr:rowOff>105197</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505686"/>
          <a:ext cx="889000" cy="11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105197</xdr:rowOff>
    </xdr:from>
    <xdr:to>
      <xdr:col>107</xdr:col>
      <xdr:colOff>50800</xdr:colOff>
      <xdr:row>73</xdr:row>
      <xdr:rowOff>150412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621047"/>
          <a:ext cx="889000" cy="4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150412</xdr:rowOff>
    </xdr:from>
    <xdr:to>
      <xdr:col>102</xdr:col>
      <xdr:colOff>114300</xdr:colOff>
      <xdr:row>74</xdr:row>
      <xdr:rowOff>31980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666262"/>
          <a:ext cx="889000" cy="5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158799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33710</xdr:rowOff>
    </xdr:from>
    <xdr:to>
      <xdr:col>116</xdr:col>
      <xdr:colOff>114300</xdr:colOff>
      <xdr:row>72</xdr:row>
      <xdr:rowOff>135310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3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56587</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22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110486</xdr:rowOff>
    </xdr:from>
    <xdr:to>
      <xdr:col>112</xdr:col>
      <xdr:colOff>38100</xdr:colOff>
      <xdr:row>73</xdr:row>
      <xdr:rowOff>40636</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45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57163</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2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54397</xdr:rowOff>
    </xdr:from>
    <xdr:to>
      <xdr:col>107</xdr:col>
      <xdr:colOff>101600</xdr:colOff>
      <xdr:row>73</xdr:row>
      <xdr:rowOff>155997</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57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1074</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34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99612</xdr:rowOff>
    </xdr:from>
    <xdr:to>
      <xdr:col>102</xdr:col>
      <xdr:colOff>165100</xdr:colOff>
      <xdr:row>74</xdr:row>
      <xdr:rowOff>29762</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6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46289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239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152630</xdr:rowOff>
    </xdr:from>
    <xdr:to>
      <xdr:col>98</xdr:col>
      <xdr:colOff>38100</xdr:colOff>
      <xdr:row>74</xdr:row>
      <xdr:rowOff>82780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6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99307</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44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性質別歳出の住民一人当たりコストについて、類似団体内平均額を上回っている主な経費は、人件費（類似団体との差額</a:t>
          </a:r>
          <a:r>
            <a:rPr kumimoji="1" lang="en-US" altLang="ja-JP" sz="1300">
              <a:latin typeface="ＭＳ Ｐゴシック" panose="020B0600070205080204" pitchFamily="50" charset="-128"/>
              <a:ea typeface="ＭＳ Ｐゴシック" panose="020B0600070205080204" pitchFamily="50" charset="-128"/>
            </a:rPr>
            <a:t>+29,829</a:t>
          </a:r>
          <a:r>
            <a:rPr kumimoji="1" lang="ja-JP" altLang="en-US" sz="1300">
              <a:latin typeface="ＭＳ Ｐゴシック" panose="020B0600070205080204" pitchFamily="50" charset="-128"/>
              <a:ea typeface="ＭＳ Ｐゴシック" panose="020B0600070205080204" pitchFamily="50" charset="-128"/>
            </a:rPr>
            <a:t>円、対類似</a:t>
          </a:r>
          <a:r>
            <a:rPr kumimoji="1" lang="ja-JP" altLang="en-US" sz="1300">
              <a:latin typeface="ＭＳ ゴシック" panose="020B0609070205080204" pitchFamily="49" charset="-128"/>
              <a:ea typeface="ＭＳ ゴシック" panose="020B0609070205080204" pitchFamily="49" charset="-128"/>
            </a:rPr>
            <a:t>団体比</a:t>
          </a:r>
          <a:r>
            <a:rPr kumimoji="1" lang="en-US" altLang="ja-JP" sz="1300">
              <a:latin typeface="ＭＳ ゴシック" panose="020B0609070205080204" pitchFamily="49" charset="-128"/>
              <a:ea typeface="ＭＳ ゴシック" panose="020B0609070205080204" pitchFamily="49" charset="-128"/>
            </a:rPr>
            <a:t>128.3</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物件費（類似団体との差額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+6,136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円、類似団体比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106.0%</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）、扶助費（類似団体との差額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+37,975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円、対類似団体比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補助費等</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（類似団体との差額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+11,885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円、対類似団体比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111.4%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、災害復旧事業費（類似団体との差額</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+20,842</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円、対類似団体比</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335.6</a:t>
          </a:r>
          <a:r>
            <a:rPr kumimoji="1" lang="ja-JP" altLang="en-US" sz="1300">
              <a:solidFill>
                <a:sysClr val="windowText" lastClr="000000"/>
              </a:solidFill>
              <a:latin typeface="ＭＳ ゴシック" panose="020B0609070205080204" pitchFamily="49" charset="-128"/>
              <a:ea typeface="ＭＳ ゴシック" panose="020B0609070205080204" pitchFamily="49" charset="-128"/>
            </a:rPr>
            <a:t>％）、公債費（類似団体との差額</a:t>
          </a:r>
          <a:r>
            <a:rPr kumimoji="1" lang="en-US" altLang="ja-JP" sz="1300">
              <a:solidFill>
                <a:sysClr val="windowText" lastClr="000000"/>
              </a:solidFill>
              <a:latin typeface="ＭＳ ゴシック" panose="020B0609070205080204" pitchFamily="49" charset="-128"/>
              <a:ea typeface="ＭＳ ゴシック" panose="020B0609070205080204" pitchFamily="49"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円、対類似団体比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％）、積立金（類似団体との差額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+81,070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円、対類似団体比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％）、貸付金（類似団体との差額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+11,991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円、対類似団体比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％）、繰出金（類似団体との差額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+38,645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円、対類似団体比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％）である。各費目における類似団体平均額を上回った理由としては、以下のようなことが考えられる。</a:t>
          </a:r>
          <a:b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単独消防であるため類似団体よりも職員数が多いことによるものである。物件費については、各種選挙によるものの他、コンビニ交付事業等の開始及び新型コロナワクチン接種事業の増加によるものである。扶助費については、非課税世帯等への価格高騰支援給付金、子育て世帯生活応援臨時給付金、非課税世帯等臨時特別給付金等の増加によるものである。災害復旧事業費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月豪雨の災害復旧事業や降灰災害対策事業によるものである。公債費については平成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都市公園整備事業等の過疎債元金償還開始によるものである。積立金については、ふるさと応援基金及び市有施設整備基金への積立金等によるものである。貸付金については、市独自の水産振興資金貸付を行っていることによるものである。繰出金については、老人保健施設特別会計への繰出額増によるものである。今後も引き続き歳出の適正化を図り、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13,624
13,289
162.12
13,288,858
12,852,128
402,149
5,486,384
8,974,920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103315</xdr:rowOff>
    </xdr:from>
    <xdr:to>
      <xdr:col>24</xdr:col>
      <xdr:colOff>63500</xdr:colOff>
      <xdr:row>32</xdr:row>
      <xdr:rowOff>139509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8971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139509</xdr:rowOff>
    </xdr:from>
    <xdr:to>
      <xdr:col>19</xdr:col>
      <xdr:colOff>177800</xdr:colOff>
      <xdr:row>32</xdr:row>
      <xdr:rowOff>147510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2590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147510</xdr:rowOff>
    </xdr:from>
    <xdr:to>
      <xdr:col>15</xdr:col>
      <xdr:colOff>50800</xdr:colOff>
      <xdr:row>33</xdr:row>
      <xdr:rowOff>7874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33910"/>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5778</xdr:rowOff>
    </xdr:from>
    <xdr:to>
      <xdr:col>10</xdr:col>
      <xdr:colOff>114300</xdr:colOff>
      <xdr:row>33</xdr:row>
      <xdr:rowOff>7874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362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52515</xdr:rowOff>
    </xdr:from>
    <xdr:to>
      <xdr:col>24</xdr:col>
      <xdr:colOff>114300</xdr:colOff>
      <xdr:row>32</xdr:row>
      <xdr:rowOff>154115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75392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88709</xdr:rowOff>
    </xdr:from>
    <xdr:to>
      <xdr:col>20</xdr:col>
      <xdr:colOff>38100</xdr:colOff>
      <xdr:row>33</xdr:row>
      <xdr:rowOff>18859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35386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96710</xdr:rowOff>
    </xdr:from>
    <xdr:to>
      <xdr:col>15</xdr:col>
      <xdr:colOff>101600</xdr:colOff>
      <xdr:row>33</xdr:row>
      <xdr:rowOff>26860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43387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5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128524</xdr:rowOff>
    </xdr:from>
    <xdr:to>
      <xdr:col>10</xdr:col>
      <xdr:colOff>165100</xdr:colOff>
      <xdr:row>33</xdr:row>
      <xdr:rowOff>58674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75201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126428</xdr:rowOff>
    </xdr:from>
    <xdr:to>
      <xdr:col>6</xdr:col>
      <xdr:colOff>38100</xdr:colOff>
      <xdr:row>33</xdr:row>
      <xdr:rowOff>56578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73105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158985</xdr:rowOff>
    </xdr:from>
    <xdr:to>
      <xdr:col>24</xdr:col>
      <xdr:colOff>63500</xdr:colOff>
      <xdr:row>57</xdr:row>
      <xdr:rowOff>163809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31635"/>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66828</xdr:rowOff>
    </xdr:from>
    <xdr:to>
      <xdr:col>19</xdr:col>
      <xdr:colOff>177800</xdr:colOff>
      <xdr:row>57</xdr:row>
      <xdr:rowOff>158985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39478"/>
          <a:ext cx="889000" cy="9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66828</xdr:rowOff>
    </xdr:from>
    <xdr:to>
      <xdr:col>15</xdr:col>
      <xdr:colOff>50800</xdr:colOff>
      <xdr:row>57</xdr:row>
      <xdr:rowOff>141915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39478"/>
          <a:ext cx="889000" cy="7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141915</xdr:rowOff>
    </xdr:from>
    <xdr:to>
      <xdr:col>10</xdr:col>
      <xdr:colOff>114300</xdr:colOff>
      <xdr:row>58</xdr:row>
      <xdr:rowOff>89101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14565"/>
          <a:ext cx="889000" cy="11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113009</xdr:rowOff>
    </xdr:from>
    <xdr:to>
      <xdr:col>24</xdr:col>
      <xdr:colOff>114300</xdr:colOff>
      <xdr:row>58</xdr:row>
      <xdr:rowOff>43159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135886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3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108185</xdr:rowOff>
    </xdr:from>
    <xdr:to>
      <xdr:col>20</xdr:col>
      <xdr:colOff>38100</xdr:colOff>
      <xdr:row>58</xdr:row>
      <xdr:rowOff>38335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54862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5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16028</xdr:rowOff>
    </xdr:from>
    <xdr:to>
      <xdr:col>15</xdr:col>
      <xdr:colOff>101600</xdr:colOff>
      <xdr:row>57</xdr:row>
      <xdr:rowOff>117628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134155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63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91115</xdr:rowOff>
    </xdr:from>
    <xdr:to>
      <xdr:col>10</xdr:col>
      <xdr:colOff>165100</xdr:colOff>
      <xdr:row>58</xdr:row>
      <xdr:rowOff>21265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6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37792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3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38301</xdr:rowOff>
    </xdr:from>
    <xdr:to>
      <xdr:col>6</xdr:col>
      <xdr:colOff>38100</xdr:colOff>
      <xdr:row>58</xdr:row>
      <xdr:rowOff>139901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8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156428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5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60211</xdr:rowOff>
    </xdr:from>
    <xdr:to>
      <xdr:col>24</xdr:col>
      <xdr:colOff>63500</xdr:colOff>
      <xdr:row>74</xdr:row>
      <xdr:rowOff>116369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47511"/>
          <a:ext cx="838200" cy="5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116369</xdr:rowOff>
    </xdr:from>
    <xdr:to>
      <xdr:col>19</xdr:col>
      <xdr:colOff>177800</xdr:colOff>
      <xdr:row>75</xdr:row>
      <xdr:rowOff>48923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3669"/>
          <a:ext cx="889000" cy="10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48923</xdr:rowOff>
    </xdr:from>
    <xdr:to>
      <xdr:col>15</xdr:col>
      <xdr:colOff>50800</xdr:colOff>
      <xdr:row>75</xdr:row>
      <xdr:rowOff>164832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07673"/>
          <a:ext cx="889000" cy="11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164832</xdr:rowOff>
    </xdr:from>
    <xdr:to>
      <xdr:col>10</xdr:col>
      <xdr:colOff>114300</xdr:colOff>
      <xdr:row>76</xdr:row>
      <xdr:rowOff>26223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23582"/>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9411</xdr:rowOff>
    </xdr:from>
    <xdr:to>
      <xdr:col>24</xdr:col>
      <xdr:colOff>114300</xdr:colOff>
      <xdr:row>74</xdr:row>
      <xdr:rowOff>111011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69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32288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4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65569</xdr:rowOff>
    </xdr:from>
    <xdr:to>
      <xdr:col>20</xdr:col>
      <xdr:colOff>38100</xdr:colOff>
      <xdr:row>74</xdr:row>
      <xdr:rowOff>167169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12246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2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169573</xdr:rowOff>
    </xdr:from>
    <xdr:to>
      <xdr:col>15</xdr:col>
      <xdr:colOff>101600</xdr:colOff>
      <xdr:row>75</xdr:row>
      <xdr:rowOff>99723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116250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3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114033</xdr:rowOff>
    </xdr:from>
    <xdr:to>
      <xdr:col>10</xdr:col>
      <xdr:colOff>165100</xdr:colOff>
      <xdr:row>76</xdr:row>
      <xdr:rowOff>44183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60710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146873</xdr:rowOff>
    </xdr:from>
    <xdr:to>
      <xdr:col>6</xdr:col>
      <xdr:colOff>38100</xdr:colOff>
      <xdr:row>76</xdr:row>
      <xdr:rowOff>77023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93550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169875</xdr:rowOff>
    </xdr:from>
    <xdr:to>
      <xdr:col>24</xdr:col>
      <xdr:colOff>63500</xdr:colOff>
      <xdr:row>98</xdr:row>
      <xdr:rowOff>16449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00525"/>
          <a:ext cx="838200" cy="1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16449</xdr:rowOff>
    </xdr:from>
    <xdr:to>
      <xdr:col>19</xdr:col>
      <xdr:colOff>177800</xdr:colOff>
      <xdr:row>98</xdr:row>
      <xdr:rowOff>41455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18549"/>
          <a:ext cx="889000" cy="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41455</xdr:rowOff>
    </xdr:from>
    <xdr:to>
      <xdr:col>15</xdr:col>
      <xdr:colOff>50800</xdr:colOff>
      <xdr:row>98</xdr:row>
      <xdr:rowOff>94895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43555"/>
          <a:ext cx="889000" cy="5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94895</xdr:rowOff>
    </xdr:from>
    <xdr:to>
      <xdr:col>10</xdr:col>
      <xdr:colOff>114300</xdr:colOff>
      <xdr:row>98</xdr:row>
      <xdr:rowOff>95335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6995"/>
          <a:ext cx="889000" cy="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119075</xdr:rowOff>
    </xdr:from>
    <xdr:to>
      <xdr:col>24</xdr:col>
      <xdr:colOff>114300</xdr:colOff>
      <xdr:row>98</xdr:row>
      <xdr:rowOff>49225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141952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137099</xdr:rowOff>
    </xdr:from>
    <xdr:to>
      <xdr:col>20</xdr:col>
      <xdr:colOff>38100</xdr:colOff>
      <xdr:row>98</xdr:row>
      <xdr:rowOff>67249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83776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4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162105</xdr:rowOff>
    </xdr:from>
    <xdr:to>
      <xdr:col>15</xdr:col>
      <xdr:colOff>101600</xdr:colOff>
      <xdr:row>98</xdr:row>
      <xdr:rowOff>92255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9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108782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44095</xdr:rowOff>
    </xdr:from>
    <xdr:to>
      <xdr:col>10</xdr:col>
      <xdr:colOff>165100</xdr:colOff>
      <xdr:row>98</xdr:row>
      <xdr:rowOff>145695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136822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3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44535</xdr:rowOff>
    </xdr:from>
    <xdr:to>
      <xdr:col>6</xdr:col>
      <xdr:colOff>38100</xdr:colOff>
      <xdr:row>98</xdr:row>
      <xdr:rowOff>146135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162662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74157</xdr:rowOff>
    </xdr:from>
    <xdr:to>
      <xdr:col>55</xdr:col>
      <xdr:colOff>0</xdr:colOff>
      <xdr:row>55</xdr:row>
      <xdr:rowOff>76476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503907"/>
          <a:ext cx="8382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74157</xdr:rowOff>
    </xdr:from>
    <xdr:to>
      <xdr:col>50</xdr:col>
      <xdr:colOff>114300</xdr:colOff>
      <xdr:row>55</xdr:row>
      <xdr:rowOff>99739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503907"/>
          <a:ext cx="889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99739</xdr:rowOff>
    </xdr:from>
    <xdr:to>
      <xdr:col>45</xdr:col>
      <xdr:colOff>177800</xdr:colOff>
      <xdr:row>55</xdr:row>
      <xdr:rowOff>123469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29489"/>
          <a:ext cx="889000" cy="2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3477</xdr:rowOff>
    </xdr:from>
    <xdr:to>
      <xdr:col>41</xdr:col>
      <xdr:colOff>50800</xdr:colOff>
      <xdr:row>55</xdr:row>
      <xdr:rowOff>123469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433227"/>
          <a:ext cx="889000" cy="1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25676</xdr:rowOff>
    </xdr:from>
    <xdr:to>
      <xdr:col>55</xdr:col>
      <xdr:colOff>50800</xdr:colOff>
      <xdr:row>55</xdr:row>
      <xdr:rowOff>127276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5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48553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0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23357</xdr:rowOff>
    </xdr:from>
    <xdr:to>
      <xdr:col>50</xdr:col>
      <xdr:colOff>165100</xdr:colOff>
      <xdr:row>55</xdr:row>
      <xdr:rowOff>124957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45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141484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22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48939</xdr:rowOff>
    </xdr:from>
    <xdr:to>
      <xdr:col>46</xdr:col>
      <xdr:colOff>38100</xdr:colOff>
      <xdr:row>55</xdr:row>
      <xdr:rowOff>150539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7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167066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72669</xdr:rowOff>
    </xdr:from>
    <xdr:to>
      <xdr:col>41</xdr:col>
      <xdr:colOff>101600</xdr:colOff>
      <xdr:row>56</xdr:row>
      <xdr:rowOff>2819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19346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2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124127</xdr:rowOff>
    </xdr:from>
    <xdr:to>
      <xdr:col>36</xdr:col>
      <xdr:colOff>165100</xdr:colOff>
      <xdr:row>55</xdr:row>
      <xdr:rowOff>54277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38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70804</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15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16639</xdr:rowOff>
    </xdr:from>
    <xdr:to>
      <xdr:col>55</xdr:col>
      <xdr:colOff>0</xdr:colOff>
      <xdr:row>78</xdr:row>
      <xdr:rowOff>33474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89739"/>
          <a:ext cx="838200" cy="1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146214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76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33474</xdr:rowOff>
    </xdr:from>
    <xdr:to>
      <xdr:col>50</xdr:col>
      <xdr:colOff>114300</xdr:colOff>
      <xdr:row>78</xdr:row>
      <xdr:rowOff>47670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406574"/>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65853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47670</xdr:rowOff>
    </xdr:from>
    <xdr:to>
      <xdr:col>45</xdr:col>
      <xdr:colOff>177800</xdr:colOff>
      <xdr:row>78</xdr:row>
      <xdr:rowOff>83139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20770"/>
          <a:ext cx="889000" cy="3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58693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83139</xdr:rowOff>
    </xdr:from>
    <xdr:to>
      <xdr:col>41</xdr:col>
      <xdr:colOff>50800</xdr:colOff>
      <xdr:row>78</xdr:row>
      <xdr:rowOff>89897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56239"/>
          <a:ext cx="889000" cy="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137289</xdr:rowOff>
    </xdr:from>
    <xdr:to>
      <xdr:col>55</xdr:col>
      <xdr:colOff>50800</xdr:colOff>
      <xdr:row>78</xdr:row>
      <xdr:rowOff>67439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3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101762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154124</xdr:rowOff>
    </xdr:from>
    <xdr:to>
      <xdr:col>50</xdr:col>
      <xdr:colOff>165100</xdr:colOff>
      <xdr:row>78</xdr:row>
      <xdr:rowOff>84274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75401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168320</xdr:rowOff>
    </xdr:from>
    <xdr:to>
      <xdr:col>46</xdr:col>
      <xdr:colOff>38100</xdr:colOff>
      <xdr:row>78</xdr:row>
      <xdr:rowOff>98470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89597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32339</xdr:rowOff>
    </xdr:from>
    <xdr:to>
      <xdr:col>41</xdr:col>
      <xdr:colOff>101600</xdr:colOff>
      <xdr:row>78</xdr:row>
      <xdr:rowOff>133939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0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125066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39097</xdr:rowOff>
    </xdr:from>
    <xdr:to>
      <xdr:col>36</xdr:col>
      <xdr:colOff>165100</xdr:colOff>
      <xdr:row>78</xdr:row>
      <xdr:rowOff>140697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131824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103924</xdr:rowOff>
    </xdr:from>
    <xdr:to>
      <xdr:col>55</xdr:col>
      <xdr:colOff>0</xdr:colOff>
      <xdr:row>97</xdr:row>
      <xdr:rowOff>131699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34574"/>
          <a:ext cx="838200" cy="2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137804</xdr:rowOff>
    </xdr:from>
    <xdr:to>
      <xdr:col>50</xdr:col>
      <xdr:colOff>114300</xdr:colOff>
      <xdr:row>97</xdr:row>
      <xdr:rowOff>131699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597004"/>
          <a:ext cx="889000" cy="16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87131</xdr:rowOff>
    </xdr:from>
    <xdr:to>
      <xdr:col>45</xdr:col>
      <xdr:colOff>177800</xdr:colOff>
      <xdr:row>96</xdr:row>
      <xdr:rowOff>137804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203431"/>
          <a:ext cx="889000" cy="39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87131</xdr:rowOff>
    </xdr:from>
    <xdr:to>
      <xdr:col>41</xdr:col>
      <xdr:colOff>50800</xdr:colOff>
      <xdr:row>95</xdr:row>
      <xdr:rowOff>132851</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203431"/>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53124</xdr:rowOff>
    </xdr:from>
    <xdr:to>
      <xdr:col>55</xdr:col>
      <xdr:colOff>50800</xdr:colOff>
      <xdr:row>97</xdr:row>
      <xdr:rowOff>154724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31551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6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80899</xdr:rowOff>
    </xdr:from>
    <xdr:to>
      <xdr:col>50</xdr:col>
      <xdr:colOff>165100</xdr:colOff>
      <xdr:row>98</xdr:row>
      <xdr:rowOff>11049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1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2176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87004</xdr:rowOff>
    </xdr:from>
    <xdr:to>
      <xdr:col>46</xdr:col>
      <xdr:colOff>38100</xdr:colOff>
      <xdr:row>97</xdr:row>
      <xdr:rowOff>17154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4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3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36331</xdr:rowOff>
    </xdr:from>
    <xdr:to>
      <xdr:col>41</xdr:col>
      <xdr:colOff>101600</xdr:colOff>
      <xdr:row>94</xdr:row>
      <xdr:rowOff>137931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1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154458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9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82051</xdr:rowOff>
    </xdr:from>
    <xdr:to>
      <xdr:col>36</xdr:col>
      <xdr:colOff>165100</xdr:colOff>
      <xdr:row>96</xdr:row>
      <xdr:rowOff>12201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28728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1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4693</xdr:rowOff>
    </xdr:from>
    <xdr:to>
      <xdr:col>85</xdr:col>
      <xdr:colOff>127000</xdr:colOff>
      <xdr:row>35</xdr:row>
      <xdr:rowOff>59233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005443"/>
          <a:ext cx="838200" cy="5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162367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4693</xdr:rowOff>
    </xdr:from>
    <xdr:to>
      <xdr:col>81</xdr:col>
      <xdr:colOff>50800</xdr:colOff>
      <xdr:row>35</xdr:row>
      <xdr:rowOff>50127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005443"/>
          <a:ext cx="889000" cy="4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88244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50127</xdr:rowOff>
    </xdr:from>
    <xdr:to>
      <xdr:col>76</xdr:col>
      <xdr:colOff>114300</xdr:colOff>
      <xdr:row>35</xdr:row>
      <xdr:rowOff>137090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050877"/>
          <a:ext cx="889000" cy="8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78014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137090</xdr:rowOff>
    </xdr:from>
    <xdr:to>
      <xdr:col>71</xdr:col>
      <xdr:colOff>177800</xdr:colOff>
      <xdr:row>36</xdr:row>
      <xdr:rowOff>19266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137840"/>
          <a:ext cx="889000" cy="5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130001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8433</xdr:rowOff>
    </xdr:from>
    <xdr:to>
      <xdr:col>85</xdr:col>
      <xdr:colOff>177800</xdr:colOff>
      <xdr:row>35</xdr:row>
      <xdr:rowOff>110033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0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31310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86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125343</xdr:rowOff>
    </xdr:from>
    <xdr:to>
      <xdr:col>81</xdr:col>
      <xdr:colOff>101600</xdr:colOff>
      <xdr:row>35</xdr:row>
      <xdr:rowOff>55493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595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72020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72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170777</xdr:rowOff>
    </xdr:from>
    <xdr:to>
      <xdr:col>76</xdr:col>
      <xdr:colOff>165100</xdr:colOff>
      <xdr:row>35</xdr:row>
      <xdr:rowOff>100927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00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117454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77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86290</xdr:rowOff>
    </xdr:from>
    <xdr:to>
      <xdr:col>72</xdr:col>
      <xdr:colOff>38100</xdr:colOff>
      <xdr:row>36</xdr:row>
      <xdr:rowOff>16440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0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32967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86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139916</xdr:rowOff>
    </xdr:from>
    <xdr:to>
      <xdr:col>67</xdr:col>
      <xdr:colOff>101600</xdr:colOff>
      <xdr:row>36</xdr:row>
      <xdr:rowOff>70066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86593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75197</xdr:rowOff>
    </xdr:from>
    <xdr:to>
      <xdr:col>85</xdr:col>
      <xdr:colOff>127000</xdr:colOff>
      <xdr:row>57</xdr:row>
      <xdr:rowOff>85789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847847"/>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95610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111785</xdr:rowOff>
    </xdr:from>
    <xdr:to>
      <xdr:col>81</xdr:col>
      <xdr:colOff>50800</xdr:colOff>
      <xdr:row>57</xdr:row>
      <xdr:rowOff>75197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712985"/>
          <a:ext cx="889000" cy="1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111785</xdr:rowOff>
    </xdr:from>
    <xdr:to>
      <xdr:col>76</xdr:col>
      <xdr:colOff>114300</xdr:colOff>
      <xdr:row>57</xdr:row>
      <xdr:rowOff>105423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712985"/>
          <a:ext cx="889000" cy="1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102159</xdr:rowOff>
    </xdr:from>
    <xdr:to>
      <xdr:col>71</xdr:col>
      <xdr:colOff>177800</xdr:colOff>
      <xdr:row>57</xdr:row>
      <xdr:rowOff>105423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874809"/>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34989</xdr:rowOff>
    </xdr:from>
    <xdr:to>
      <xdr:col>85</xdr:col>
      <xdr:colOff>177800</xdr:colOff>
      <xdr:row>57</xdr:row>
      <xdr:rowOff>136589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13416</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24397</xdr:rowOff>
    </xdr:from>
    <xdr:to>
      <xdr:col>81</xdr:col>
      <xdr:colOff>101600</xdr:colOff>
      <xdr:row>57</xdr:row>
      <xdr:rowOff>125997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9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117124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8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60985</xdr:rowOff>
    </xdr:from>
    <xdr:to>
      <xdr:col>76</xdr:col>
      <xdr:colOff>165100</xdr:colOff>
      <xdr:row>56</xdr:row>
      <xdr:rowOff>162585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6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153712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5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54623</xdr:rowOff>
    </xdr:from>
    <xdr:to>
      <xdr:col>72</xdr:col>
      <xdr:colOff>38100</xdr:colOff>
      <xdr:row>57</xdr:row>
      <xdr:rowOff>156223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147350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51359</xdr:rowOff>
    </xdr:from>
    <xdr:to>
      <xdr:col>67</xdr:col>
      <xdr:colOff>101600</xdr:colOff>
      <xdr:row>57</xdr:row>
      <xdr:rowOff>152959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144086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128467</xdr:rowOff>
    </xdr:from>
    <xdr:to>
      <xdr:col>85</xdr:col>
      <xdr:colOff>127000</xdr:colOff>
      <xdr:row>77</xdr:row>
      <xdr:rowOff>17056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158667"/>
          <a:ext cx="838200" cy="6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15244</xdr:rowOff>
    </xdr:from>
    <xdr:to>
      <xdr:col>81</xdr:col>
      <xdr:colOff>50800</xdr:colOff>
      <xdr:row>77</xdr:row>
      <xdr:rowOff>17056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045444"/>
          <a:ext cx="889000" cy="17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164226</xdr:rowOff>
    </xdr:from>
    <xdr:to>
      <xdr:col>76</xdr:col>
      <xdr:colOff>114300</xdr:colOff>
      <xdr:row>76</xdr:row>
      <xdr:rowOff>15244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022976"/>
          <a:ext cx="889000" cy="2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144190</xdr:rowOff>
    </xdr:from>
    <xdr:to>
      <xdr:col>71</xdr:col>
      <xdr:colOff>177800</xdr:colOff>
      <xdr:row>75</xdr:row>
      <xdr:rowOff>164226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2831490"/>
          <a:ext cx="889000" cy="19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77667</xdr:rowOff>
    </xdr:from>
    <xdr:to>
      <xdr:col>85</xdr:col>
      <xdr:colOff>177800</xdr:colOff>
      <xdr:row>77</xdr:row>
      <xdr:rowOff>7817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100543</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5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137706</xdr:rowOff>
    </xdr:from>
    <xdr:to>
      <xdr:col>81</xdr:col>
      <xdr:colOff>101600</xdr:colOff>
      <xdr:row>77</xdr:row>
      <xdr:rowOff>67856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16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84383</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94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135893</xdr:rowOff>
    </xdr:from>
    <xdr:to>
      <xdr:col>76</xdr:col>
      <xdr:colOff>165100</xdr:colOff>
      <xdr:row>76</xdr:row>
      <xdr:rowOff>66042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99464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82570</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76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113426</xdr:rowOff>
    </xdr:from>
    <xdr:to>
      <xdr:col>72</xdr:col>
      <xdr:colOff>38100</xdr:colOff>
      <xdr:row>76</xdr:row>
      <xdr:rowOff>43576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9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60103</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274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93390</xdr:rowOff>
    </xdr:from>
    <xdr:to>
      <xdr:col>67</xdr:col>
      <xdr:colOff>101600</xdr:colOff>
      <xdr:row>75</xdr:row>
      <xdr:rowOff>23540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78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40067</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55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12449</xdr:rowOff>
    </xdr:from>
    <xdr:to>
      <xdr:col>85</xdr:col>
      <xdr:colOff>127000</xdr:colOff>
      <xdr:row>98</xdr:row>
      <xdr:rowOff>16563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14549"/>
          <a:ext cx="8382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16563</xdr:rowOff>
    </xdr:from>
    <xdr:to>
      <xdr:col>81</xdr:col>
      <xdr:colOff>50800</xdr:colOff>
      <xdr:row>98</xdr:row>
      <xdr:rowOff>39858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18663"/>
          <a:ext cx="889000" cy="2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39858</xdr:rowOff>
    </xdr:from>
    <xdr:to>
      <xdr:col>76</xdr:col>
      <xdr:colOff>114300</xdr:colOff>
      <xdr:row>98</xdr:row>
      <xdr:rowOff>50560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41958"/>
          <a:ext cx="8890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50560</xdr:rowOff>
    </xdr:from>
    <xdr:to>
      <xdr:col>71</xdr:col>
      <xdr:colOff>177800</xdr:colOff>
      <xdr:row>98</xdr:row>
      <xdr:rowOff>55262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52660"/>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133099</xdr:rowOff>
    </xdr:from>
    <xdr:to>
      <xdr:col>85</xdr:col>
      <xdr:colOff>177800</xdr:colOff>
      <xdr:row>98</xdr:row>
      <xdr:rowOff>63249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6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155976</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137213</xdr:rowOff>
    </xdr:from>
    <xdr:to>
      <xdr:col>81</xdr:col>
      <xdr:colOff>101600</xdr:colOff>
      <xdr:row>98</xdr:row>
      <xdr:rowOff>67363</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83890</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160508</xdr:rowOff>
    </xdr:from>
    <xdr:to>
      <xdr:col>76</xdr:col>
      <xdr:colOff>165100</xdr:colOff>
      <xdr:row>98</xdr:row>
      <xdr:rowOff>90658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107185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6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171210</xdr:rowOff>
    </xdr:from>
    <xdr:to>
      <xdr:col>72</xdr:col>
      <xdr:colOff>38100</xdr:colOff>
      <xdr:row>98</xdr:row>
      <xdr:rowOff>101360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92487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4462</xdr:rowOff>
    </xdr:from>
    <xdr:to>
      <xdr:col>67</xdr:col>
      <xdr:colOff>101600</xdr:colOff>
      <xdr:row>98</xdr:row>
      <xdr:rowOff>106062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97189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目的別歳出の住民一人当たりコストについて、類似団体平均を上回っている主な経費は、議会費（類似団体との差額</a:t>
          </a:r>
          <a:r>
            <a:rPr kumimoji="1" lang="en-US" altLang="ja-JP" sz="1300">
              <a:latin typeface="ＭＳ Ｐゴシック" panose="020B0600070205080204" pitchFamily="50" charset="-128"/>
              <a:ea typeface="ＭＳ Ｐゴシック" panose="020B0600070205080204" pitchFamily="50" charset="-128"/>
            </a:rPr>
            <a:t>+2,896</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156.8</a:t>
          </a:r>
          <a:r>
            <a:rPr kumimoji="1" lang="ja-JP" altLang="en-US" sz="1300">
              <a:latin typeface="ＭＳ Ｐゴシック" panose="020B0600070205080204" pitchFamily="50" charset="-128"/>
              <a:ea typeface="ＭＳ Ｐゴシック" panose="020B0600070205080204" pitchFamily="50" charset="-128"/>
            </a:rPr>
            <a:t>％）、総務費（類似団体との差額</a:t>
          </a:r>
          <a:r>
            <a:rPr kumimoji="1" lang="en-US" altLang="ja-JP" sz="1300">
              <a:latin typeface="ＭＳ Ｐゴシック" panose="020B0600070205080204" pitchFamily="50" charset="-128"/>
              <a:ea typeface="ＭＳ Ｐゴシック" panose="020B0600070205080204" pitchFamily="50" charset="-128"/>
            </a:rPr>
            <a:t>+123,843</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194.2</a:t>
          </a:r>
          <a:r>
            <a:rPr kumimoji="1" lang="ja-JP" altLang="en-US" sz="1300">
              <a:latin typeface="ＭＳ Ｐゴシック" panose="020B0600070205080204" pitchFamily="50" charset="-128"/>
              <a:ea typeface="ＭＳ Ｐゴシック" panose="020B0600070205080204" pitchFamily="50" charset="-128"/>
            </a:rPr>
            <a:t>％）、民生費（類似団体との差額</a:t>
          </a:r>
          <a:r>
            <a:rPr kumimoji="1" lang="en-US" altLang="ja-JP" sz="1300">
              <a:latin typeface="ＭＳ Ｐゴシック" panose="020B0600070205080204" pitchFamily="50" charset="-128"/>
              <a:ea typeface="ＭＳ Ｐゴシック" panose="020B0600070205080204" pitchFamily="50" charset="-128"/>
            </a:rPr>
            <a:t>+59,614</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128.7</a:t>
          </a:r>
          <a:r>
            <a:rPr kumimoji="1" lang="ja-JP" altLang="en-US" sz="1300">
              <a:latin typeface="ＭＳ Ｐゴシック" panose="020B0600070205080204" pitchFamily="50" charset="-128"/>
              <a:ea typeface="ＭＳ Ｐゴシック" panose="020B0600070205080204" pitchFamily="50" charset="-128"/>
            </a:rPr>
            <a:t>％）、衛生費（類似団体との差額</a:t>
          </a:r>
          <a:r>
            <a:rPr kumimoji="1" lang="en-US" altLang="ja-JP" sz="1300">
              <a:latin typeface="ＭＳ Ｐゴシック" panose="020B0600070205080204" pitchFamily="50" charset="-128"/>
              <a:ea typeface="ＭＳ Ｐゴシック" panose="020B0600070205080204" pitchFamily="50" charset="-128"/>
            </a:rPr>
            <a:t>+17,408</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126.4</a:t>
          </a:r>
          <a:r>
            <a:rPr kumimoji="1" lang="ja-JP" altLang="en-US" sz="1300">
              <a:latin typeface="ＭＳ Ｐゴシック" panose="020B0600070205080204" pitchFamily="50" charset="-128"/>
              <a:ea typeface="ＭＳ Ｐゴシック" panose="020B0600070205080204" pitchFamily="50" charset="-128"/>
            </a:rPr>
            <a:t>％）、農林水産業費（類似団体との差額</a:t>
          </a:r>
          <a:r>
            <a:rPr kumimoji="1" lang="en-US" altLang="ja-JP" sz="1300">
              <a:latin typeface="ＭＳ Ｐゴシック" panose="020B0600070205080204" pitchFamily="50" charset="-128"/>
              <a:ea typeface="ＭＳ Ｐゴシック" panose="020B0600070205080204" pitchFamily="50" charset="-128"/>
            </a:rPr>
            <a:t>+26,326</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168.0</a:t>
          </a:r>
          <a:r>
            <a:rPr kumimoji="1" lang="ja-JP" altLang="en-US" sz="1300">
              <a:latin typeface="ＭＳ Ｐゴシック" panose="020B0600070205080204" pitchFamily="50" charset="-128"/>
              <a:ea typeface="ＭＳ Ｐゴシック" panose="020B0600070205080204" pitchFamily="50" charset="-128"/>
            </a:rPr>
            <a:t>％）、消防費（類似団体との差額</a:t>
          </a:r>
          <a:r>
            <a:rPr kumimoji="1" lang="en-US" altLang="ja-JP" sz="1300">
              <a:latin typeface="ＭＳ Ｐゴシック" panose="020B0600070205080204" pitchFamily="50" charset="-128"/>
              <a:ea typeface="ＭＳ Ｐゴシック" panose="020B0600070205080204" pitchFamily="50" charset="-128"/>
            </a:rPr>
            <a:t>+9,213</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135.4</a:t>
          </a:r>
          <a:r>
            <a:rPr kumimoji="1" lang="ja-JP" altLang="en-US" sz="1300">
              <a:latin typeface="ＭＳ Ｐゴシック" panose="020B0600070205080204" pitchFamily="50" charset="-128"/>
              <a:ea typeface="ＭＳ Ｐゴシック" panose="020B0600070205080204" pitchFamily="50" charset="-128"/>
            </a:rPr>
            <a:t>％）、災害復旧費（類似団体との差額</a:t>
          </a:r>
          <a:r>
            <a:rPr kumimoji="1" lang="en-US" altLang="ja-JP" sz="1300">
              <a:latin typeface="ＭＳ Ｐゴシック" panose="020B0600070205080204" pitchFamily="50" charset="-128"/>
              <a:ea typeface="ＭＳ Ｐゴシック" panose="020B0600070205080204" pitchFamily="50" charset="-128"/>
            </a:rPr>
            <a:t>+20,841</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335.6</a:t>
          </a:r>
          <a:r>
            <a:rPr kumimoji="1" lang="ja-JP" altLang="en-US" sz="1300">
              <a:latin typeface="ＭＳ Ｐゴシック" panose="020B0600070205080204" pitchFamily="50" charset="-128"/>
              <a:ea typeface="ＭＳ Ｐゴシック" panose="020B0600070205080204" pitchFamily="50" charset="-128"/>
            </a:rPr>
            <a:t>％）、公債費（類似団体との差額</a:t>
          </a:r>
          <a:r>
            <a:rPr kumimoji="1" lang="en-US" altLang="ja-JP" sz="1300">
              <a:latin typeface="ＭＳ Ｐゴシック" panose="020B0600070205080204" pitchFamily="50" charset="-128"/>
              <a:ea typeface="ＭＳ Ｐゴシック" panose="020B0600070205080204" pitchFamily="50" charset="-128"/>
            </a:rPr>
            <a:t>+1,409</a:t>
          </a:r>
          <a:r>
            <a:rPr kumimoji="1" lang="ja-JP" altLang="en-US" sz="1300">
              <a:latin typeface="ＭＳ Ｐゴシック" panose="020B0600070205080204" pitchFamily="50" charset="-128"/>
              <a:ea typeface="ＭＳ Ｐゴシック" panose="020B0600070205080204" pitchFamily="50" charset="-128"/>
            </a:rPr>
            <a:t>円、類似団体比</a:t>
          </a:r>
          <a:r>
            <a:rPr kumimoji="1" lang="en-US" altLang="ja-JP" sz="1300">
              <a:latin typeface="ＭＳ Ｐゴシック" panose="020B0600070205080204" pitchFamily="50" charset="-128"/>
              <a:ea typeface="ＭＳ Ｐゴシック" panose="020B0600070205080204" pitchFamily="50" charset="-128"/>
            </a:rPr>
            <a:t>101.8</a:t>
          </a:r>
          <a:r>
            <a:rPr kumimoji="1" lang="ja-JP" altLang="en-US" sz="1300">
              <a:latin typeface="ＭＳ Ｐゴシック" panose="020B0600070205080204" pitchFamily="50" charset="-128"/>
              <a:ea typeface="ＭＳ Ｐゴシック" panose="020B0600070205080204" pitchFamily="50" charset="-128"/>
            </a:rPr>
            <a:t>％）となった。類似団体平均額を上回った主な理由については、以下のようなことが考えられる。</a:t>
          </a:r>
        </a:p>
        <a:p>
          <a:r>
            <a:rPr kumimoji="1" lang="ja-JP" altLang="en-US" sz="1300">
              <a:latin typeface="ＭＳ Ｐゴシック" panose="020B0600070205080204" pitchFamily="50" charset="-128"/>
              <a:ea typeface="ＭＳ Ｐゴシック" panose="020B0600070205080204" pitchFamily="50" charset="-128"/>
            </a:rPr>
            <a:t>　議会費については、本市は未合併団体であるため議員数が多いという特徴があるためである。総務費については、ふるさと納税関連事業や財政調整基金及び市有施設整備基金への積立等によるものである。民生費については、非課税世帯等への価格高騰支援給付金、臨時交付金を活用した医療・介護・障害施設等物価高騰対策支援、給付、子育て世帯生活支援特別給付金等の増によるものである。衛生費については、臨時交付金を活用した医療・介護・障害施設等物価高騰対策支援等の増加によるものである。農林水産業費については、種子島周辺漁業対策事業等によるものである。消防費については、単独消防であるため類似団体より職員数が多いことによるものである。災害復旧事業費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月豪雨の災害復旧事業や降灰災害対策事業によるものである。</a:t>
          </a:r>
        </a:p>
        <a:p>
          <a:r>
            <a:rPr kumimoji="1" lang="ja-JP" altLang="en-US" sz="1300">
              <a:latin typeface="ＭＳ Ｐゴシック" panose="020B0600070205080204" pitchFamily="50" charset="-128"/>
              <a:ea typeface="ＭＳ Ｐゴシック" panose="020B0600070205080204" pitchFamily="50" charset="-128"/>
            </a:rPr>
            <a:t>　今後も引き続き歳出の適正化を図り、健全な財政運営に努める。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財政調整基金残高は、発災により、財政調整基金の取り崩しを行なったものの、取り崩し額を上回る積立を行ったため、年度末残高が増加した。</a:t>
          </a:r>
          <a:br>
            <a:rPr kumimoji="1" lang="ja-JP" altLang="en-US" sz="1200">
              <a:latin typeface="ＭＳ ゴシック" pitchFamily="49" charset="-128"/>
              <a:ea typeface="ＭＳ ゴシック" pitchFamily="49" charset="-128"/>
            </a:rPr>
          </a:br>
          <a:r>
            <a:rPr kumimoji="1" lang="ja-JP" altLang="en-US" sz="1200">
              <a:solidFill>
                <a:sysClr val="windowText" lastClr="000000"/>
              </a:solidFill>
              <a:latin typeface="ＭＳ ゴシック" pitchFamily="49" charset="-128"/>
              <a:ea typeface="ＭＳ ゴシック" pitchFamily="49" charset="-128"/>
            </a:rPr>
            <a:t>　実質収支額については、翌年度繰越財源の増加により、前年度より減少した。</a:t>
          </a:r>
          <a:br>
            <a:rPr kumimoji="1" lang="ja-JP" altLang="en-US" sz="1200">
              <a:solidFill>
                <a:sysClr val="windowText" lastClr="000000"/>
              </a:solidFill>
              <a:latin typeface="ＭＳ ゴシック" pitchFamily="49" charset="-128"/>
              <a:ea typeface="ＭＳ ゴシック" pitchFamily="49" charset="-128"/>
            </a:rPr>
          </a:br>
          <a:r>
            <a:rPr kumimoji="1" lang="ja-JP" altLang="en-US" sz="1200">
              <a:solidFill>
                <a:sysClr val="windowText" lastClr="000000"/>
              </a:solidFill>
              <a:latin typeface="ＭＳ ゴシック" pitchFamily="49" charset="-128"/>
              <a:ea typeface="ＭＳ ゴシック" pitchFamily="49" charset="-128"/>
            </a:rPr>
            <a:t>　実質単年度収支については、単年度収支がマイナスとなり、基金の取り崩しを行ったことから、数値が悪化した。</a:t>
          </a:r>
        </a:p>
        <a:p>
          <a:r>
            <a:rPr kumimoji="1" lang="ja-JP" altLang="en-US" sz="1200">
              <a:latin typeface="ＭＳ ゴシック" pitchFamily="49" charset="-128"/>
              <a:ea typeface="ＭＳ ゴシック" pitchFamily="49" charset="-128"/>
            </a:rPr>
            <a:t>　事務的経費の徹底節減や公債費の縮減等を図るなどして、健全な行財政運営に努めていく。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全ての会計で黒字決算となっており、実質赤字は発生していない。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しかしながら、老人保健施設特別会計においては、平成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より一般会計からの法定外繰出金を支出している。高齢化に伴う今後の医療費の伸びや介護報酬の改定、老朽化した施設の長寿命化を目的とした起債事業の実施といった各特別会計を取り巻く状況により、更なる一般会計からの繰出が必要となる可能性がある。</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各特別会計については、普通会計の負担を減らすよう、独立採算制の原則のもと健全な財政運営に努める。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13288858</v>
      </c>
      <c r="BO4" s="485"/>
      <c r="BP4" s="485"/>
      <c r="BQ4" s="485"/>
      <c r="BR4" s="485"/>
      <c r="BS4" s="485"/>
      <c r="BT4" s="485"/>
      <c r="BU4" s="486"/>
      <c r="BV4" s="484">
        <v>13249428</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7.3</v>
      </c>
      <c r="CU4" s="625"/>
      <c r="CV4" s="625"/>
      <c r="CW4" s="625"/>
      <c r="CX4" s="625"/>
      <c r="CY4" s="625"/>
      <c r="CZ4" s="625"/>
      <c r="DA4" s="626"/>
      <c r="DB4" s="624">
        <v>7.5</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12852128</v>
      </c>
      <c r="BO5" s="456"/>
      <c r="BP5" s="456"/>
      <c r="BQ5" s="456"/>
      <c r="BR5" s="456"/>
      <c r="BS5" s="456"/>
      <c r="BT5" s="456"/>
      <c r="BU5" s="457"/>
      <c r="BV5" s="455">
        <v>12804155</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90.1</v>
      </c>
      <c r="CU5" s="453"/>
      <c r="CV5" s="453"/>
      <c r="CW5" s="453"/>
      <c r="CX5" s="453"/>
      <c r="CY5" s="453"/>
      <c r="CZ5" s="453"/>
      <c r="DA5" s="454"/>
      <c r="DB5" s="452">
        <v>88.7</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436730</v>
      </c>
      <c r="BO6" s="456"/>
      <c r="BP6" s="456"/>
      <c r="BQ6" s="456"/>
      <c r="BR6" s="456"/>
      <c r="BS6" s="456"/>
      <c r="BT6" s="456"/>
      <c r="BU6" s="457"/>
      <c r="BV6" s="455">
        <v>445273</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91</v>
      </c>
      <c r="CU6" s="599"/>
      <c r="CV6" s="599"/>
      <c r="CW6" s="599"/>
      <c r="CX6" s="599"/>
      <c r="CY6" s="599"/>
      <c r="CZ6" s="599"/>
      <c r="DA6" s="600"/>
      <c r="DB6" s="598">
        <v>91.2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34581</v>
      </c>
      <c r="BO7" s="456"/>
      <c r="BP7" s="456"/>
      <c r="BQ7" s="456"/>
      <c r="BR7" s="456"/>
      <c r="BS7" s="456"/>
      <c r="BT7" s="456"/>
      <c r="BU7" s="457"/>
      <c r="BV7" s="455">
        <v>11965</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5486384</v>
      </c>
      <c r="CU7" s="456"/>
      <c r="CV7" s="456"/>
      <c r="CW7" s="456"/>
      <c r="CX7" s="456"/>
      <c r="CY7" s="456"/>
      <c r="CZ7" s="456"/>
      <c r="DA7" s="457"/>
      <c r="DB7" s="455">
        <v>5752925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402149</v>
      </c>
      <c r="BO8" s="456"/>
      <c r="BP8" s="456"/>
      <c r="BQ8" s="456"/>
      <c r="BR8" s="456"/>
      <c r="BS8" s="456"/>
      <c r="BT8" s="456"/>
      <c r="BU8" s="457"/>
      <c r="BV8" s="455">
        <v>433308</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0.3</v>
      </c>
      <c r="DC8" s="559"/>
      <c r="DD8" s="559"/>
      <c r="DE8" s="559"/>
      <c r="DF8" s="559"/>
      <c r="DG8" s="559"/>
      <c r="DH8" s="559"/>
      <c r="DI8" s="560"/>
    </row>
    <row r="9" spans="1:119" ht="18.75" customHeight="1" thickBot="1" x14ac:dyDescent="0.25">
      <c r="A9" s="181"/>
      <c r="B9" s="587" t="s">
        <v>114</v>
      </c>
      <c r="C9" s="588"/>
      <c r="D9" s="588"/>
      <c r="E9" s="588"/>
      <c r="F9" s="588"/>
      <c r="G9" s="588"/>
      <c r="H9" s="588"/>
      <c r="I9" s="588"/>
      <c r="J9" s="588"/>
      <c r="K9" s="506"/>
      <c r="L9" s="589" t="s">
        <v>115</v>
      </c>
      <c r="M9" s="590"/>
      <c r="N9" s="590"/>
      <c r="O9" s="590"/>
      <c r="P9" s="590"/>
      <c r="Q9" s="591"/>
      <c r="R9" s="592">
        <v>13819</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111</v>
      </c>
      <c r="AV9" s="514"/>
      <c r="AW9" s="514"/>
      <c r="AX9" s="514"/>
      <c r="AY9" s="469" t="s">
        <v>118</v>
      </c>
      <c r="AZ9" s="470"/>
      <c r="BA9" s="470"/>
      <c r="BB9" s="470"/>
      <c r="BC9" s="470"/>
      <c r="BD9" s="470"/>
      <c r="BE9" s="470"/>
      <c r="BF9" s="470"/>
      <c r="BG9" s="470"/>
      <c r="BH9" s="470"/>
      <c r="BI9" s="470"/>
      <c r="BJ9" s="470"/>
      <c r="BK9" s="470"/>
      <c r="BL9" s="470"/>
      <c r="BM9" s="471"/>
      <c r="BN9" s="455">
        <v>-31159</v>
      </c>
      <c r="BO9" s="456"/>
      <c r="BP9" s="456"/>
      <c r="BQ9" s="456"/>
      <c r="BR9" s="456"/>
      <c r="BS9" s="456"/>
      <c r="BT9" s="456"/>
      <c r="BU9" s="457"/>
      <c r="BV9" s="455">
        <v>162064</v>
      </c>
      <c r="BW9" s="456"/>
      <c r="BX9" s="456"/>
      <c r="BY9" s="456"/>
      <c r="BZ9" s="456"/>
      <c r="CA9" s="456"/>
      <c r="CB9" s="456"/>
      <c r="CC9" s="457"/>
      <c r="CD9" s="495" t="s">
        <v>119</v>
      </c>
      <c r="CE9" s="415"/>
      <c r="CF9" s="415"/>
      <c r="CG9" s="415"/>
      <c r="CH9" s="415"/>
      <c r="CI9" s="415"/>
      <c r="CJ9" s="415"/>
      <c r="CK9" s="415"/>
      <c r="CL9" s="415"/>
      <c r="CM9" s="415"/>
      <c r="CN9" s="415"/>
      <c r="CO9" s="415"/>
      <c r="CP9" s="415"/>
      <c r="CQ9" s="415"/>
      <c r="CR9" s="415"/>
      <c r="CS9" s="496"/>
      <c r="CT9" s="452">
        <v>14.1</v>
      </c>
      <c r="CU9" s="453"/>
      <c r="CV9" s="453"/>
      <c r="CW9" s="453"/>
      <c r="CX9" s="453"/>
      <c r="CY9" s="453"/>
      <c r="CZ9" s="453"/>
      <c r="DA9" s="454"/>
      <c r="DB9" s="452">
        <v>14.5</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120</v>
      </c>
      <c r="M10" s="412"/>
      <c r="N10" s="412"/>
      <c r="O10" s="412"/>
      <c r="P10" s="412"/>
      <c r="Q10" s="413"/>
      <c r="R10" s="408">
        <v>15520</v>
      </c>
      <c r="S10" s="409"/>
      <c r="T10" s="409"/>
      <c r="U10" s="409"/>
      <c r="V10" s="468"/>
      <c r="W10" s="596"/>
      <c r="X10" s="406"/>
      <c r="Y10" s="406"/>
      <c r="Z10" s="406"/>
      <c r="AA10" s="406"/>
      <c r="AB10" s="406"/>
      <c r="AC10" s="406"/>
      <c r="AD10" s="406"/>
      <c r="AE10" s="406"/>
      <c r="AF10" s="406"/>
      <c r="AG10" s="406"/>
      <c r="AH10" s="406"/>
      <c r="AI10" s="406"/>
      <c r="AJ10" s="406"/>
      <c r="AK10" s="406"/>
      <c r="AL10" s="597"/>
      <c r="AM10" s="512" t="s">
        <v>121</v>
      </c>
      <c r="AN10" s="412"/>
      <c r="AO10" s="412"/>
      <c r="AP10" s="412"/>
      <c r="AQ10" s="412"/>
      <c r="AR10" s="412"/>
      <c r="AS10" s="412"/>
      <c r="AT10" s="413"/>
      <c r="AU10" s="513" t="s">
        <v>122</v>
      </c>
      <c r="AV10" s="514"/>
      <c r="AW10" s="514"/>
      <c r="AX10" s="514"/>
      <c r="AY10" s="469" t="s">
        <v>123</v>
      </c>
      <c r="AZ10" s="470"/>
      <c r="BA10" s="470"/>
      <c r="BB10" s="470"/>
      <c r="BC10" s="470"/>
      <c r="BD10" s="470"/>
      <c r="BE10" s="470"/>
      <c r="BF10" s="470"/>
      <c r="BG10" s="470"/>
      <c r="BH10" s="470"/>
      <c r="BI10" s="470"/>
      <c r="BJ10" s="470"/>
      <c r="BK10" s="470"/>
      <c r="BL10" s="470"/>
      <c r="BM10" s="471"/>
      <c r="BN10" s="455">
        <v>368414</v>
      </c>
      <c r="BO10" s="456"/>
      <c r="BP10" s="456"/>
      <c r="BQ10" s="456"/>
      <c r="BR10" s="456"/>
      <c r="BS10" s="456"/>
      <c r="BT10" s="456"/>
      <c r="BU10" s="457"/>
      <c r="BV10" s="455">
        <v>385230</v>
      </c>
      <c r="BW10" s="456"/>
      <c r="BX10" s="456"/>
      <c r="BY10" s="456"/>
      <c r="BZ10" s="456"/>
      <c r="CA10" s="456"/>
      <c r="CB10" s="456"/>
      <c r="CC10" s="457"/>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125</v>
      </c>
      <c r="M11" s="417"/>
      <c r="N11" s="417"/>
      <c r="O11" s="417"/>
      <c r="P11" s="417"/>
      <c r="Q11" s="418"/>
      <c r="R11" s="584" t="s">
        <v>126</v>
      </c>
      <c r="S11" s="585"/>
      <c r="T11" s="585"/>
      <c r="U11" s="585"/>
      <c r="V11" s="586"/>
      <c r="W11" s="596"/>
      <c r="X11" s="406"/>
      <c r="Y11" s="406"/>
      <c r="Z11" s="406"/>
      <c r="AA11" s="406"/>
      <c r="AB11" s="406"/>
      <c r="AC11" s="406"/>
      <c r="AD11" s="406"/>
      <c r="AE11" s="406"/>
      <c r="AF11" s="406"/>
      <c r="AG11" s="406"/>
      <c r="AH11" s="406"/>
      <c r="AI11" s="406"/>
      <c r="AJ11" s="406"/>
      <c r="AK11" s="406"/>
      <c r="AL11" s="597"/>
      <c r="AM11" s="512" t="s">
        <v>127</v>
      </c>
      <c r="AN11" s="412"/>
      <c r="AO11" s="412"/>
      <c r="AP11" s="412"/>
      <c r="AQ11" s="412"/>
      <c r="AR11" s="412"/>
      <c r="AS11" s="412"/>
      <c r="AT11" s="413"/>
      <c r="AU11" s="513" t="s">
        <v>111</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13624</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138535</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140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13289</v>
      </c>
      <c r="S13" s="543"/>
      <c r="T13" s="543"/>
      <c r="U13" s="543"/>
      <c r="V13" s="544"/>
      <c r="W13" s="545" t="s">
        <v>142</v>
      </c>
      <c r="X13" s="441"/>
      <c r="Y13" s="441"/>
      <c r="Z13" s="441"/>
      <c r="AA13" s="441"/>
      <c r="AB13" s="442"/>
      <c r="AC13" s="408">
        <v>1121</v>
      </c>
      <c r="AD13" s="409"/>
      <c r="AE13" s="409"/>
      <c r="AF13" s="409"/>
      <c r="AG13" s="410"/>
      <c r="AH13" s="408">
        <v>1308</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198720</v>
      </c>
      <c r="BO13" s="456"/>
      <c r="BP13" s="456"/>
      <c r="BQ13" s="456"/>
      <c r="BR13" s="456"/>
      <c r="BS13" s="456"/>
      <c r="BT13" s="456"/>
      <c r="BU13" s="457"/>
      <c r="BV13" s="455">
        <v>547294</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8.5</v>
      </c>
      <c r="CU13" s="453"/>
      <c r="CV13" s="453"/>
      <c r="CW13" s="453"/>
      <c r="CX13" s="453"/>
      <c r="CY13" s="453"/>
      <c r="CZ13" s="453"/>
      <c r="DA13" s="454"/>
      <c r="DB13" s="452">
        <v>8.3000000000000007</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13885</v>
      </c>
      <c r="S14" s="543"/>
      <c r="T14" s="543"/>
      <c r="U14" s="543"/>
      <c r="V14" s="544"/>
      <c r="W14" s="546"/>
      <c r="X14" s="444"/>
      <c r="Y14" s="444"/>
      <c r="Z14" s="444"/>
      <c r="AA14" s="444"/>
      <c r="AB14" s="445"/>
      <c r="AC14" s="535">
        <v>17.399999999999999</v>
      </c>
      <c r="AD14" s="536"/>
      <c r="AE14" s="536"/>
      <c r="AF14" s="536"/>
      <c r="AG14" s="537"/>
      <c r="AH14" s="535">
        <v>18.600000000000001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t="s">
        <v>131</v>
      </c>
      <c r="CU14" s="553"/>
      <c r="CV14" s="553"/>
      <c r="CW14" s="553"/>
      <c r="CX14" s="553"/>
      <c r="CY14" s="553"/>
      <c r="CZ14" s="553"/>
      <c r="DA14" s="554"/>
      <c r="DB14" s="552" t="s">
        <v>131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149</v>
      </c>
      <c r="N15" s="540"/>
      <c r="O15" s="540"/>
      <c r="P15" s="540"/>
      <c r="Q15" s="541"/>
      <c r="R15" s="542">
        <v>13635</v>
      </c>
      <c r="S15" s="543"/>
      <c r="T15" s="543"/>
      <c r="U15" s="543"/>
      <c r="V15" s="544"/>
      <c r="W15" s="545" t="s">
        <v>150</v>
      </c>
      <c r="X15" s="441"/>
      <c r="Y15" s="441"/>
      <c r="Z15" s="441"/>
      <c r="AA15" s="441"/>
      <c r="AB15" s="442"/>
      <c r="AC15" s="408">
        <v>1513</v>
      </c>
      <c r="AD15" s="409"/>
      <c r="AE15" s="409"/>
      <c r="AF15" s="409"/>
      <c r="AG15" s="410"/>
      <c r="AH15" s="408">
        <v>1627</v>
      </c>
      <c r="AI15" s="409"/>
      <c r="AJ15" s="409"/>
      <c r="AK15" s="409"/>
      <c r="AL15" s="468"/>
      <c r="AM15" s="512"/>
      <c r="AN15" s="412"/>
      <c r="AO15" s="412"/>
      <c r="AP15" s="412"/>
      <c r="AQ15" s="412"/>
      <c r="AR15" s="412"/>
      <c r="AS15" s="412"/>
      <c r="AT15" s="413"/>
      <c r="AU15" s="513"/>
      <c r="AV15" s="514"/>
      <c r="AW15" s="514"/>
      <c r="AX15" s="514"/>
      <c r="AY15" s="481" t="s">
        <v>151</v>
      </c>
      <c r="AZ15" s="482"/>
      <c r="BA15" s="482"/>
      <c r="BB15" s="482"/>
      <c r="BC15" s="482"/>
      <c r="BD15" s="482"/>
      <c r="BE15" s="482"/>
      <c r="BF15" s="482"/>
      <c r="BG15" s="482"/>
      <c r="BH15" s="482"/>
      <c r="BI15" s="482"/>
      <c r="BJ15" s="482"/>
      <c r="BK15" s="482"/>
      <c r="BL15" s="482"/>
      <c r="BM15" s="483"/>
      <c r="BN15" s="484">
        <v>1470476</v>
      </c>
      <c r="BO15" s="485"/>
      <c r="BP15" s="485"/>
      <c r="BQ15" s="485"/>
      <c r="BR15" s="485"/>
      <c r="BS15" s="485"/>
      <c r="BT15" s="485"/>
      <c r="BU15" s="486"/>
      <c r="BV15" s="484">
        <v>1442303</v>
      </c>
      <c r="BW15" s="485"/>
      <c r="BX15" s="485"/>
      <c r="BY15" s="485"/>
      <c r="BZ15" s="485"/>
      <c r="CA15" s="485"/>
      <c r="CB15" s="485"/>
      <c r="CC15" s="486"/>
      <c r="CD15" s="555" t="s">
        <v>152</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153</v>
      </c>
      <c r="M16" s="530"/>
      <c r="N16" s="530"/>
      <c r="O16" s="530"/>
      <c r="P16" s="530"/>
      <c r="Q16" s="531"/>
      <c r="R16" s="532" t="s">
        <v>154</v>
      </c>
      <c r="S16" s="533"/>
      <c r="T16" s="533"/>
      <c r="U16" s="533"/>
      <c r="V16" s="534"/>
      <c r="W16" s="546"/>
      <c r="X16" s="444"/>
      <c r="Y16" s="444"/>
      <c r="Z16" s="444"/>
      <c r="AA16" s="444"/>
      <c r="AB16" s="445"/>
      <c r="AC16" s="535">
        <v>23.4</v>
      </c>
      <c r="AD16" s="536"/>
      <c r="AE16" s="536"/>
      <c r="AF16" s="536"/>
      <c r="AG16" s="537"/>
      <c r="AH16" s="535">
        <v>23.1</v>
      </c>
      <c r="AI16" s="536"/>
      <c r="AJ16" s="536"/>
      <c r="AK16" s="536"/>
      <c r="AL16" s="538"/>
      <c r="AM16" s="512"/>
      <c r="AN16" s="412"/>
      <c r="AO16" s="412"/>
      <c r="AP16" s="412"/>
      <c r="AQ16" s="412"/>
      <c r="AR16" s="412"/>
      <c r="AS16" s="412"/>
      <c r="AT16" s="413"/>
      <c r="AU16" s="513"/>
      <c r="AV16" s="514"/>
      <c r="AW16" s="514"/>
      <c r="AX16" s="514"/>
      <c r="AY16" s="469" t="s">
        <v>155</v>
      </c>
      <c r="AZ16" s="470"/>
      <c r="BA16" s="470"/>
      <c r="BB16" s="470"/>
      <c r="BC16" s="470"/>
      <c r="BD16" s="470"/>
      <c r="BE16" s="470"/>
      <c r="BF16" s="470"/>
      <c r="BG16" s="470"/>
      <c r="BH16" s="470"/>
      <c r="BI16" s="470"/>
      <c r="BJ16" s="470"/>
      <c r="BK16" s="470"/>
      <c r="BL16" s="470"/>
      <c r="BM16" s="471"/>
      <c r="BN16" s="455">
        <v>5055119</v>
      </c>
      <c r="BO16" s="456"/>
      <c r="BP16" s="456"/>
      <c r="BQ16" s="456"/>
      <c r="BR16" s="456"/>
      <c r="BS16" s="456"/>
      <c r="BT16" s="456"/>
      <c r="BU16" s="457"/>
      <c r="BV16" s="455">
        <v>5193917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156</v>
      </c>
      <c r="N17" s="549"/>
      <c r="O17" s="549"/>
      <c r="P17" s="549"/>
      <c r="Q17" s="550"/>
      <c r="R17" s="532" t="s">
        <v>157</v>
      </c>
      <c r="S17" s="533"/>
      <c r="T17" s="533"/>
      <c r="U17" s="533"/>
      <c r="V17" s="534"/>
      <c r="W17" s="545" t="s">
        <v>158</v>
      </c>
      <c r="X17" s="441"/>
      <c r="Y17" s="441"/>
      <c r="Z17" s="441"/>
      <c r="AA17" s="441"/>
      <c r="AB17" s="442"/>
      <c r="AC17" s="408">
        <v>3827</v>
      </c>
      <c r="AD17" s="409"/>
      <c r="AE17" s="409"/>
      <c r="AF17" s="409"/>
      <c r="AG17" s="410"/>
      <c r="AH17" s="408">
        <v>4103</v>
      </c>
      <c r="AI17" s="409"/>
      <c r="AJ17" s="409"/>
      <c r="AK17" s="409"/>
      <c r="AL17" s="468"/>
      <c r="AM17" s="512"/>
      <c r="AN17" s="412"/>
      <c r="AO17" s="412"/>
      <c r="AP17" s="412"/>
      <c r="AQ17" s="412"/>
      <c r="AR17" s="412"/>
      <c r="AS17" s="412"/>
      <c r="AT17" s="413"/>
      <c r="AU17" s="513"/>
      <c r="AV17" s="514"/>
      <c r="AW17" s="514"/>
      <c r="AX17" s="514"/>
      <c r="AY17" s="469" t="s">
        <v>159</v>
      </c>
      <c r="AZ17" s="470"/>
      <c r="BA17" s="470"/>
      <c r="BB17" s="470"/>
      <c r="BC17" s="470"/>
      <c r="BD17" s="470"/>
      <c r="BE17" s="470"/>
      <c r="BF17" s="470"/>
      <c r="BG17" s="470"/>
      <c r="BH17" s="470"/>
      <c r="BI17" s="470"/>
      <c r="BJ17" s="470"/>
      <c r="BK17" s="470"/>
      <c r="BL17" s="470"/>
      <c r="BM17" s="471"/>
      <c r="BN17" s="455">
        <v>1843704</v>
      </c>
      <c r="BO17" s="456"/>
      <c r="BP17" s="456"/>
      <c r="BQ17" s="456"/>
      <c r="BR17" s="456"/>
      <c r="BS17" s="456"/>
      <c r="BT17" s="456"/>
      <c r="BU17" s="457"/>
      <c r="BV17" s="455">
        <v>1808556</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160</v>
      </c>
      <c r="C18" s="506"/>
      <c r="D18" s="506"/>
      <c r="E18" s="507"/>
      <c r="F18" s="507"/>
      <c r="G18" s="507"/>
      <c r="H18" s="507"/>
      <c r="I18" s="507"/>
      <c r="J18" s="507"/>
      <c r="K18" s="507"/>
      <c r="L18" s="508">
        <v>162.12</v>
      </c>
      <c r="M18" s="508"/>
      <c r="N18" s="508"/>
      <c r="O18" s="508"/>
      <c r="P18" s="508"/>
      <c r="Q18" s="508"/>
      <c r="R18" s="509"/>
      <c r="S18" s="509"/>
      <c r="T18" s="509"/>
      <c r="U18" s="509"/>
      <c r="V18" s="510"/>
      <c r="W18" s="526"/>
      <c r="X18" s="527"/>
      <c r="Y18" s="527"/>
      <c r="Z18" s="527"/>
      <c r="AA18" s="527"/>
      <c r="AB18" s="551"/>
      <c r="AC18" s="425">
        <v>59.2</v>
      </c>
      <c r="AD18" s="426"/>
      <c r="AE18" s="426"/>
      <c r="AF18" s="426"/>
      <c r="AG18" s="511"/>
      <c r="AH18" s="425">
        <v>58.3</v>
      </c>
      <c r="AI18" s="426"/>
      <c r="AJ18" s="426"/>
      <c r="AK18" s="426"/>
      <c r="AL18" s="427"/>
      <c r="AM18" s="512"/>
      <c r="AN18" s="412"/>
      <c r="AO18" s="412"/>
      <c r="AP18" s="412"/>
      <c r="AQ18" s="412"/>
      <c r="AR18" s="412"/>
      <c r="AS18" s="412"/>
      <c r="AT18" s="413"/>
      <c r="AU18" s="513"/>
      <c r="AV18" s="514"/>
      <c r="AW18" s="514"/>
      <c r="AX18" s="514"/>
      <c r="AY18" s="469" t="s">
        <v>161</v>
      </c>
      <c r="AZ18" s="470"/>
      <c r="BA18" s="470"/>
      <c r="BB18" s="470"/>
      <c r="BC18" s="470"/>
      <c r="BD18" s="470"/>
      <c r="BE18" s="470"/>
      <c r="BF18" s="470"/>
      <c r="BG18" s="470"/>
      <c r="BH18" s="470"/>
      <c r="BI18" s="470"/>
      <c r="BJ18" s="470"/>
      <c r="BK18" s="470"/>
      <c r="BL18" s="470"/>
      <c r="BM18" s="471"/>
      <c r="BN18" s="455">
        <v>5005459</v>
      </c>
      <c r="BO18" s="456"/>
      <c r="BP18" s="456"/>
      <c r="BQ18" s="456"/>
      <c r="BR18" s="456"/>
      <c r="BS18" s="456"/>
      <c r="BT18" s="456"/>
      <c r="BU18" s="457"/>
      <c r="BV18" s="455">
        <v>5140617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162</v>
      </c>
      <c r="C19" s="506"/>
      <c r="D19" s="506"/>
      <c r="E19" s="507"/>
      <c r="F19" s="507"/>
      <c r="G19" s="507"/>
      <c r="H19" s="507"/>
      <c r="I19" s="507"/>
      <c r="J19" s="507"/>
      <c r="K19" s="507"/>
      <c r="L19" s="515">
        <v>85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163</v>
      </c>
      <c r="AZ19" s="470"/>
      <c r="BA19" s="470"/>
      <c r="BB19" s="470"/>
      <c r="BC19" s="470"/>
      <c r="BD19" s="470"/>
      <c r="BE19" s="470"/>
      <c r="BF19" s="470"/>
      <c r="BG19" s="470"/>
      <c r="BH19" s="470"/>
      <c r="BI19" s="470"/>
      <c r="BJ19" s="470"/>
      <c r="BK19" s="470"/>
      <c r="BL19" s="470"/>
      <c r="BM19" s="471"/>
      <c r="BN19" s="455">
        <v>7611043</v>
      </c>
      <c r="BO19" s="456"/>
      <c r="BP19" s="456"/>
      <c r="BQ19" s="456"/>
      <c r="BR19" s="456"/>
      <c r="BS19" s="456"/>
      <c r="BT19" s="456"/>
      <c r="BU19" s="457"/>
      <c r="BV19" s="455">
        <v>7453855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164</v>
      </c>
      <c r="C20" s="506"/>
      <c r="D20" s="506"/>
      <c r="E20" s="507"/>
      <c r="F20" s="507"/>
      <c r="G20" s="507"/>
      <c r="H20" s="507"/>
      <c r="I20" s="507"/>
      <c r="J20" s="507"/>
      <c r="K20" s="507"/>
      <c r="L20" s="515">
        <v>6560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165</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166</v>
      </c>
      <c r="C22" s="432"/>
      <c r="D22" s="433"/>
      <c r="E22" s="440" t="s">
        <v>1</v>
      </c>
      <c r="F22" s="441"/>
      <c r="G22" s="441"/>
      <c r="H22" s="441"/>
      <c r="I22" s="441"/>
      <c r="J22" s="441"/>
      <c r="K22" s="442"/>
      <c r="L22" s="440" t="s">
        <v>167</v>
      </c>
      <c r="M22" s="441"/>
      <c r="N22" s="441"/>
      <c r="O22" s="441"/>
      <c r="P22" s="442"/>
      <c r="Q22" s="446" t="s">
        <v>168</v>
      </c>
      <c r="R22" s="447"/>
      <c r="S22" s="447"/>
      <c r="T22" s="447"/>
      <c r="U22" s="447"/>
      <c r="V22" s="448"/>
      <c r="W22" s="497" t="s">
        <v>169</v>
      </c>
      <c r="X22" s="432"/>
      <c r="Y22" s="433"/>
      <c r="Z22" s="440" t="s">
        <v>1</v>
      </c>
      <c r="AA22" s="441"/>
      <c r="AB22" s="441"/>
      <c r="AC22" s="441"/>
      <c r="AD22" s="441"/>
      <c r="AE22" s="441"/>
      <c r="AF22" s="441"/>
      <c r="AG22" s="442"/>
      <c r="AH22" s="458" t="s">
        <v>170</v>
      </c>
      <c r="AI22" s="441"/>
      <c r="AJ22" s="441"/>
      <c r="AK22" s="441"/>
      <c r="AL22" s="442"/>
      <c r="AM22" s="458" t="s">
        <v>171</v>
      </c>
      <c r="AN22" s="459"/>
      <c r="AO22" s="459"/>
      <c r="AP22" s="459"/>
      <c r="AQ22" s="459"/>
      <c r="AR22" s="460"/>
      <c r="AS22" s="446" t="s">
        <v>168</v>
      </c>
      <c r="AT22" s="447"/>
      <c r="AU22" s="447"/>
      <c r="AV22" s="447"/>
      <c r="AW22" s="447"/>
      <c r="AX22" s="464"/>
      <c r="AY22" s="481" t="s">
        <v>172</v>
      </c>
      <c r="AZ22" s="482"/>
      <c r="BA22" s="482"/>
      <c r="BB22" s="482"/>
      <c r="BC22" s="482"/>
      <c r="BD22" s="482"/>
      <c r="BE22" s="482"/>
      <c r="BF22" s="482"/>
      <c r="BG22" s="482"/>
      <c r="BH22" s="482"/>
      <c r="BI22" s="482"/>
      <c r="BJ22" s="482"/>
      <c r="BK22" s="482"/>
      <c r="BL22" s="482"/>
      <c r="BM22" s="483"/>
      <c r="BN22" s="484">
        <v>8974920</v>
      </c>
      <c r="BO22" s="485"/>
      <c r="BP22" s="485"/>
      <c r="BQ22" s="485"/>
      <c r="BR22" s="485"/>
      <c r="BS22" s="485"/>
      <c r="BT22" s="485"/>
      <c r="BU22" s="486"/>
      <c r="BV22" s="484">
        <v>9410213</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173</v>
      </c>
      <c r="AZ23" s="470"/>
      <c r="BA23" s="470"/>
      <c r="BB23" s="470"/>
      <c r="BC23" s="470"/>
      <c r="BD23" s="470"/>
      <c r="BE23" s="470"/>
      <c r="BF23" s="470"/>
      <c r="BG23" s="470"/>
      <c r="BH23" s="470"/>
      <c r="BI23" s="470"/>
      <c r="BJ23" s="470"/>
      <c r="BK23" s="470"/>
      <c r="BL23" s="470"/>
      <c r="BM23" s="471"/>
      <c r="BN23" s="455">
        <v>8863247</v>
      </c>
      <c r="BO23" s="456"/>
      <c r="BP23" s="456"/>
      <c r="BQ23" s="456"/>
      <c r="BR23" s="456"/>
      <c r="BS23" s="456"/>
      <c r="BT23" s="456"/>
      <c r="BU23" s="457"/>
      <c r="BV23" s="455">
        <v>9289131</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174</v>
      </c>
      <c r="F24" s="412"/>
      <c r="G24" s="412"/>
      <c r="H24" s="412"/>
      <c r="I24" s="412"/>
      <c r="J24" s="412"/>
      <c r="K24" s="413"/>
      <c r="L24" s="408">
        <v>1</v>
      </c>
      <c r="M24" s="409"/>
      <c r="N24" s="409"/>
      <c r="O24" s="409"/>
      <c r="P24" s="410"/>
      <c r="Q24" s="408">
        <v>7800</v>
      </c>
      <c r="R24" s="409"/>
      <c r="S24" s="409"/>
      <c r="T24" s="409"/>
      <c r="U24" s="409"/>
      <c r="V24" s="410"/>
      <c r="W24" s="498"/>
      <c r="X24" s="435"/>
      <c r="Y24" s="436"/>
      <c r="Z24" s="411" t="s">
        <v>175</v>
      </c>
      <c r="AA24" s="412"/>
      <c r="AB24" s="412"/>
      <c r="AC24" s="412"/>
      <c r="AD24" s="412"/>
      <c r="AE24" s="412"/>
      <c r="AF24" s="412"/>
      <c r="AG24" s="413"/>
      <c r="AH24" s="408">
        <v>204</v>
      </c>
      <c r="AI24" s="409"/>
      <c r="AJ24" s="409"/>
      <c r="AK24" s="409"/>
      <c r="AL24" s="410"/>
      <c r="AM24" s="408">
        <v>593640</v>
      </c>
      <c r="AN24" s="409"/>
      <c r="AO24" s="409"/>
      <c r="AP24" s="409"/>
      <c r="AQ24" s="409"/>
      <c r="AR24" s="410"/>
      <c r="AS24" s="408">
        <v>2910</v>
      </c>
      <c r="AT24" s="409"/>
      <c r="AU24" s="409"/>
      <c r="AV24" s="409"/>
      <c r="AW24" s="409"/>
      <c r="AX24" s="468"/>
      <c r="AY24" s="428" t="s">
        <v>176</v>
      </c>
      <c r="AZ24" s="429"/>
      <c r="BA24" s="429"/>
      <c r="BB24" s="429"/>
      <c r="BC24" s="429"/>
      <c r="BD24" s="429"/>
      <c r="BE24" s="429"/>
      <c r="BF24" s="429"/>
      <c r="BG24" s="429"/>
      <c r="BH24" s="429"/>
      <c r="BI24" s="429"/>
      <c r="BJ24" s="429"/>
      <c r="BK24" s="429"/>
      <c r="BL24" s="429"/>
      <c r="BM24" s="430"/>
      <c r="BN24" s="455">
        <v>6171117</v>
      </c>
      <c r="BO24" s="456"/>
      <c r="BP24" s="456"/>
      <c r="BQ24" s="456"/>
      <c r="BR24" s="456"/>
      <c r="BS24" s="456"/>
      <c r="BT24" s="456"/>
      <c r="BU24" s="457"/>
      <c r="BV24" s="455">
        <v>6368280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177</v>
      </c>
      <c r="F25" s="412"/>
      <c r="G25" s="412"/>
      <c r="H25" s="412"/>
      <c r="I25" s="412"/>
      <c r="J25" s="412"/>
      <c r="K25" s="413"/>
      <c r="L25" s="408">
        <v>1</v>
      </c>
      <c r="M25" s="409"/>
      <c r="N25" s="409"/>
      <c r="O25" s="409"/>
      <c r="P25" s="410"/>
      <c r="Q25" s="408">
        <v>5950</v>
      </c>
      <c r="R25" s="409"/>
      <c r="S25" s="409"/>
      <c r="T25" s="409"/>
      <c r="U25" s="409"/>
      <c r="V25" s="410"/>
      <c r="W25" s="498"/>
      <c r="X25" s="435"/>
      <c r="Y25" s="436"/>
      <c r="Z25" s="411" t="s">
        <v>178</v>
      </c>
      <c r="AA25" s="412"/>
      <c r="AB25" s="412"/>
      <c r="AC25" s="412"/>
      <c r="AD25" s="412"/>
      <c r="AE25" s="412"/>
      <c r="AF25" s="412"/>
      <c r="AG25" s="413"/>
      <c r="AH25" s="408">
        <v>44</v>
      </c>
      <c r="AI25" s="409"/>
      <c r="AJ25" s="409"/>
      <c r="AK25" s="409"/>
      <c r="AL25" s="410"/>
      <c r="AM25" s="408">
        <v>127512</v>
      </c>
      <c r="AN25" s="409"/>
      <c r="AO25" s="409"/>
      <c r="AP25" s="409"/>
      <c r="AQ25" s="409"/>
      <c r="AR25" s="410"/>
      <c r="AS25" s="408">
        <v>2898</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436749</v>
      </c>
      <c r="BO25" s="485"/>
      <c r="BP25" s="485"/>
      <c r="BQ25" s="485"/>
      <c r="BR25" s="485"/>
      <c r="BS25" s="485"/>
      <c r="BT25" s="485"/>
      <c r="BU25" s="486"/>
      <c r="BV25" s="484">
        <v>531736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5710</v>
      </c>
      <c r="R26" s="409"/>
      <c r="S26" s="409"/>
      <c r="T26" s="409"/>
      <c r="U26" s="409"/>
      <c r="V26" s="410"/>
      <c r="W26" s="498"/>
      <c r="X26" s="435"/>
      <c r="Y26" s="436"/>
      <c r="Z26" s="411" t="s">
        <v>181</v>
      </c>
      <c r="AA26" s="466"/>
      <c r="AB26" s="466"/>
      <c r="AC26" s="466"/>
      <c r="AD26" s="466"/>
      <c r="AE26" s="466"/>
      <c r="AF26" s="466"/>
      <c r="AG26" s="467"/>
      <c r="AH26" s="408" t="s">
        <v>182</v>
      </c>
      <c r="AI26" s="409"/>
      <c r="AJ26" s="409"/>
      <c r="AK26" s="409"/>
      <c r="AL26" s="410"/>
      <c r="AM26" s="408" t="s">
        <v>182</v>
      </c>
      <c r="AN26" s="409"/>
      <c r="AO26" s="409"/>
      <c r="AP26" s="409"/>
      <c r="AQ26" s="409"/>
      <c r="AR26" s="410"/>
      <c r="AS26" s="408" t="s">
        <v>182</v>
      </c>
      <c r="AT26" s="409"/>
      <c r="AU26" s="409"/>
      <c r="AV26" s="409"/>
      <c r="AW26" s="409"/>
      <c r="AX26" s="468"/>
      <c r="AY26" s="495" t="s">
        <v>183</v>
      </c>
      <c r="AZ26" s="415"/>
      <c r="BA26" s="415"/>
      <c r="BB26" s="415"/>
      <c r="BC26" s="415"/>
      <c r="BD26" s="415"/>
      <c r="BE26" s="415"/>
      <c r="BF26" s="415"/>
      <c r="BG26" s="415"/>
      <c r="BH26" s="415"/>
      <c r="BI26" s="415"/>
      <c r="BJ26" s="415"/>
      <c r="BK26" s="415"/>
      <c r="BL26" s="415"/>
      <c r="BM26" s="496"/>
      <c r="BN26" s="455" t="s">
        <v>182</v>
      </c>
      <c r="BO26" s="456"/>
      <c r="BP26" s="456"/>
      <c r="BQ26" s="456"/>
      <c r="BR26" s="456"/>
      <c r="BS26" s="456"/>
      <c r="BT26" s="456"/>
      <c r="BU26" s="457"/>
      <c r="BV26" s="455" t="s">
        <v>182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184</v>
      </c>
      <c r="F27" s="412"/>
      <c r="G27" s="412"/>
      <c r="H27" s="412"/>
      <c r="I27" s="412"/>
      <c r="J27" s="412"/>
      <c r="K27" s="413"/>
      <c r="L27" s="408">
        <v>1</v>
      </c>
      <c r="M27" s="409"/>
      <c r="N27" s="409"/>
      <c r="O27" s="409"/>
      <c r="P27" s="410"/>
      <c r="Q27" s="408">
        <v>3660</v>
      </c>
      <c r="R27" s="409"/>
      <c r="S27" s="409"/>
      <c r="T27" s="409"/>
      <c r="U27" s="409"/>
      <c r="V27" s="410"/>
      <c r="W27" s="498"/>
      <c r="X27" s="435"/>
      <c r="Y27" s="436"/>
      <c r="Z27" s="411" t="s">
        <v>185</v>
      </c>
      <c r="AA27" s="412"/>
      <c r="AB27" s="412"/>
      <c r="AC27" s="412"/>
      <c r="AD27" s="412"/>
      <c r="AE27" s="412"/>
      <c r="AF27" s="412"/>
      <c r="AG27" s="413"/>
      <c r="AH27" s="408">
        <v>3</v>
      </c>
      <c r="AI27" s="409"/>
      <c r="AJ27" s="409"/>
      <c r="AK27" s="409"/>
      <c r="AL27" s="410"/>
      <c r="AM27" s="408">
        <v>13098</v>
      </c>
      <c r="AN27" s="409"/>
      <c r="AO27" s="409"/>
      <c r="AP27" s="409"/>
      <c r="AQ27" s="409"/>
      <c r="AR27" s="410"/>
      <c r="AS27" s="408">
        <v>4366</v>
      </c>
      <c r="AT27" s="409"/>
      <c r="AU27" s="409"/>
      <c r="AV27" s="409"/>
      <c r="AW27" s="409"/>
      <c r="AX27" s="468"/>
      <c r="AY27" s="492" t="s">
        <v>186</v>
      </c>
      <c r="AZ27" s="493"/>
      <c r="BA27" s="493"/>
      <c r="BB27" s="493"/>
      <c r="BC27" s="493"/>
      <c r="BD27" s="493"/>
      <c r="BE27" s="493"/>
      <c r="BF27" s="493"/>
      <c r="BG27" s="493"/>
      <c r="BH27" s="493"/>
      <c r="BI27" s="493"/>
      <c r="BJ27" s="493"/>
      <c r="BK27" s="493"/>
      <c r="BL27" s="493"/>
      <c r="BM27" s="494"/>
      <c r="BN27" s="489" t="s">
        <v>182</v>
      </c>
      <c r="BO27" s="490"/>
      <c r="BP27" s="490"/>
      <c r="BQ27" s="490"/>
      <c r="BR27" s="490"/>
      <c r="BS27" s="490"/>
      <c r="BT27" s="490"/>
      <c r="BU27" s="491"/>
      <c r="BV27" s="489" t="s">
        <v>130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187</v>
      </c>
      <c r="F28" s="412"/>
      <c r="G28" s="412"/>
      <c r="H28" s="412"/>
      <c r="I28" s="412"/>
      <c r="J28" s="412"/>
      <c r="K28" s="413"/>
      <c r="L28" s="408">
        <v>1</v>
      </c>
      <c r="M28" s="409"/>
      <c r="N28" s="409"/>
      <c r="O28" s="409"/>
      <c r="P28" s="410"/>
      <c r="Q28" s="408">
        <v>2830</v>
      </c>
      <c r="R28" s="409"/>
      <c r="S28" s="409"/>
      <c r="T28" s="409"/>
      <c r="U28" s="409"/>
      <c r="V28" s="410"/>
      <c r="W28" s="498"/>
      <c r="X28" s="435"/>
      <c r="Y28" s="436"/>
      <c r="Z28" s="411" t="s">
        <v>188</v>
      </c>
      <c r="AA28" s="412"/>
      <c r="AB28" s="412"/>
      <c r="AC28" s="412"/>
      <c r="AD28" s="412"/>
      <c r="AE28" s="412"/>
      <c r="AF28" s="412"/>
      <c r="AG28" s="413"/>
      <c r="AH28" s="408" t="s">
        <v>182</v>
      </c>
      <c r="AI28" s="409"/>
      <c r="AJ28" s="409"/>
      <c r="AK28" s="409"/>
      <c r="AL28" s="410"/>
      <c r="AM28" s="408" t="s">
        <v>182</v>
      </c>
      <c r="AN28" s="409"/>
      <c r="AO28" s="409"/>
      <c r="AP28" s="409"/>
      <c r="AQ28" s="409"/>
      <c r="AR28" s="410"/>
      <c r="AS28" s="408" t="s">
        <v>182</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1729886</v>
      </c>
      <c r="BO28" s="485"/>
      <c r="BP28" s="485"/>
      <c r="BQ28" s="485"/>
      <c r="BR28" s="485"/>
      <c r="BS28" s="485"/>
      <c r="BT28" s="485"/>
      <c r="BU28" s="486"/>
      <c r="BV28" s="484">
        <v>1500007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12</v>
      </c>
      <c r="M29" s="409"/>
      <c r="N29" s="409"/>
      <c r="O29" s="409"/>
      <c r="P29" s="410"/>
      <c r="Q29" s="408">
        <v>2622</v>
      </c>
      <c r="R29" s="409"/>
      <c r="S29" s="409"/>
      <c r="T29" s="409"/>
      <c r="U29" s="409"/>
      <c r="V29" s="410"/>
      <c r="W29" s="499"/>
      <c r="X29" s="500"/>
      <c r="Y29" s="501"/>
      <c r="Z29" s="411" t="s">
        <v>191</v>
      </c>
      <c r="AA29" s="412"/>
      <c r="AB29" s="412"/>
      <c r="AC29" s="412"/>
      <c r="AD29" s="412"/>
      <c r="AE29" s="412"/>
      <c r="AF29" s="412"/>
      <c r="AG29" s="413"/>
      <c r="AH29" s="408">
        <v>207</v>
      </c>
      <c r="AI29" s="409"/>
      <c r="AJ29" s="409"/>
      <c r="AK29" s="409"/>
      <c r="AL29" s="410"/>
      <c r="AM29" s="408">
        <v>606738</v>
      </c>
      <c r="AN29" s="409"/>
      <c r="AO29" s="409"/>
      <c r="AP29" s="409"/>
      <c r="AQ29" s="409"/>
      <c r="AR29" s="410"/>
      <c r="AS29" s="408">
        <v>2931</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228052</v>
      </c>
      <c r="BO29" s="456"/>
      <c r="BP29" s="456"/>
      <c r="BQ29" s="456"/>
      <c r="BR29" s="456"/>
      <c r="BS29" s="456"/>
      <c r="BT29" s="456"/>
      <c r="BU29" s="457"/>
      <c r="BV29" s="455">
        <v>228048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95.5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3333364</v>
      </c>
      <c r="BO30" s="490"/>
      <c r="BP30" s="490"/>
      <c r="BQ30" s="490"/>
      <c r="BR30" s="490"/>
      <c r="BS30" s="490"/>
      <c r="BT30" s="490"/>
      <c r="BU30" s="491"/>
      <c r="BV30" s="489">
        <v>3125425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201</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205</v>
      </c>
      <c r="CP33" s="407"/>
      <c r="CQ33" s="406" t="s">
        <v>206</v>
      </c>
      <c r="CR33" s="406"/>
      <c r="CS33" s="406"/>
      <c r="CT33" s="406"/>
      <c r="CU33" s="406"/>
      <c r="CV33" s="406"/>
      <c r="CW33" s="406"/>
      <c r="CX33" s="406"/>
      <c r="CY33" s="406"/>
      <c r="CZ33" s="406"/>
      <c r="DA33" s="406"/>
      <c r="DB33" s="406"/>
      <c r="DC33" s="406"/>
      <c r="DD33" s="406"/>
      <c r="DE33" s="406"/>
      <c r="DF33" s="206"/>
      <c r="DG33" s="405" t="s">
        <v>207</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垂水市国民健康保険特別会計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IF('各会計、関係団体の財政状況及び健全化判断比率'!B33="","",'各会計、関係団体の財政状況及び健全化判断比率'!B33)</f>
        <v>垂水市水道事業会計</v>
      </c>
      <c r="AP34" s="404"/>
      <c r="AQ34" s="404"/>
      <c r="AR34" s="404"/>
      <c r="AS34" s="404"/>
      <c r="AT34" s="404"/>
      <c r="AU34" s="404"/>
      <c r="AV34" s="404"/>
      <c r="AW34" s="404"/>
      <c r="AX34" s="404"/>
      <c r="AY34" s="404"/>
      <c r="AZ34" s="404"/>
      <c r="BA34" s="404"/>
      <c r="BB34" s="404"/>
      <c r="BC34" s="404"/>
      <c r="BD34" s="181"/>
      <c r="BE34" s="403">
        <f>IF(BG34="","",MAX(C34:D43,U34:V43,AM34:AN43)+1)</f>
        <v>9</v>
      </c>
      <c r="BF34" s="403"/>
      <c r="BG34" s="404" t="str">
        <f>IF('各会計、関係団体の財政状況及び健全化判断比率'!B35="","",'各会計、関係団体の財政状況及び健全化判断比率'!B35)</f>
        <v>垂水市地方卸売市場特別会計</v>
      </c>
      <c r="BH34" s="404"/>
      <c r="BI34" s="404"/>
      <c r="BJ34" s="404"/>
      <c r="BK34" s="404"/>
      <c r="BL34" s="404"/>
      <c r="BM34" s="404"/>
      <c r="BN34" s="404"/>
      <c r="BO34" s="404"/>
      <c r="BP34" s="404"/>
      <c r="BQ34" s="404"/>
      <c r="BR34" s="404"/>
      <c r="BS34" s="404"/>
      <c r="BT34" s="404"/>
      <c r="BU34" s="404"/>
      <c r="BV34" s="181"/>
      <c r="BW34" s="403">
        <f>IF(BY34="","",MAX(C34:D43,U34:V43,AM34:AN43,BE34:BF43)+1)</f>
        <v>12</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垂水市土地開発公社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垂水市介護保険特別会計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IF('各会計、関係団体の財政状況及び健全化判断比率'!B34="","",'各会計、関係団体の財政状況及び健全化判断比率'!B34)</f>
        <v>垂水市病院事業会計</v>
      </c>
      <c r="AP35" s="404"/>
      <c r="AQ35" s="404"/>
      <c r="AR35" s="404"/>
      <c r="AS35" s="404"/>
      <c r="AT35" s="404"/>
      <c r="AU35" s="404"/>
      <c r="AV35" s="404"/>
      <c r="AW35" s="404"/>
      <c r="AX35" s="404"/>
      <c r="AY35" s="404"/>
      <c r="AZ35" s="404"/>
      <c r="BA35" s="404"/>
      <c r="BB35" s="404"/>
      <c r="BC35" s="404"/>
      <c r="BD35" s="181"/>
      <c r="BE35" s="403">
        <f t="shared" ref="BE35:BE43" si="1">IF(BG35="","",BE34+1)</f>
        <v>10</v>
      </c>
      <c r="BF35" s="403"/>
      <c r="BG35" s="404" t="str">
        <f>IF('各会計、関係団体の財政状況及び健全化判断比率'!B36="","",'各会計、関係団体の財政状況及び健全化判断比率'!B36)</f>
        <v>垂水市漁業集落排水処理施設特別会計</v>
      </c>
      <c r="BH35" s="404"/>
      <c r="BI35" s="404"/>
      <c r="BJ35" s="404"/>
      <c r="BK35" s="404"/>
      <c r="BL35" s="404"/>
      <c r="BM35" s="404"/>
      <c r="BN35" s="404"/>
      <c r="BO35" s="404"/>
      <c r="BP35" s="404"/>
      <c r="BQ35" s="404"/>
      <c r="BR35" s="404"/>
      <c r="BS35" s="404"/>
      <c r="BT35" s="404"/>
      <c r="BU35" s="404"/>
      <c r="BV35" s="181"/>
      <c r="BW35" s="403">
        <f t="shared" ref="BW35:BW43" si="2">IF(BY35="","",BW34+1)</f>
        <v>13</v>
      </c>
      <c r="BX35" s="403"/>
      <c r="BY35" s="404" t="str">
        <f>IF('各会計、関係団体の財政状況及び健全化判断比率'!B69="","",'各会計、関係団体の財政状況及び健全化判断比率'!B69)</f>
        <v>大隅肝属広域事務組合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垂水市後期高齢者医療特別会計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f t="shared" si="1"/>
        <v>11</v>
      </c>
      <c r="BF36" s="403"/>
      <c r="BG36" s="404" t="str">
        <f>IF('各会計、関係団体の財政状況及び健全化判断比率'!B37="","",'各会計、関係団体の財政状況及び健全化判断比率'!B37)</f>
        <v>垂水市簡易水道事業特別会計</v>
      </c>
      <c r="BH36" s="404"/>
      <c r="BI36" s="404"/>
      <c r="BJ36" s="404"/>
      <c r="BK36" s="404"/>
      <c r="BL36" s="404"/>
      <c r="BM36" s="404"/>
      <c r="BN36" s="404"/>
      <c r="BO36" s="404"/>
      <c r="BP36" s="404"/>
      <c r="BQ36" s="404"/>
      <c r="BR36" s="404"/>
      <c r="BS36" s="404"/>
      <c r="BT36" s="404"/>
      <c r="BU36" s="404"/>
      <c r="BV36" s="181"/>
      <c r="BW36" s="403">
        <f t="shared" si="2"/>
        <v>14</v>
      </c>
      <c r="BX36" s="403"/>
      <c r="BY36" s="404" t="str">
        <f>IF('各会計、関係団体の財政状況及び健全化判断比率'!B70="","",'各会計、関係団体の財政状況及び健全化判断比率'!B70)</f>
        <v>鹿児島県後期高齢者医療広域連合（一般会計）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垂水市老人保健施設特別会計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15</v>
      </c>
      <c r="BX37" s="403"/>
      <c r="BY37" s="404" t="str">
        <f>IF('各会計、関係団体の財政状況及び健全化判断比率'!B71="","",'各会計、関係団体の財政状況及び健全化判断比率'!B71)</f>
        <v>鹿児島県後期高齢者医療広域連合（後期高齢者医療特別会計）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f t="shared" si="4"/>
        <v>6</v>
      </c>
      <c r="V38" s="403"/>
      <c r="W38" s="404" t="str">
        <f>IF('各会計、関係団体の財政状況及び健全化判断比率'!B32="","",'各会計、関係団体の財政状況及び健全化判断比率'!B32)</f>
        <v>垂水市交通災害共済特別会計</v>
      </c>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208</v>
      </c>
      <c r="E46" s="400" t="s">
        <v>209</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210</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211</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212</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213</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214</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215</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216</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9URsTTOqSxKJn9DcN15tpUFG3xCGtzaB31ETOXi7fHIRlm3zbUU8TvNTt94kGalWqIqlrKE2UVWW+4YfK5pLPQ==" saltValue="MMcgtBdralF6qJoDHp2p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187" t="s">
        <v>567</v>
      </c>
      <c r="D34" s="1187"/>
      <c r="E34" s="1188"/>
      <c r="F34" s="32">
        <v>9.89</v>
      </c>
      <c r="G34" s="33">
        <v>10.55</v>
      </c>
      <c r="H34" s="33">
        <v>10.130000000000001</v>
      </c>
      <c r="I34" s="33">
        <v>9.14</v>
      </c>
      <c r="J34" s="34">
        <v>9.34</v>
      </c>
      <c r="K34" s="22"/>
      <c r="L34" s="22"/>
      <c r="M34" s="22"/>
      <c r="N34" s="22"/>
      <c r="O34" s="22"/>
      <c r="P34" s="22"/>
    </row>
    <row r="35" spans="1:16" ht="39" customHeight="1" x14ac:dyDescent="0.2">
      <c r="A35" s="22"/>
      <c r="B35" s="35"/>
      <c r="C35" s="1181" t="s">
        <v>568</v>
      </c>
      <c r="D35" s="1182"/>
      <c r="E35" s="1183"/>
      <c r="F35" s="36">
        <v>4.2</v>
      </c>
      <c r="G35" s="37">
        <v>5.36</v>
      </c>
      <c r="H35" s="37">
        <v>6.89</v>
      </c>
      <c r="I35" s="37">
        <v>7.15</v>
      </c>
      <c r="J35" s="38">
        <v>9.31</v>
      </c>
      <c r="K35" s="22"/>
      <c r="L35" s="22"/>
      <c r="M35" s="22"/>
      <c r="N35" s="22"/>
      <c r="O35" s="22"/>
      <c r="P35" s="22"/>
    </row>
    <row r="36" spans="1:16" ht="39" customHeight="1" x14ac:dyDescent="0.2">
      <c r="A36" s="22"/>
      <c r="B36" s="35"/>
      <c r="C36" s="1181" t="s">
        <v>569</v>
      </c>
      <c r="D36" s="1182"/>
      <c r="E36" s="1183"/>
      <c r="F36" s="36">
        <v>5.04</v>
      </c>
      <c r="G36" s="37">
        <v>3.02</v>
      </c>
      <c r="H36" s="37">
        <v>5.0599999999999996</v>
      </c>
      <c r="I36" s="37">
        <v>7.53</v>
      </c>
      <c r="J36" s="38">
        <v>7.52</v>
      </c>
      <c r="K36" s="22"/>
      <c r="L36" s="22"/>
      <c r="M36" s="22"/>
      <c r="N36" s="22"/>
      <c r="O36" s="22"/>
      <c r="P36" s="22"/>
    </row>
    <row r="37" spans="1:16" ht="39" customHeight="1" x14ac:dyDescent="0.2">
      <c r="A37" s="22"/>
      <c r="B37" s="35"/>
      <c r="C37" s="1181" t="s">
        <v>570</v>
      </c>
      <c r="D37" s="1182"/>
      <c r="E37" s="1183"/>
      <c r="F37" s="36">
        <v>1.02</v>
      </c>
      <c r="G37" s="37">
        <v>1.1499999999999999</v>
      </c>
      <c r="H37" s="37">
        <v>1.83</v>
      </c>
      <c r="I37" s="37">
        <v>3</v>
      </c>
      <c r="J37" s="38">
        <v>3.27</v>
      </c>
      <c r="K37" s="22"/>
      <c r="L37" s="22"/>
      <c r="M37" s="22"/>
      <c r="N37" s="22"/>
      <c r="O37" s="22"/>
      <c r="P37" s="22"/>
    </row>
    <row r="38" spans="1:16" ht="39" customHeight="1" x14ac:dyDescent="0.2">
      <c r="A38" s="22"/>
      <c r="B38" s="35"/>
      <c r="C38" s="1181" t="s">
        <v>571</v>
      </c>
      <c r="D38" s="1182"/>
      <c r="E38" s="1183"/>
      <c r="F38" s="36">
        <v>0.08</v>
      </c>
      <c r="G38" s="37">
        <v>0.03</v>
      </c>
      <c r="H38" s="37">
        <v>0.01</v>
      </c>
      <c r="I38" s="37">
        <v>0.18</v>
      </c>
      <c r="J38" s="38">
        <v>0.21</v>
      </c>
      <c r="K38" s="22"/>
      <c r="L38" s="22"/>
      <c r="M38" s="22"/>
      <c r="N38" s="22"/>
      <c r="O38" s="22"/>
      <c r="P38" s="22"/>
    </row>
    <row r="39" spans="1:16" ht="39" customHeight="1" x14ac:dyDescent="0.2">
      <c r="A39" s="22"/>
      <c r="B39" s="35"/>
      <c r="C39" s="1181" t="s">
        <v>572</v>
      </c>
      <c r="D39" s="1182"/>
      <c r="E39" s="1183"/>
      <c r="F39" s="36">
        <v>0.04</v>
      </c>
      <c r="G39" s="37">
        <v>0.06</v>
      </c>
      <c r="H39" s="37">
        <v>7.0000000000000007E-2</v>
      </c>
      <c r="I39" s="37">
        <v>7.0000000000000007E-2</v>
      </c>
      <c r="J39" s="38">
        <v>0.1</v>
      </c>
      <c r="K39" s="22"/>
      <c r="L39" s="22"/>
      <c r="M39" s="22"/>
      <c r="N39" s="22"/>
      <c r="O39" s="22"/>
      <c r="P39" s="22"/>
    </row>
    <row r="40" spans="1:16" ht="39" customHeight="1" x14ac:dyDescent="0.2">
      <c r="A40" s="22"/>
      <c r="B40" s="35"/>
      <c r="C40" s="1181" t="s">
        <v>573</v>
      </c>
      <c r="D40" s="1182"/>
      <c r="E40" s="1183"/>
      <c r="F40" s="36">
        <v>0.03</v>
      </c>
      <c r="G40" s="37">
        <v>0.05</v>
      </c>
      <c r="H40" s="37">
        <v>0.04</v>
      </c>
      <c r="I40" s="37">
        <v>0.05</v>
      </c>
      <c r="J40" s="38">
        <v>0.02</v>
      </c>
      <c r="K40" s="22"/>
      <c r="L40" s="22"/>
      <c r="M40" s="22"/>
      <c r="N40" s="22"/>
      <c r="O40" s="22"/>
      <c r="P40" s="22"/>
    </row>
    <row r="41" spans="1:16" ht="39" customHeight="1" x14ac:dyDescent="0.2">
      <c r="A41" s="22"/>
      <c r="B41" s="35"/>
      <c r="C41" s="1181" t="s">
        <v>574</v>
      </c>
      <c r="D41" s="1182"/>
      <c r="E41" s="1183"/>
      <c r="F41" s="36">
        <v>0.01</v>
      </c>
      <c r="G41" s="37">
        <v>0.03</v>
      </c>
      <c r="H41" s="37">
        <v>0.03</v>
      </c>
      <c r="I41" s="37">
        <v>0.02</v>
      </c>
      <c r="J41" s="38">
        <v>0.01</v>
      </c>
      <c r="K41" s="22"/>
      <c r="L41" s="22"/>
      <c r="M41" s="22"/>
      <c r="N41" s="22"/>
      <c r="O41" s="22"/>
      <c r="P41" s="22"/>
    </row>
    <row r="42" spans="1:16" ht="39" customHeight="1" x14ac:dyDescent="0.2">
      <c r="A42" s="22"/>
      <c r="B42" s="39"/>
      <c r="C42" s="1181" t="s">
        <v>575</v>
      </c>
      <c r="D42" s="1182"/>
      <c r="E42" s="1183"/>
      <c r="F42" s="36" t="s">
        <v>518</v>
      </c>
      <c r="G42" s="37" t="s">
        <v>518</v>
      </c>
      <c r="H42" s="37" t="s">
        <v>518</v>
      </c>
      <c r="I42" s="37" t="s">
        <v>518</v>
      </c>
      <c r="J42" s="38" t="s">
        <v>518</v>
      </c>
      <c r="K42" s="22"/>
      <c r="L42" s="22"/>
      <c r="M42" s="22"/>
      <c r="N42" s="22"/>
      <c r="O42" s="22"/>
      <c r="P42" s="22"/>
    </row>
    <row r="43" spans="1:16" ht="39" customHeight="1" thickBot="1" x14ac:dyDescent="0.25">
      <c r="A43" s="22"/>
      <c r="B43" s="40"/>
      <c r="C43" s="1184" t="s">
        <v>576</v>
      </c>
      <c r="D43" s="1185"/>
      <c r="E43" s="1186"/>
      <c r="F43" s="41">
        <v>0.1</v>
      </c>
      <c r="G43" s="42">
        <v>0.08</v>
      </c>
      <c r="H43" s="42">
        <v>0.02</v>
      </c>
      <c r="I43" s="42">
        <v>0.02</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KPCNsbooISMF0Rm8VJrRHiFR8nOgNSOTD43TrBVQoRIiCdPoWvFPswQmSRp9qNNzGC5s7d4/0jhQa1hCQjU3A==" saltValue="6hV2LLB9qO6KSf2EYJlk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980</v>
      </c>
      <c r="L45" s="60">
        <v>982</v>
      </c>
      <c r="M45" s="60">
        <v>913</v>
      </c>
      <c r="N45" s="60">
        <v>1079</v>
      </c>
      <c r="O45" s="61">
        <v>1076</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518</v>
      </c>
      <c r="L46" s="64" t="s">
        <v>518</v>
      </c>
      <c r="M46" s="64" t="s">
        <v>518</v>
      </c>
      <c r="N46" s="64" t="s">
        <v>518</v>
      </c>
      <c r="O46" s="65" t="s">
        <v>518</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518</v>
      </c>
      <c r="L47" s="64" t="s">
        <v>518</v>
      </c>
      <c r="M47" s="64" t="s">
        <v>518</v>
      </c>
      <c r="N47" s="64" t="s">
        <v>518</v>
      </c>
      <c r="O47" s="65" t="s">
        <v>518</v>
      </c>
      <c r="P47" s="48"/>
      <c r="Q47" s="48"/>
      <c r="R47" s="48"/>
      <c r="S47" s="48"/>
      <c r="T47" s="48"/>
      <c r="U47" s="48"/>
    </row>
    <row r="48" spans="1:21" ht="30.75" customHeight="1" x14ac:dyDescent="0.2">
      <c r="A48" s="48"/>
      <c r="B48" s="1214"/>
      <c r="C48" s="1215"/>
      <c r="D48" s="62"/>
      <c r="E48" s="1191" t="s">
        <v>15</v>
      </c>
      <c r="F48" s="1191"/>
      <c r="G48" s="1191"/>
      <c r="H48" s="1191"/>
      <c r="I48" s="1191"/>
      <c r="J48" s="1192"/>
      <c r="K48" s="63">
        <v>120</v>
      </c>
      <c r="L48" s="64">
        <v>102</v>
      </c>
      <c r="M48" s="64">
        <v>139</v>
      </c>
      <c r="N48" s="64">
        <v>161</v>
      </c>
      <c r="O48" s="65">
        <v>144</v>
      </c>
      <c r="P48" s="48"/>
      <c r="Q48" s="48"/>
      <c r="R48" s="48"/>
      <c r="S48" s="48"/>
      <c r="T48" s="48"/>
      <c r="U48" s="48"/>
    </row>
    <row r="49" spans="1:21" ht="30.75" customHeight="1" x14ac:dyDescent="0.2">
      <c r="A49" s="48"/>
      <c r="B49" s="1214"/>
      <c r="C49" s="1215"/>
      <c r="D49" s="62"/>
      <c r="E49" s="1191" t="s">
        <v>16</v>
      </c>
      <c r="F49" s="1191"/>
      <c r="G49" s="1191"/>
      <c r="H49" s="1191"/>
      <c r="I49" s="1191"/>
      <c r="J49" s="1192"/>
      <c r="K49" s="63">
        <v>43</v>
      </c>
      <c r="L49" s="64">
        <v>40</v>
      </c>
      <c r="M49" s="64">
        <v>39</v>
      </c>
      <c r="N49" s="64">
        <v>40</v>
      </c>
      <c r="O49" s="65">
        <v>33</v>
      </c>
      <c r="P49" s="48"/>
      <c r="Q49" s="48"/>
      <c r="R49" s="48"/>
      <c r="S49" s="48"/>
      <c r="T49" s="48"/>
      <c r="U49" s="48"/>
    </row>
    <row r="50" spans="1:21" ht="30.75" customHeight="1" x14ac:dyDescent="0.2">
      <c r="A50" s="48"/>
      <c r="B50" s="1214"/>
      <c r="C50" s="1215"/>
      <c r="D50" s="62"/>
      <c r="E50" s="1191" t="s">
        <v>17</v>
      </c>
      <c r="F50" s="1191"/>
      <c r="G50" s="1191"/>
      <c r="H50" s="1191"/>
      <c r="I50" s="1191"/>
      <c r="J50" s="1192"/>
      <c r="K50" s="63">
        <v>10</v>
      </c>
      <c r="L50" s="64">
        <v>20</v>
      </c>
      <c r="M50" s="64">
        <v>20</v>
      </c>
      <c r="N50" s="64">
        <v>20</v>
      </c>
      <c r="O50" s="65">
        <v>20</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518</v>
      </c>
      <c r="L51" s="64" t="s">
        <v>518</v>
      </c>
      <c r="M51" s="64" t="s">
        <v>518</v>
      </c>
      <c r="N51" s="64" t="s">
        <v>518</v>
      </c>
      <c r="O51" s="65" t="s">
        <v>518</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831</v>
      </c>
      <c r="L52" s="64">
        <v>812</v>
      </c>
      <c r="M52" s="64">
        <v>772</v>
      </c>
      <c r="N52" s="64">
        <v>835</v>
      </c>
      <c r="O52" s="65">
        <v>798</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322</v>
      </c>
      <c r="L53" s="69">
        <v>332</v>
      </c>
      <c r="M53" s="69">
        <v>339</v>
      </c>
      <c r="N53" s="69">
        <v>465</v>
      </c>
      <c r="O53" s="70">
        <v>475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3">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zZUBSKmdHS57kJT11EJ2T2Ow0+OW1vtiv8c5EW9Pt5uMu296gfZMKSHVdHHOlDBAhMCJlHs6gOJ6hohMxOG7g==" saltValue="lYDGq1fqO6Xjhi6JYcCtj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560</v>
      </c>
      <c r="J40" s="103" t="s">
        <v>561</v>
      </c>
      <c r="K40" s="103" t="s">
        <v>562</v>
      </c>
      <c r="L40" s="103" t="s">
        <v>563</v>
      </c>
      <c r="M40" s="104" t="s">
        <v>564</v>
      </c>
    </row>
    <row r="41" spans="2:13" ht="27.75" customHeight="1" x14ac:dyDescent="0.2">
      <c r="B41" s="1232" t="s">
        <v>32</v>
      </c>
      <c r="C41" s="1233"/>
      <c r="D41" s="105"/>
      <c r="E41" s="1234" t="s">
        <v>33</v>
      </c>
      <c r="F41" s="1234"/>
      <c r="G41" s="1234"/>
      <c r="H41" s="1235"/>
      <c r="I41" s="355">
        <v>9699</v>
      </c>
      <c r="J41" s="356">
        <v>9960</v>
      </c>
      <c r="K41" s="356">
        <v>9860</v>
      </c>
      <c r="L41" s="356">
        <v>9410</v>
      </c>
      <c r="M41" s="357">
        <v>8975</v>
      </c>
    </row>
    <row r="42" spans="2:13" ht="27.75" customHeight="1" x14ac:dyDescent="0.2">
      <c r="B42" s="1222"/>
      <c r="C42" s="1223"/>
      <c r="D42" s="106"/>
      <c r="E42" s="1226" t="s">
        <v>34</v>
      </c>
      <c r="F42" s="1226"/>
      <c r="G42" s="1226"/>
      <c r="H42" s="1227"/>
      <c r="I42" s="358">
        <v>278</v>
      </c>
      <c r="J42" s="359">
        <v>259</v>
      </c>
      <c r="K42" s="359">
        <v>239</v>
      </c>
      <c r="L42" s="359">
        <v>220</v>
      </c>
      <c r="M42" s="360">
        <v>201</v>
      </c>
    </row>
    <row r="43" spans="2:13" ht="27.75" customHeight="1" x14ac:dyDescent="0.2">
      <c r="B43" s="1222"/>
      <c r="C43" s="1223"/>
      <c r="D43" s="106"/>
      <c r="E43" s="1226" t="s">
        <v>35</v>
      </c>
      <c r="F43" s="1226"/>
      <c r="G43" s="1226"/>
      <c r="H43" s="1227"/>
      <c r="I43" s="358">
        <v>1226</v>
      </c>
      <c r="J43" s="359">
        <v>1246</v>
      </c>
      <c r="K43" s="359">
        <v>1421</v>
      </c>
      <c r="L43" s="359">
        <v>1336</v>
      </c>
      <c r="M43" s="360">
        <v>1198</v>
      </c>
    </row>
    <row r="44" spans="2:13" ht="27.75" customHeight="1" x14ac:dyDescent="0.2">
      <c r="B44" s="1222"/>
      <c r="C44" s="1223"/>
      <c r="D44" s="106"/>
      <c r="E44" s="1226" t="s">
        <v>36</v>
      </c>
      <c r="F44" s="1226"/>
      <c r="G44" s="1226"/>
      <c r="H44" s="1227"/>
      <c r="I44" s="358">
        <v>154</v>
      </c>
      <c r="J44" s="359">
        <v>113</v>
      </c>
      <c r="K44" s="359">
        <v>74</v>
      </c>
      <c r="L44" s="359">
        <v>35</v>
      </c>
      <c r="M44" s="360">
        <v>3</v>
      </c>
    </row>
    <row r="45" spans="2:13" ht="27.75" customHeight="1" x14ac:dyDescent="0.2">
      <c r="B45" s="1222"/>
      <c r="C45" s="1223"/>
      <c r="D45" s="106"/>
      <c r="E45" s="1226" t="s">
        <v>37</v>
      </c>
      <c r="F45" s="1226"/>
      <c r="G45" s="1226"/>
      <c r="H45" s="1227"/>
      <c r="I45" s="358">
        <v>1426</v>
      </c>
      <c r="J45" s="359">
        <v>1217</v>
      </c>
      <c r="K45" s="359">
        <v>1129</v>
      </c>
      <c r="L45" s="359">
        <v>1064</v>
      </c>
      <c r="M45" s="360">
        <v>1107</v>
      </c>
    </row>
    <row r="46" spans="2:13" ht="27.75" customHeight="1" x14ac:dyDescent="0.2">
      <c r="B46" s="1222"/>
      <c r="C46" s="1223"/>
      <c r="D46" s="107"/>
      <c r="E46" s="1226" t="s">
        <v>38</v>
      </c>
      <c r="F46" s="1226"/>
      <c r="G46" s="1226"/>
      <c r="H46" s="1227"/>
      <c r="I46" s="358">
        <v>586</v>
      </c>
      <c r="J46" s="359">
        <v>450</v>
      </c>
      <c r="K46" s="359">
        <v>377</v>
      </c>
      <c r="L46" s="359">
        <v>308</v>
      </c>
      <c r="M46" s="360">
        <v>253</v>
      </c>
    </row>
    <row r="47" spans="2:13" ht="27.75" customHeight="1" x14ac:dyDescent="0.2">
      <c r="B47" s="1222"/>
      <c r="C47" s="1223"/>
      <c r="D47" s="108"/>
      <c r="E47" s="1236" t="s">
        <v>39</v>
      </c>
      <c r="F47" s="1237"/>
      <c r="G47" s="1237"/>
      <c r="H47" s="1238"/>
      <c r="I47" s="358" t="s">
        <v>518</v>
      </c>
      <c r="J47" s="359" t="s">
        <v>518</v>
      </c>
      <c r="K47" s="359" t="s">
        <v>518</v>
      </c>
      <c r="L47" s="359" t="s">
        <v>518</v>
      </c>
      <c r="M47" s="360" t="s">
        <v>518</v>
      </c>
    </row>
    <row r="48" spans="2:13" ht="27.75" customHeight="1" x14ac:dyDescent="0.2">
      <c r="B48" s="1222"/>
      <c r="C48" s="1223"/>
      <c r="D48" s="106"/>
      <c r="E48" s="1226" t="s">
        <v>40</v>
      </c>
      <c r="F48" s="1226"/>
      <c r="G48" s="1226"/>
      <c r="H48" s="1227"/>
      <c r="I48" s="358" t="s">
        <v>518</v>
      </c>
      <c r="J48" s="359" t="s">
        <v>518</v>
      </c>
      <c r="K48" s="359" t="s">
        <v>518</v>
      </c>
      <c r="L48" s="359" t="s">
        <v>518</v>
      </c>
      <c r="M48" s="360" t="s">
        <v>518</v>
      </c>
    </row>
    <row r="49" spans="2:13" ht="27.75" customHeight="1" x14ac:dyDescent="0.2">
      <c r="B49" s="1224"/>
      <c r="C49" s="1225"/>
      <c r="D49" s="106"/>
      <c r="E49" s="1226" t="s">
        <v>41</v>
      </c>
      <c r="F49" s="1226"/>
      <c r="G49" s="1226"/>
      <c r="H49" s="1227"/>
      <c r="I49" s="358" t="s">
        <v>518</v>
      </c>
      <c r="J49" s="359" t="s">
        <v>518</v>
      </c>
      <c r="K49" s="359" t="s">
        <v>518</v>
      </c>
      <c r="L49" s="359" t="s">
        <v>518</v>
      </c>
      <c r="M49" s="360" t="s">
        <v>518</v>
      </c>
    </row>
    <row r="50" spans="2:13" ht="27.75" customHeight="1" x14ac:dyDescent="0.2">
      <c r="B50" s="1220" t="s">
        <v>42</v>
      </c>
      <c r="C50" s="1221"/>
      <c r="D50" s="109"/>
      <c r="E50" s="1226" t="s">
        <v>43</v>
      </c>
      <c r="F50" s="1226"/>
      <c r="G50" s="1226"/>
      <c r="H50" s="1227"/>
      <c r="I50" s="358">
        <v>4519</v>
      </c>
      <c r="J50" s="359">
        <v>4648</v>
      </c>
      <c r="K50" s="359">
        <v>4494</v>
      </c>
      <c r="L50" s="359">
        <v>5141</v>
      </c>
      <c r="M50" s="360">
        <v>5630</v>
      </c>
    </row>
    <row r="51" spans="2:13" ht="27.75" customHeight="1" x14ac:dyDescent="0.2">
      <c r="B51" s="1222"/>
      <c r="C51" s="1223"/>
      <c r="D51" s="106"/>
      <c r="E51" s="1226" t="s">
        <v>44</v>
      </c>
      <c r="F51" s="1226"/>
      <c r="G51" s="1226"/>
      <c r="H51" s="1227"/>
      <c r="I51" s="358">
        <v>27</v>
      </c>
      <c r="J51" s="359" t="s">
        <v>518</v>
      </c>
      <c r="K51" s="359" t="s">
        <v>518</v>
      </c>
      <c r="L51" s="359" t="s">
        <v>518</v>
      </c>
      <c r="M51" s="360" t="s">
        <v>518</v>
      </c>
    </row>
    <row r="52" spans="2:13" ht="27.75" customHeight="1" x14ac:dyDescent="0.2">
      <c r="B52" s="1224"/>
      <c r="C52" s="1225"/>
      <c r="D52" s="106"/>
      <c r="E52" s="1226" t="s">
        <v>45</v>
      </c>
      <c r="F52" s="1226"/>
      <c r="G52" s="1226"/>
      <c r="H52" s="1227"/>
      <c r="I52" s="358">
        <v>7381</v>
      </c>
      <c r="J52" s="359">
        <v>7326</v>
      </c>
      <c r="K52" s="359">
        <v>7395</v>
      </c>
      <c r="L52" s="359">
        <v>7286</v>
      </c>
      <c r="M52" s="360">
        <v>6750</v>
      </c>
    </row>
    <row r="53" spans="2:13" ht="27.75" customHeight="1" thickBot="1" x14ac:dyDescent="0.25">
      <c r="B53" s="1228" t="s">
        <v>46</v>
      </c>
      <c r="C53" s="1229"/>
      <c r="D53" s="110"/>
      <c r="E53" s="1230" t="s">
        <v>47</v>
      </c>
      <c r="F53" s="1230"/>
      <c r="G53" s="1230"/>
      <c r="H53" s="1231"/>
      <c r="I53" s="361">
        <v>1441</v>
      </c>
      <c r="J53" s="362">
        <v>1272</v>
      </c>
      <c r="K53" s="362">
        <v>1211</v>
      </c>
      <c r="L53" s="362">
        <v>-53</v>
      </c>
      <c r="M53" s="363">
        <v>-643</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offJviAP3MvIio56KBhmP+QzvK+V6myBKdUJQK5HZAxsG5ReTp0dzQ57vBlP0k8raksXkXqn9C/fLoHFSlDw1w==" saltValue="flrVa7dA0b4tkDuogWmS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562</v>
      </c>
      <c r="G54" s="119" t="s">
        <v>563</v>
      </c>
      <c r="H54" s="120" t="s">
        <v>564</v>
      </c>
    </row>
    <row r="55" spans="2:8" ht="52.5" customHeight="1" x14ac:dyDescent="0.2">
      <c r="B55" s="121"/>
      <c r="C55" s="1247" t="s">
        <v>50</v>
      </c>
      <c r="D55" s="1247"/>
      <c r="E55" s="1248"/>
      <c r="F55" s="122">
        <v>1115</v>
      </c>
      <c r="G55" s="122">
        <v>1500</v>
      </c>
      <c r="H55" s="123">
        <v>1730</v>
      </c>
    </row>
    <row r="56" spans="2:8" ht="52.5" customHeight="1" x14ac:dyDescent="0.2">
      <c r="B56" s="124"/>
      <c r="C56" s="1249" t="s">
        <v>51</v>
      </c>
      <c r="D56" s="1249"/>
      <c r="E56" s="1250"/>
      <c r="F56" s="125">
        <v>228</v>
      </c>
      <c r="G56" s="125">
        <v>228</v>
      </c>
      <c r="H56" s="126">
        <v>228</v>
      </c>
    </row>
    <row r="57" spans="2:8" ht="53.25" customHeight="1" x14ac:dyDescent="0.2">
      <c r="B57" s="124"/>
      <c r="C57" s="1251" t="s">
        <v>52</v>
      </c>
      <c r="D57" s="1251"/>
      <c r="E57" s="1252"/>
      <c r="F57" s="127">
        <v>2868</v>
      </c>
      <c r="G57" s="127">
        <v>3125</v>
      </c>
      <c r="H57" s="128">
        <v>3333</v>
      </c>
    </row>
    <row r="58" spans="2:8" ht="45.75" customHeight="1" x14ac:dyDescent="0.2">
      <c r="B58" s="129"/>
      <c r="C58" s="1239" t="s">
        <v>589</v>
      </c>
      <c r="D58" s="1240"/>
      <c r="E58" s="1241"/>
      <c r="F58" s="130">
        <v>1854</v>
      </c>
      <c r="G58" s="130">
        <v>1978</v>
      </c>
      <c r="H58" s="131">
        <v>2129</v>
      </c>
    </row>
    <row r="59" spans="2:8" ht="45.75" customHeight="1" x14ac:dyDescent="0.2">
      <c r="B59" s="129"/>
      <c r="C59" s="1239" t="s">
        <v>590</v>
      </c>
      <c r="D59" s="1240"/>
      <c r="E59" s="1241"/>
      <c r="F59" s="130">
        <v>905</v>
      </c>
      <c r="G59" s="130">
        <v>1032</v>
      </c>
      <c r="H59" s="131">
        <v>1092</v>
      </c>
    </row>
    <row r="60" spans="2:8" ht="45.75" customHeight="1" x14ac:dyDescent="0.2">
      <c r="B60" s="129"/>
      <c r="C60" s="1239" t="s">
        <v>591</v>
      </c>
      <c r="D60" s="1240"/>
      <c r="E60" s="1241"/>
      <c r="F60" s="130">
        <v>39</v>
      </c>
      <c r="G60" s="130">
        <v>40</v>
      </c>
      <c r="H60" s="131">
        <v>39</v>
      </c>
    </row>
    <row r="61" spans="2:8" ht="45.75" customHeight="1" x14ac:dyDescent="0.2">
      <c r="B61" s="129"/>
      <c r="C61" s="1239" t="s">
        <v>592</v>
      </c>
      <c r="D61" s="1240"/>
      <c r="E61" s="1241"/>
      <c r="F61" s="130">
        <v>31</v>
      </c>
      <c r="G61" s="130">
        <v>31</v>
      </c>
      <c r="H61" s="131">
        <v>31</v>
      </c>
    </row>
    <row r="62" spans="2:8" ht="45.75" customHeight="1" thickBot="1" x14ac:dyDescent="0.25">
      <c r="B62" s="132"/>
      <c r="C62" s="1242" t="s">
        <v>593</v>
      </c>
      <c r="D62" s="1243"/>
      <c r="E62" s="1244"/>
      <c r="F62" s="133">
        <v>12</v>
      </c>
      <c r="G62" s="133">
        <v>14</v>
      </c>
      <c r="H62" s="134">
        <v>16</v>
      </c>
    </row>
    <row r="63" spans="2:8" ht="52.5" customHeight="1" thickBot="1" x14ac:dyDescent="0.25">
      <c r="B63" s="135"/>
      <c r="C63" s="1245" t="s">
        <v>53</v>
      </c>
      <c r="D63" s="1245"/>
      <c r="E63" s="1246"/>
      <c r="F63" s="136">
        <v>4210</v>
      </c>
      <c r="G63" s="136">
        <v>4853</v>
      </c>
      <c r="H63" s="137">
        <v>5291</v>
      </c>
    </row>
    <row r="64" spans="2:8" ht="13" x14ac:dyDescent="0.2"/>
  </sheetData>
  <sheetProtection algorithmName="SHA-512" hashValue="uYmbPKORZFBQJzPQBisRr1591QC7CG5DxVerQHV8UV5r6AkVhxkXdwHQ4pMjG/vtnA7oOSFzwDoQv9r6NKORzA==" saltValue="WhyLgGUxZXd6RBESK9aP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597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598</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560</v>
      </c>
      <c r="BQ50" s="1266"/>
      <c r="BR50" s="1266"/>
      <c r="BS50" s="1266"/>
      <c r="BT50" s="1266"/>
      <c r="BU50" s="1266"/>
      <c r="BV50" s="1266"/>
      <c r="BW50" s="1266"/>
      <c r="BX50" s="1266" t="s">
        <v>561</v>
      </c>
      <c r="BY50" s="1266"/>
      <c r="BZ50" s="1266"/>
      <c r="CA50" s="1266"/>
      <c r="CB50" s="1266"/>
      <c r="CC50" s="1266"/>
      <c r="CD50" s="1266"/>
      <c r="CE50" s="1266"/>
      <c r="CF50" s="1266" t="s">
        <v>562</v>
      </c>
      <c r="CG50" s="1266"/>
      <c r="CH50" s="1266"/>
      <c r="CI50" s="1266"/>
      <c r="CJ50" s="1266"/>
      <c r="CK50" s="1266"/>
      <c r="CL50" s="1266"/>
      <c r="CM50" s="1266"/>
      <c r="CN50" s="1266" t="s">
        <v>563</v>
      </c>
      <c r="CO50" s="1266"/>
      <c r="CP50" s="1266"/>
      <c r="CQ50" s="1266"/>
      <c r="CR50" s="1266"/>
      <c r="CS50" s="1266"/>
      <c r="CT50" s="1266"/>
      <c r="CU50" s="1266"/>
      <c r="CV50" s="1266" t="s">
        <v>564</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599</v>
      </c>
      <c r="AO51" s="1269"/>
      <c r="AP51" s="1269"/>
      <c r="AQ51" s="1269"/>
      <c r="AR51" s="1269"/>
      <c r="AS51" s="1269"/>
      <c r="AT51" s="1269"/>
      <c r="AU51" s="1269"/>
      <c r="AV51" s="1269"/>
      <c r="AW51" s="1269"/>
      <c r="AX51" s="1269"/>
      <c r="AY51" s="1269"/>
      <c r="AZ51" s="1269"/>
      <c r="BA51" s="1269"/>
      <c r="BB51" s="1269" t="s">
        <v>600</v>
      </c>
      <c r="BC51" s="1269"/>
      <c r="BD51" s="1269"/>
      <c r="BE51" s="1269"/>
      <c r="BF51" s="1269"/>
      <c r="BG51" s="1269"/>
      <c r="BH51" s="1269"/>
      <c r="BI51" s="1269"/>
      <c r="BJ51" s="1269"/>
      <c r="BK51" s="1269"/>
      <c r="BL51" s="1269"/>
      <c r="BM51" s="1269"/>
      <c r="BN51" s="1269"/>
      <c r="BO51" s="1269"/>
      <c r="BP51" s="1267">
        <v>32.9</v>
      </c>
      <c r="BQ51" s="1267"/>
      <c r="BR51" s="1267"/>
      <c r="BS51" s="1267"/>
      <c r="BT51" s="1267"/>
      <c r="BU51" s="1267"/>
      <c r="BV51" s="1267"/>
      <c r="BW51" s="1267"/>
      <c r="BX51" s="1267">
        <v>28.6</v>
      </c>
      <c r="BY51" s="1267"/>
      <c r="BZ51" s="1267"/>
      <c r="CA51" s="1267"/>
      <c r="CB51" s="1267"/>
      <c r="CC51" s="1267"/>
      <c r="CD51" s="1267"/>
      <c r="CE51" s="1267"/>
      <c r="CF51" s="1267">
        <v>26.4</v>
      </c>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601</v>
      </c>
      <c r="BC53" s="1269"/>
      <c r="BD53" s="1269"/>
      <c r="BE53" s="1269"/>
      <c r="BF53" s="1269"/>
      <c r="BG53" s="1269"/>
      <c r="BH53" s="1269"/>
      <c r="BI53" s="1269"/>
      <c r="BJ53" s="1269"/>
      <c r="BK53" s="1269"/>
      <c r="BL53" s="1269"/>
      <c r="BM53" s="1269"/>
      <c r="BN53" s="1269"/>
      <c r="BO53" s="1269"/>
      <c r="BP53" s="1267">
        <v>61.3</v>
      </c>
      <c r="BQ53" s="1267"/>
      <c r="BR53" s="1267"/>
      <c r="BS53" s="1267"/>
      <c r="BT53" s="1267"/>
      <c r="BU53" s="1267"/>
      <c r="BV53" s="1267"/>
      <c r="BW53" s="1267"/>
      <c r="BX53" s="1267">
        <v>61.3</v>
      </c>
      <c r="BY53" s="1267"/>
      <c r="BZ53" s="1267"/>
      <c r="CA53" s="1267"/>
      <c r="CB53" s="1267"/>
      <c r="CC53" s="1267"/>
      <c r="CD53" s="1267"/>
      <c r="CE53" s="1267"/>
      <c r="CF53" s="1267">
        <v>62.2</v>
      </c>
      <c r="CG53" s="1267"/>
      <c r="CH53" s="1267"/>
      <c r="CI53" s="1267"/>
      <c r="CJ53" s="1267"/>
      <c r="CK53" s="1267"/>
      <c r="CL53" s="1267"/>
      <c r="CM53" s="1267"/>
      <c r="CN53" s="1267">
        <v>63.7</v>
      </c>
      <c r="CO53" s="1267"/>
      <c r="CP53" s="1267"/>
      <c r="CQ53" s="1267"/>
      <c r="CR53" s="1267"/>
      <c r="CS53" s="1267"/>
      <c r="CT53" s="1267"/>
      <c r="CU53" s="1267"/>
      <c r="CV53" s="1267">
        <v>65.400000000000006</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602</v>
      </c>
      <c r="AO55" s="1266"/>
      <c r="AP55" s="1266"/>
      <c r="AQ55" s="1266"/>
      <c r="AR55" s="1266"/>
      <c r="AS55" s="1266"/>
      <c r="AT55" s="1266"/>
      <c r="AU55" s="1266"/>
      <c r="AV55" s="1266"/>
      <c r="AW55" s="1266"/>
      <c r="AX55" s="1266"/>
      <c r="AY55" s="1266"/>
      <c r="AZ55" s="1266"/>
      <c r="BA55" s="1266"/>
      <c r="BB55" s="1269" t="s">
        <v>600</v>
      </c>
      <c r="BC55" s="1269"/>
      <c r="BD55" s="1269"/>
      <c r="BE55" s="1269"/>
      <c r="BF55" s="1269"/>
      <c r="BG55" s="1269"/>
      <c r="BH55" s="1269"/>
      <c r="BI55" s="1269"/>
      <c r="BJ55" s="1269"/>
      <c r="BK55" s="1269"/>
      <c r="BL55" s="1269"/>
      <c r="BM55" s="1269"/>
      <c r="BN55" s="1269"/>
      <c r="BO55" s="1269"/>
      <c r="BP55" s="1267">
        <v>48</v>
      </c>
      <c r="BQ55" s="1267"/>
      <c r="BR55" s="1267"/>
      <c r="BS55" s="1267"/>
      <c r="BT55" s="1267"/>
      <c r="BU55" s="1267"/>
      <c r="BV55" s="1267"/>
      <c r="BW55" s="1267"/>
      <c r="BX55" s="1267">
        <v>49.1</v>
      </c>
      <c r="BY55" s="1267"/>
      <c r="BZ55" s="1267"/>
      <c r="CA55" s="1267"/>
      <c r="CB55" s="1267"/>
      <c r="CC55" s="1267"/>
      <c r="CD55" s="1267"/>
      <c r="CE55" s="1267"/>
      <c r="CF55" s="1267">
        <v>41.5</v>
      </c>
      <c r="CG55" s="1267"/>
      <c r="CH55" s="1267"/>
      <c r="CI55" s="1267"/>
      <c r="CJ55" s="1267"/>
      <c r="CK55" s="1267"/>
      <c r="CL55" s="1267"/>
      <c r="CM55" s="1267"/>
      <c r="CN55" s="1267">
        <v>25.2</v>
      </c>
      <c r="CO55" s="1267"/>
      <c r="CP55" s="1267"/>
      <c r="CQ55" s="1267"/>
      <c r="CR55" s="1267"/>
      <c r="CS55" s="1267"/>
      <c r="CT55" s="1267"/>
      <c r="CU55" s="1267"/>
      <c r="CV55" s="1267">
        <v>15.7</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601</v>
      </c>
      <c r="BC57" s="1269"/>
      <c r="BD57" s="1269"/>
      <c r="BE57" s="1269"/>
      <c r="BF57" s="1269"/>
      <c r="BG57" s="1269"/>
      <c r="BH57" s="1269"/>
      <c r="BI57" s="1269"/>
      <c r="BJ57" s="1269"/>
      <c r="BK57" s="1269"/>
      <c r="BL57" s="1269"/>
      <c r="BM57" s="1269"/>
      <c r="BN57" s="1269"/>
      <c r="BO57" s="1269"/>
      <c r="BP57" s="1267">
        <v>60.8</v>
      </c>
      <c r="BQ57" s="1267"/>
      <c r="BR57" s="1267"/>
      <c r="BS57" s="1267"/>
      <c r="BT57" s="1267"/>
      <c r="BU57" s="1267"/>
      <c r="BV57" s="1267"/>
      <c r="BW57" s="1267"/>
      <c r="BX57" s="1267">
        <v>61</v>
      </c>
      <c r="BY57" s="1267"/>
      <c r="BZ57" s="1267"/>
      <c r="CA57" s="1267"/>
      <c r="CB57" s="1267"/>
      <c r="CC57" s="1267"/>
      <c r="CD57" s="1267"/>
      <c r="CE57" s="1267"/>
      <c r="CF57" s="1267">
        <v>61.7</v>
      </c>
      <c r="CG57" s="1267"/>
      <c r="CH57" s="1267"/>
      <c r="CI57" s="1267"/>
      <c r="CJ57" s="1267"/>
      <c r="CK57" s="1267"/>
      <c r="CL57" s="1267"/>
      <c r="CM57" s="1267"/>
      <c r="CN57" s="1267">
        <v>62.5</v>
      </c>
      <c r="CO57" s="1267"/>
      <c r="CP57" s="1267"/>
      <c r="CQ57" s="1267"/>
      <c r="CR57" s="1267"/>
      <c r="CS57" s="1267"/>
      <c r="CT57" s="1267"/>
      <c r="CU57" s="1267"/>
      <c r="CV57" s="1267">
        <v>65</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603</v>
      </c>
    </row>
    <row r="64" spans="1:109" ht="13" x14ac:dyDescent="0.2">
      <c r="B64" s="372"/>
      <c r="G64" s="379"/>
      <c r="I64" s="392"/>
      <c r="J64" s="392"/>
      <c r="K64" s="392"/>
      <c r="L64" s="392"/>
      <c r="M64" s="392"/>
      <c r="N64" s="393"/>
      <c r="AM64" s="379"/>
      <c r="AN64" s="379" t="s">
        <v>596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604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598</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560</v>
      </c>
      <c r="BQ72" s="1266"/>
      <c r="BR72" s="1266"/>
      <c r="BS72" s="1266"/>
      <c r="BT72" s="1266"/>
      <c r="BU72" s="1266"/>
      <c r="BV72" s="1266"/>
      <c r="BW72" s="1266"/>
      <c r="BX72" s="1266" t="s">
        <v>561</v>
      </c>
      <c r="BY72" s="1266"/>
      <c r="BZ72" s="1266"/>
      <c r="CA72" s="1266"/>
      <c r="CB72" s="1266"/>
      <c r="CC72" s="1266"/>
      <c r="CD72" s="1266"/>
      <c r="CE72" s="1266"/>
      <c r="CF72" s="1266" t="s">
        <v>562</v>
      </c>
      <c r="CG72" s="1266"/>
      <c r="CH72" s="1266"/>
      <c r="CI72" s="1266"/>
      <c r="CJ72" s="1266"/>
      <c r="CK72" s="1266"/>
      <c r="CL72" s="1266"/>
      <c r="CM72" s="1266"/>
      <c r="CN72" s="1266" t="s">
        <v>563</v>
      </c>
      <c r="CO72" s="1266"/>
      <c r="CP72" s="1266"/>
      <c r="CQ72" s="1266"/>
      <c r="CR72" s="1266"/>
      <c r="CS72" s="1266"/>
      <c r="CT72" s="1266"/>
      <c r="CU72" s="1266"/>
      <c r="CV72" s="1266" t="s">
        <v>564</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599</v>
      </c>
      <c r="AO73" s="1269"/>
      <c r="AP73" s="1269"/>
      <c r="AQ73" s="1269"/>
      <c r="AR73" s="1269"/>
      <c r="AS73" s="1269"/>
      <c r="AT73" s="1269"/>
      <c r="AU73" s="1269"/>
      <c r="AV73" s="1269"/>
      <c r="AW73" s="1269"/>
      <c r="AX73" s="1269"/>
      <c r="AY73" s="1269"/>
      <c r="AZ73" s="1269"/>
      <c r="BA73" s="1269"/>
      <c r="BB73" s="1269" t="s">
        <v>600</v>
      </c>
      <c r="BC73" s="1269"/>
      <c r="BD73" s="1269"/>
      <c r="BE73" s="1269"/>
      <c r="BF73" s="1269"/>
      <c r="BG73" s="1269"/>
      <c r="BH73" s="1269"/>
      <c r="BI73" s="1269"/>
      <c r="BJ73" s="1269"/>
      <c r="BK73" s="1269"/>
      <c r="BL73" s="1269"/>
      <c r="BM73" s="1269"/>
      <c r="BN73" s="1269"/>
      <c r="BO73" s="1269"/>
      <c r="BP73" s="1267">
        <v>32.9</v>
      </c>
      <c r="BQ73" s="1267"/>
      <c r="BR73" s="1267"/>
      <c r="BS73" s="1267"/>
      <c r="BT73" s="1267"/>
      <c r="BU73" s="1267"/>
      <c r="BV73" s="1267"/>
      <c r="BW73" s="1267"/>
      <c r="BX73" s="1267">
        <v>28.6</v>
      </c>
      <c r="BY73" s="1267"/>
      <c r="BZ73" s="1267"/>
      <c r="CA73" s="1267"/>
      <c r="CB73" s="1267"/>
      <c r="CC73" s="1267"/>
      <c r="CD73" s="1267"/>
      <c r="CE73" s="1267"/>
      <c r="CF73" s="1267">
        <v>26.4</v>
      </c>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605</v>
      </c>
      <c r="BC75" s="1269"/>
      <c r="BD75" s="1269"/>
      <c r="BE75" s="1269"/>
      <c r="BF75" s="1269"/>
      <c r="BG75" s="1269"/>
      <c r="BH75" s="1269"/>
      <c r="BI75" s="1269"/>
      <c r="BJ75" s="1269"/>
      <c r="BK75" s="1269"/>
      <c r="BL75" s="1269"/>
      <c r="BM75" s="1269"/>
      <c r="BN75" s="1269"/>
      <c r="BO75" s="1269"/>
      <c r="BP75" s="1267">
        <v>7.8</v>
      </c>
      <c r="BQ75" s="1267"/>
      <c r="BR75" s="1267"/>
      <c r="BS75" s="1267"/>
      <c r="BT75" s="1267"/>
      <c r="BU75" s="1267"/>
      <c r="BV75" s="1267"/>
      <c r="BW75" s="1267"/>
      <c r="BX75" s="1267">
        <v>7.2</v>
      </c>
      <c r="BY75" s="1267"/>
      <c r="BZ75" s="1267"/>
      <c r="CA75" s="1267"/>
      <c r="CB75" s="1267"/>
      <c r="CC75" s="1267"/>
      <c r="CD75" s="1267"/>
      <c r="CE75" s="1267"/>
      <c r="CF75" s="1267">
        <v>7.4</v>
      </c>
      <c r="CG75" s="1267"/>
      <c r="CH75" s="1267"/>
      <c r="CI75" s="1267"/>
      <c r="CJ75" s="1267"/>
      <c r="CK75" s="1267"/>
      <c r="CL75" s="1267"/>
      <c r="CM75" s="1267"/>
      <c r="CN75" s="1267">
        <v>8.3000000000000007</v>
      </c>
      <c r="CO75" s="1267"/>
      <c r="CP75" s="1267"/>
      <c r="CQ75" s="1267"/>
      <c r="CR75" s="1267"/>
      <c r="CS75" s="1267"/>
      <c r="CT75" s="1267"/>
      <c r="CU75" s="1267"/>
      <c r="CV75" s="1267">
        <v>8.5</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602</v>
      </c>
      <c r="AO77" s="1266"/>
      <c r="AP77" s="1266"/>
      <c r="AQ77" s="1266"/>
      <c r="AR77" s="1266"/>
      <c r="AS77" s="1266"/>
      <c r="AT77" s="1266"/>
      <c r="AU77" s="1266"/>
      <c r="AV77" s="1266"/>
      <c r="AW77" s="1266"/>
      <c r="AX77" s="1266"/>
      <c r="AY77" s="1266"/>
      <c r="AZ77" s="1266"/>
      <c r="BA77" s="1266"/>
      <c r="BB77" s="1269" t="s">
        <v>600</v>
      </c>
      <c r="BC77" s="1269"/>
      <c r="BD77" s="1269"/>
      <c r="BE77" s="1269"/>
      <c r="BF77" s="1269"/>
      <c r="BG77" s="1269"/>
      <c r="BH77" s="1269"/>
      <c r="BI77" s="1269"/>
      <c r="BJ77" s="1269"/>
      <c r="BK77" s="1269"/>
      <c r="BL77" s="1269"/>
      <c r="BM77" s="1269"/>
      <c r="BN77" s="1269"/>
      <c r="BO77" s="1269"/>
      <c r="BP77" s="1267">
        <v>48</v>
      </c>
      <c r="BQ77" s="1267"/>
      <c r="BR77" s="1267"/>
      <c r="BS77" s="1267"/>
      <c r="BT77" s="1267"/>
      <c r="BU77" s="1267"/>
      <c r="BV77" s="1267"/>
      <c r="BW77" s="1267"/>
      <c r="BX77" s="1267">
        <v>49.1</v>
      </c>
      <c r="BY77" s="1267"/>
      <c r="BZ77" s="1267"/>
      <c r="CA77" s="1267"/>
      <c r="CB77" s="1267"/>
      <c r="CC77" s="1267"/>
      <c r="CD77" s="1267"/>
      <c r="CE77" s="1267"/>
      <c r="CF77" s="1267">
        <v>41.5</v>
      </c>
      <c r="CG77" s="1267"/>
      <c r="CH77" s="1267"/>
      <c r="CI77" s="1267"/>
      <c r="CJ77" s="1267"/>
      <c r="CK77" s="1267"/>
      <c r="CL77" s="1267"/>
      <c r="CM77" s="1267"/>
      <c r="CN77" s="1267">
        <v>25.2</v>
      </c>
      <c r="CO77" s="1267"/>
      <c r="CP77" s="1267"/>
      <c r="CQ77" s="1267"/>
      <c r="CR77" s="1267"/>
      <c r="CS77" s="1267"/>
      <c r="CT77" s="1267"/>
      <c r="CU77" s="1267"/>
      <c r="CV77" s="1267">
        <v>15.7</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605</v>
      </c>
      <c r="BC79" s="1269"/>
      <c r="BD79" s="1269"/>
      <c r="BE79" s="1269"/>
      <c r="BF79" s="1269"/>
      <c r="BG79" s="1269"/>
      <c r="BH79" s="1269"/>
      <c r="BI79" s="1269"/>
      <c r="BJ79" s="1269"/>
      <c r="BK79" s="1269"/>
      <c r="BL79" s="1269"/>
      <c r="BM79" s="1269"/>
      <c r="BN79" s="1269"/>
      <c r="BO79" s="1269"/>
      <c r="BP79" s="1267">
        <v>9.6</v>
      </c>
      <c r="BQ79" s="1267"/>
      <c r="BR79" s="1267"/>
      <c r="BS79" s="1267"/>
      <c r="BT79" s="1267"/>
      <c r="BU79" s="1267"/>
      <c r="BV79" s="1267"/>
      <c r="BW79" s="1267"/>
      <c r="BX79" s="1267">
        <v>9.5</v>
      </c>
      <c r="BY79" s="1267"/>
      <c r="BZ79" s="1267"/>
      <c r="CA79" s="1267"/>
      <c r="CB79" s="1267"/>
      <c r="CC79" s="1267"/>
      <c r="CD79" s="1267"/>
      <c r="CE79" s="1267"/>
      <c r="CF79" s="1267">
        <v>9.1999999999999993</v>
      </c>
      <c r="CG79" s="1267"/>
      <c r="CH79" s="1267"/>
      <c r="CI79" s="1267"/>
      <c r="CJ79" s="1267"/>
      <c r="CK79" s="1267"/>
      <c r="CL79" s="1267"/>
      <c r="CM79" s="1267"/>
      <c r="CN79" s="1267">
        <v>8.9</v>
      </c>
      <c r="CO79" s="1267"/>
      <c r="CP79" s="1267"/>
      <c r="CQ79" s="1267"/>
      <c r="CR79" s="1267"/>
      <c r="CS79" s="1267"/>
      <c r="CT79" s="1267"/>
      <c r="CU79" s="1267"/>
      <c r="CV79" s="1267">
        <v>8.9</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ePhQ0izgO2jJfboJCKuOdDvWZTyeAoW/8+kgejqn+xzWP8UKgdk1h2twTT0ifUk4QQlqlqrIeXjpVOxCeZQgAg==" saltValue="dQ2O7T9U0tdkxaKWFf/91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9UxcKlo1PMTyPi6IH/aBlhCOzFlCA1pMu2zYLULc5J9g/0WWVjMpPP5I4wa0UxMdbkq3lYRvjAxX6N8TKcB4oA==" saltValue="KBHAauptYOYdeqdy0elP8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507</v>
      </c>
    </row>
  </sheetData>
  <sheetProtection algorithmName="SHA-512" hashValue="KQPd4aVuRbILrUiyakIRVXqihwtxuOfTS5iQr0G7p9cJ5WTm5fmDMRlBKXkR7CiuMqOFAamIpsa279ujYIS66Q==" saltValue="+1Zf+R30sYk3WceuAzavY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557</v>
      </c>
      <c r="G2" s="151"/>
      <c r="H2" s="152"/>
    </row>
    <row r="3" spans="1:8" x14ac:dyDescent="0.2">
      <c r="A3" s="148" t="s">
        <v>550</v>
      </c>
      <c r="B3" s="153"/>
      <c r="C3" s="154"/>
      <c r="D3" s="155">
        <v>129703</v>
      </c>
      <c r="E3" s="156"/>
      <c r="F3" s="157">
        <v>85173</v>
      </c>
      <c r="G3" s="158"/>
      <c r="H3" s="159"/>
    </row>
    <row r="4" spans="1:8" x14ac:dyDescent="0.2">
      <c r="A4" s="160"/>
      <c r="B4" s="161"/>
      <c r="C4" s="162"/>
      <c r="D4" s="163">
        <v>55002</v>
      </c>
      <c r="E4" s="164"/>
      <c r="F4" s="165">
        <v>43913</v>
      </c>
      <c r="G4" s="166"/>
      <c r="H4" s="167"/>
    </row>
    <row r="5" spans="1:8" x14ac:dyDescent="0.2">
      <c r="A5" s="148" t="s">
        <v>552</v>
      </c>
      <c r="B5" s="153"/>
      <c r="C5" s="154"/>
      <c r="D5" s="155">
        <v>151011</v>
      </c>
      <c r="E5" s="156"/>
      <c r="F5" s="157">
        <v>94081</v>
      </c>
      <c r="G5" s="158"/>
      <c r="H5" s="159"/>
    </row>
    <row r="6" spans="1:8" x14ac:dyDescent="0.2">
      <c r="A6" s="160"/>
      <c r="B6" s="161"/>
      <c r="C6" s="162"/>
      <c r="D6" s="163">
        <v>70385</v>
      </c>
      <c r="E6" s="164"/>
      <c r="F6" s="165">
        <v>48949</v>
      </c>
      <c r="G6" s="166"/>
      <c r="H6" s="167"/>
    </row>
    <row r="7" spans="1:8" x14ac:dyDescent="0.2">
      <c r="A7" s="148" t="s">
        <v>553</v>
      </c>
      <c r="B7" s="153"/>
      <c r="C7" s="154"/>
      <c r="D7" s="155">
        <v>102062</v>
      </c>
      <c r="E7" s="156"/>
      <c r="F7" s="157">
        <v>92632</v>
      </c>
      <c r="G7" s="158"/>
      <c r="H7" s="159"/>
    </row>
    <row r="8" spans="1:8" x14ac:dyDescent="0.2">
      <c r="A8" s="160"/>
      <c r="B8" s="161"/>
      <c r="C8" s="162"/>
      <c r="D8" s="163">
        <v>54682</v>
      </c>
      <c r="E8" s="164"/>
      <c r="F8" s="165">
        <v>47978</v>
      </c>
      <c r="G8" s="166"/>
      <c r="H8" s="167"/>
    </row>
    <row r="9" spans="1:8" x14ac:dyDescent="0.2">
      <c r="A9" s="148" t="s">
        <v>554</v>
      </c>
      <c r="B9" s="153"/>
      <c r="C9" s="154"/>
      <c r="D9" s="155">
        <v>104906</v>
      </c>
      <c r="E9" s="156"/>
      <c r="F9" s="157">
        <v>96469</v>
      </c>
      <c r="G9" s="158"/>
      <c r="H9" s="159"/>
    </row>
    <row r="10" spans="1:8" x14ac:dyDescent="0.2">
      <c r="A10" s="160"/>
      <c r="B10" s="161"/>
      <c r="C10" s="162"/>
      <c r="D10" s="163">
        <v>51852</v>
      </c>
      <c r="E10" s="164"/>
      <c r="F10" s="165">
        <v>49775</v>
      </c>
      <c r="G10" s="166"/>
      <c r="H10" s="167"/>
    </row>
    <row r="11" spans="1:8" x14ac:dyDescent="0.2">
      <c r="A11" s="148" t="s">
        <v>555</v>
      </c>
      <c r="B11" s="153"/>
      <c r="C11" s="154"/>
      <c r="D11" s="155">
        <v>79908</v>
      </c>
      <c r="E11" s="156"/>
      <c r="F11" s="157">
        <v>85743</v>
      </c>
      <c r="G11" s="158"/>
      <c r="H11" s="159"/>
    </row>
    <row r="12" spans="1:8" x14ac:dyDescent="0.2">
      <c r="A12" s="160"/>
      <c r="B12" s="161"/>
      <c r="C12" s="168"/>
      <c r="D12" s="163">
        <v>42417</v>
      </c>
      <c r="E12" s="164"/>
      <c r="F12" s="165">
        <v>45231</v>
      </c>
      <c r="G12" s="166"/>
      <c r="H12" s="167"/>
    </row>
    <row r="13" spans="1:8" x14ac:dyDescent="0.2">
      <c r="A13" s="148"/>
      <c r="B13" s="153"/>
      <c r="C13" s="169"/>
      <c r="D13" s="170">
        <v>113518</v>
      </c>
      <c r="E13" s="171"/>
      <c r="F13" s="172">
        <v>90820</v>
      </c>
      <c r="G13" s="173"/>
      <c r="H13" s="159"/>
    </row>
    <row r="14" spans="1:8" x14ac:dyDescent="0.2">
      <c r="A14" s="160"/>
      <c r="B14" s="161"/>
      <c r="C14" s="162"/>
      <c r="D14" s="163">
        <v>54868</v>
      </c>
      <c r="E14" s="164"/>
      <c r="F14" s="165">
        <v>47169</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5.05</v>
      </c>
      <c r="C19" s="174">
        <f>ROUND(VALUE(SUBSTITUTE(実質収支比率等に係る経年分析!G$48,"▲","-")),2)</f>
        <v>3.03</v>
      </c>
      <c r="D19" s="174">
        <f>ROUND(VALUE(SUBSTITUTE(実質収支比率等に係る経年分析!H$48,"▲","-")),2)</f>
        <v>5.07</v>
      </c>
      <c r="E19" s="174">
        <f>ROUND(VALUE(SUBSTITUTE(実質収支比率等に係る経年分析!I$48,"▲","-")),2)</f>
        <v>7.53</v>
      </c>
      <c r="F19" s="174">
        <f>ROUND(VALUE(SUBSTITUTE(実質収支比率等に係る経年分析!J$48,"▲","-")),2)</f>
        <v>7.33</v>
      </c>
    </row>
    <row r="20" spans="1:11" x14ac:dyDescent="0.2">
      <c r="A20" s="174" t="s">
        <v>57</v>
      </c>
      <c r="B20" s="174">
        <f>ROUND(VALUE(SUBSTITUTE(実質収支比率等に係る経年分析!F$47,"▲","-")),2)</f>
        <v>28.5</v>
      </c>
      <c r="C20" s="174">
        <f>ROUND(VALUE(SUBSTITUTE(実質収支比率等に係る経年分析!G$47,"▲","-")),2)</f>
        <v>23.01</v>
      </c>
      <c r="D20" s="174">
        <f>ROUND(VALUE(SUBSTITUTE(実質収支比率等に係る経年分析!H$47,"▲","-")),2)</f>
        <v>20.82</v>
      </c>
      <c r="E20" s="174">
        <f>ROUND(VALUE(SUBSTITUTE(実質収支比率等に係る経年分析!I$47,"▲","-")),2)</f>
        <v>26.07</v>
      </c>
      <c r="F20" s="174">
        <f>ROUND(VALUE(SUBSTITUTE(実質収支比率等に係る経年分析!J$47,"▲","-")),2)</f>
        <v>31.53</v>
      </c>
    </row>
    <row r="21" spans="1:11" x14ac:dyDescent="0.2">
      <c r="A21" s="174" t="s">
        <v>58</v>
      </c>
      <c r="B21" s="174">
        <f>IF(ISNUMBER(VALUE(SUBSTITUTE(実質収支比率等に係る経年分析!F$49,"▲","-"))),ROUND(VALUE(SUBSTITUTE(実質収支比率等に係る経年分析!F$49,"▲","-")),2),NA())</f>
        <v>-1</v>
      </c>
      <c r="C21" s="174">
        <f>IF(ISNUMBER(VALUE(SUBSTITUTE(実質収支比率等に係る経年分析!G$49,"▲","-"))),ROUND(VALUE(SUBSTITUTE(実質収支比率等に係る経年分析!G$49,"▲","-")),2),NA())</f>
        <v>-7.24</v>
      </c>
      <c r="D21" s="174">
        <f>IF(ISNUMBER(VALUE(SUBSTITUTE(実質収支比率等に係る経年分析!H$49,"▲","-"))),ROUND(VALUE(SUBSTITUTE(実質収支比率等に係る経年分析!H$49,"▲","-")),2),NA())</f>
        <v>1.43</v>
      </c>
      <c r="E21" s="174">
        <f>IF(ISNUMBER(VALUE(SUBSTITUTE(実質収支比率等に係る経年分析!I$49,"▲","-"))),ROUND(VALUE(SUBSTITUTE(実質収支比率等に係る経年分析!I$49,"▲","-")),2),NA())</f>
        <v>9.51</v>
      </c>
      <c r="F21" s="174">
        <f>IF(ISNUMBER(VALUE(SUBSTITUTE(実質収支比率等に係る経年分析!J$49,"▲","-"))),ROUND(VALUE(SUBSTITUTE(実質収支比率等に係る経年分析!J$49,"▲","-")),2),NA())</f>
        <v>3.62</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垂水市漁業集落排水処理施設特別会計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垂水市簡易水道事業特別会計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垂水市交通災害共済特別会計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2">
      <c r="A32" s="175" t="str">
        <f>IF(連結実質赤字比率に係る赤字・黒字の構成分析!C$38="",NA(),連結実質赤字比率に係る赤字・黒字の構成分析!C$38)</f>
        <v>垂水市国民健康保険特別会計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2">
      <c r="A33" s="175" t="str">
        <f>IF(連結実質赤字比率に係る赤字・黒字の構成分析!C$37="",NA(),連結実質赤字比率に係る赤字・黒字の構成分析!C$37)</f>
        <v>垂水市介護保険特別会計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1.1499999999999999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5.0599999999999996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7.53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7.52</v>
      </c>
    </row>
    <row r="35" spans="1:16" x14ac:dyDescent="0.2">
      <c r="A35" s="175" t="str">
        <f>IF(連結実質赤字比率に係る赤字・黒字の構成分析!C$35="",NA(),連結実質赤字比率に係る赤字・黒字の構成分析!C$35)</f>
        <v>垂水市病院事業会計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5.36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9.31</v>
      </c>
    </row>
    <row r="36" spans="1:16" x14ac:dyDescent="0.2">
      <c r="A36" s="175" t="str">
        <f>IF(連結実質赤字比率に係る赤字・黒字の構成分析!C$34="",NA(),連結実質赤字比率に係る赤字・黒字の構成分析!C$34)</f>
        <v>垂水市水道事業会計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10.130000000000001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9.34</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831</v>
      </c>
      <c r="E42" s="176"/>
      <c r="F42" s="176"/>
      <c r="G42" s="176">
        <f>'実質公債費比率（分子）の構造'!L$52</f>
        <v>812</v>
      </c>
      <c r="H42" s="176"/>
      <c r="I42" s="176"/>
      <c r="J42" s="176">
        <f>'実質公債費比率（分子）の構造'!M$52</f>
        <v>772</v>
      </c>
      <c r="K42" s="176"/>
      <c r="L42" s="176"/>
      <c r="M42" s="176">
        <f>'実質公債費比率（分子）の構造'!N$52</f>
        <v>835</v>
      </c>
      <c r="N42" s="176"/>
      <c r="O42" s="176"/>
      <c r="P42" s="176">
        <f>'実質公債費比率（分子）の構造'!O$52</f>
        <v>798</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10</v>
      </c>
      <c r="C44" s="176"/>
      <c r="D44" s="176"/>
      <c r="E44" s="176">
        <f>'実質公債費比率（分子）の構造'!L$50</f>
        <v>20</v>
      </c>
      <c r="F44" s="176"/>
      <c r="G44" s="176"/>
      <c r="H44" s="176">
        <f>'実質公債費比率（分子）の構造'!M$50</f>
        <v>20</v>
      </c>
      <c r="I44" s="176"/>
      <c r="J44" s="176"/>
      <c r="K44" s="176">
        <f>'実質公債費比率（分子）の構造'!N$50</f>
        <v>20</v>
      </c>
      <c r="L44" s="176"/>
      <c r="M44" s="176"/>
      <c r="N44" s="176">
        <f>'実質公債費比率（分子）の構造'!O$50</f>
        <v>20</v>
      </c>
      <c r="O44" s="176"/>
      <c r="P44" s="176"/>
    </row>
    <row r="45" spans="1:16" x14ac:dyDescent="0.2">
      <c r="A45" s="176" t="s">
        <v>68</v>
      </c>
      <c r="B45" s="176">
        <f>'実質公債費比率（分子）の構造'!K$49</f>
        <v>43</v>
      </c>
      <c r="C45" s="176"/>
      <c r="D45" s="176"/>
      <c r="E45" s="176">
        <f>'実質公債費比率（分子）の構造'!L$49</f>
        <v>40</v>
      </c>
      <c r="F45" s="176"/>
      <c r="G45" s="176"/>
      <c r="H45" s="176">
        <f>'実質公債費比率（分子）の構造'!M$49</f>
        <v>39</v>
      </c>
      <c r="I45" s="176"/>
      <c r="J45" s="176"/>
      <c r="K45" s="176">
        <f>'実質公債費比率（分子）の構造'!N$49</f>
        <v>40</v>
      </c>
      <c r="L45" s="176"/>
      <c r="M45" s="176"/>
      <c r="N45" s="176">
        <f>'実質公債費比率（分子）の構造'!O$49</f>
        <v>33</v>
      </c>
      <c r="O45" s="176"/>
      <c r="P45" s="176"/>
    </row>
    <row r="46" spans="1:16" x14ac:dyDescent="0.2">
      <c r="A46" s="176" t="s">
        <v>69</v>
      </c>
      <c r="B46" s="176">
        <f>'実質公債費比率（分子）の構造'!K$48</f>
        <v>120</v>
      </c>
      <c r="C46" s="176"/>
      <c r="D46" s="176"/>
      <c r="E46" s="176">
        <f>'実質公債費比率（分子）の構造'!L$48</f>
        <v>102</v>
      </c>
      <c r="F46" s="176"/>
      <c r="G46" s="176"/>
      <c r="H46" s="176">
        <f>'実質公債費比率（分子）の構造'!M$48</f>
        <v>139</v>
      </c>
      <c r="I46" s="176"/>
      <c r="J46" s="176"/>
      <c r="K46" s="176">
        <f>'実質公債費比率（分子）の構造'!N$48</f>
        <v>161</v>
      </c>
      <c r="L46" s="176"/>
      <c r="M46" s="176"/>
      <c r="N46" s="176">
        <f>'実質公債費比率（分子）の構造'!O$48</f>
        <v>144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980</v>
      </c>
      <c r="C49" s="176"/>
      <c r="D49" s="176"/>
      <c r="E49" s="176">
        <f>'実質公債費比率（分子）の構造'!L$45</f>
        <v>982</v>
      </c>
      <c r="F49" s="176"/>
      <c r="G49" s="176"/>
      <c r="H49" s="176">
        <f>'実質公債費比率（分子）の構造'!M$45</f>
        <v>913</v>
      </c>
      <c r="I49" s="176"/>
      <c r="J49" s="176"/>
      <c r="K49" s="176">
        <f>'実質公債費比率（分子）の構造'!N$45</f>
        <v>1079</v>
      </c>
      <c r="L49" s="176"/>
      <c r="M49" s="176"/>
      <c r="N49" s="176">
        <f>'実質公債費比率（分子）の構造'!O$45</f>
        <v>1076</v>
      </c>
      <c r="O49" s="176"/>
      <c r="P49" s="176"/>
    </row>
    <row r="50" spans="1:16" x14ac:dyDescent="0.2">
      <c r="A50" s="176" t="s">
        <v>73</v>
      </c>
      <c r="B50" s="176" t="e">
        <f>NA()</f>
        <v>#N/A</v>
      </c>
      <c r="C50" s="176">
        <f>IF(ISNUMBER('実質公債費比率（分子）の構造'!K$53),'実質公債費比率（分子）の構造'!K$53,NA())</f>
        <v>322</v>
      </c>
      <c r="D50" s="176" t="e">
        <f>NA()</f>
        <v>#N/A</v>
      </c>
      <c r="E50" s="176" t="e">
        <f>NA()</f>
        <v>#N/A</v>
      </c>
      <c r="F50" s="176">
        <f>IF(ISNUMBER('実質公債費比率（分子）の構造'!L$53),'実質公債費比率（分子）の構造'!L$53,NA())</f>
        <v>332</v>
      </c>
      <c r="G50" s="176" t="e">
        <f>NA()</f>
        <v>#N/A</v>
      </c>
      <c r="H50" s="176" t="e">
        <f>NA()</f>
        <v>#N/A</v>
      </c>
      <c r="I50" s="176">
        <f>IF(ISNUMBER('実質公債費比率（分子）の構造'!M$53),'実質公債費比率（分子）の構造'!M$53,NA())</f>
        <v>339</v>
      </c>
      <c r="J50" s="176" t="e">
        <f>NA()</f>
        <v>#N/A</v>
      </c>
      <c r="K50" s="176" t="e">
        <f>NA()</f>
        <v>#N/A</v>
      </c>
      <c r="L50" s="176">
        <f>IF(ISNUMBER('実質公債費比率（分子）の構造'!N$53),'実質公債費比率（分子）の構造'!N$53,NA())</f>
        <v>465</v>
      </c>
      <c r="M50" s="176" t="e">
        <f>NA()</f>
        <v>#N/A</v>
      </c>
      <c r="N50" s="176" t="e">
        <f>NA()</f>
        <v>#N/A</v>
      </c>
      <c r="O50" s="176">
        <f>IF(ISNUMBER('実質公債費比率（分子）の構造'!O$53),'実質公債費比率（分子）の構造'!O$53,NA())</f>
        <v>475</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7381</v>
      </c>
      <c r="E56" s="175"/>
      <c r="F56" s="175"/>
      <c r="G56" s="175">
        <f>'将来負担比率（分子）の構造'!J$52</f>
        <v>7326</v>
      </c>
      <c r="H56" s="175"/>
      <c r="I56" s="175"/>
      <c r="J56" s="175">
        <f>'将来負担比率（分子）の構造'!K$52</f>
        <v>7395</v>
      </c>
      <c r="K56" s="175"/>
      <c r="L56" s="175"/>
      <c r="M56" s="175">
        <f>'将来負担比率（分子）の構造'!L$52</f>
        <v>7286</v>
      </c>
      <c r="N56" s="175"/>
      <c r="O56" s="175"/>
      <c r="P56" s="175">
        <f>'将来負担比率（分子）の構造'!M$52</f>
        <v>6750</v>
      </c>
    </row>
    <row r="57" spans="1:16" x14ac:dyDescent="0.2">
      <c r="A57" s="175" t="s">
        <v>44</v>
      </c>
      <c r="B57" s="175"/>
      <c r="C57" s="175"/>
      <c r="D57" s="175">
        <f>'将来負担比率（分子）の構造'!I$51</f>
        <v>27</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43</v>
      </c>
      <c r="B58" s="175"/>
      <c r="C58" s="175"/>
      <c r="D58" s="175">
        <f>'将来負担比率（分子）の構造'!I$50</f>
        <v>4519</v>
      </c>
      <c r="E58" s="175"/>
      <c r="F58" s="175"/>
      <c r="G58" s="175">
        <f>'将来負担比率（分子）の構造'!J$50</f>
        <v>4648</v>
      </c>
      <c r="H58" s="175"/>
      <c r="I58" s="175"/>
      <c r="J58" s="175">
        <f>'将来負担比率（分子）の構造'!K$50</f>
        <v>4494</v>
      </c>
      <c r="K58" s="175"/>
      <c r="L58" s="175"/>
      <c r="M58" s="175">
        <f>'将来負担比率（分子）の構造'!L$50</f>
        <v>5141</v>
      </c>
      <c r="N58" s="175"/>
      <c r="O58" s="175"/>
      <c r="P58" s="175">
        <f>'将来負担比率（分子）の構造'!M$50</f>
        <v>5630</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586</v>
      </c>
      <c r="C61" s="175"/>
      <c r="D61" s="175"/>
      <c r="E61" s="175">
        <f>'将来負担比率（分子）の構造'!J$46</f>
        <v>450</v>
      </c>
      <c r="F61" s="175"/>
      <c r="G61" s="175"/>
      <c r="H61" s="175">
        <f>'将来負担比率（分子）の構造'!K$46</f>
        <v>377</v>
      </c>
      <c r="I61" s="175"/>
      <c r="J61" s="175"/>
      <c r="K61" s="175">
        <f>'将来負担比率（分子）の構造'!L$46</f>
        <v>308</v>
      </c>
      <c r="L61" s="175"/>
      <c r="M61" s="175"/>
      <c r="N61" s="175">
        <f>'将来負担比率（分子）の構造'!M$46</f>
        <v>253</v>
      </c>
      <c r="O61" s="175"/>
      <c r="P61" s="175"/>
    </row>
    <row r="62" spans="1:16" x14ac:dyDescent="0.2">
      <c r="A62" s="175" t="s">
        <v>37</v>
      </c>
      <c r="B62" s="175">
        <f>'将来負担比率（分子）の構造'!I$45</f>
        <v>1426</v>
      </c>
      <c r="C62" s="175"/>
      <c r="D62" s="175"/>
      <c r="E62" s="175">
        <f>'将来負担比率（分子）の構造'!J$45</f>
        <v>1217</v>
      </c>
      <c r="F62" s="175"/>
      <c r="G62" s="175"/>
      <c r="H62" s="175">
        <f>'将来負担比率（分子）の構造'!K$45</f>
        <v>1129</v>
      </c>
      <c r="I62" s="175"/>
      <c r="J62" s="175"/>
      <c r="K62" s="175">
        <f>'将来負担比率（分子）の構造'!L$45</f>
        <v>1064</v>
      </c>
      <c r="L62" s="175"/>
      <c r="M62" s="175"/>
      <c r="N62" s="175">
        <f>'将来負担比率（分子）の構造'!M$45</f>
        <v>1107</v>
      </c>
      <c r="O62" s="175"/>
      <c r="P62" s="175"/>
    </row>
    <row r="63" spans="1:16" x14ac:dyDescent="0.2">
      <c r="A63" s="175" t="s">
        <v>36</v>
      </c>
      <c r="B63" s="175">
        <f>'将来負担比率（分子）の構造'!I$44</f>
        <v>154</v>
      </c>
      <c r="C63" s="175"/>
      <c r="D63" s="175"/>
      <c r="E63" s="175">
        <f>'将来負担比率（分子）の構造'!J$44</f>
        <v>113</v>
      </c>
      <c r="F63" s="175"/>
      <c r="G63" s="175"/>
      <c r="H63" s="175">
        <f>'将来負担比率（分子）の構造'!K$44</f>
        <v>74</v>
      </c>
      <c r="I63" s="175"/>
      <c r="J63" s="175"/>
      <c r="K63" s="175">
        <f>'将来負担比率（分子）の構造'!L$44</f>
        <v>35</v>
      </c>
      <c r="L63" s="175"/>
      <c r="M63" s="175"/>
      <c r="N63" s="175">
        <f>'将来負担比率（分子）の構造'!M$44</f>
        <v>3</v>
      </c>
      <c r="O63" s="175"/>
      <c r="P63" s="175"/>
    </row>
    <row r="64" spans="1:16" x14ac:dyDescent="0.2">
      <c r="A64" s="175" t="s">
        <v>35</v>
      </c>
      <c r="B64" s="175">
        <f>'将来負担比率（分子）の構造'!I$43</f>
        <v>1226</v>
      </c>
      <c r="C64" s="175"/>
      <c r="D64" s="175"/>
      <c r="E64" s="175">
        <f>'将来負担比率（分子）の構造'!J$43</f>
        <v>1246</v>
      </c>
      <c r="F64" s="175"/>
      <c r="G64" s="175"/>
      <c r="H64" s="175">
        <f>'将来負担比率（分子）の構造'!K$43</f>
        <v>1421</v>
      </c>
      <c r="I64" s="175"/>
      <c r="J64" s="175"/>
      <c r="K64" s="175">
        <f>'将来負担比率（分子）の構造'!L$43</f>
        <v>1336</v>
      </c>
      <c r="L64" s="175"/>
      <c r="M64" s="175"/>
      <c r="N64" s="175">
        <f>'将来負担比率（分子）の構造'!M$43</f>
        <v>1198</v>
      </c>
      <c r="O64" s="175"/>
      <c r="P64" s="175"/>
    </row>
    <row r="65" spans="1:16" x14ac:dyDescent="0.2">
      <c r="A65" s="175" t="s">
        <v>34</v>
      </c>
      <c r="B65" s="175">
        <f>'将来負担比率（分子）の構造'!I$42</f>
        <v>278</v>
      </c>
      <c r="C65" s="175"/>
      <c r="D65" s="175"/>
      <c r="E65" s="175">
        <f>'将来負担比率（分子）の構造'!J$42</f>
        <v>259</v>
      </c>
      <c r="F65" s="175"/>
      <c r="G65" s="175"/>
      <c r="H65" s="175">
        <f>'将来負担比率（分子）の構造'!K$42</f>
        <v>239</v>
      </c>
      <c r="I65" s="175"/>
      <c r="J65" s="175"/>
      <c r="K65" s="175">
        <f>'将来負担比率（分子）の構造'!L$42</f>
        <v>220</v>
      </c>
      <c r="L65" s="175"/>
      <c r="M65" s="175"/>
      <c r="N65" s="175">
        <f>'将来負担比率（分子）の構造'!M$42</f>
        <v>201</v>
      </c>
      <c r="O65" s="175"/>
      <c r="P65" s="175"/>
    </row>
    <row r="66" spans="1:16" x14ac:dyDescent="0.2">
      <c r="A66" s="175" t="s">
        <v>33</v>
      </c>
      <c r="B66" s="175">
        <f>'将来負担比率（分子）の構造'!I$41</f>
        <v>9699</v>
      </c>
      <c r="C66" s="175"/>
      <c r="D66" s="175"/>
      <c r="E66" s="175">
        <f>'将来負担比率（分子）の構造'!J$41</f>
        <v>9960</v>
      </c>
      <c r="F66" s="175"/>
      <c r="G66" s="175"/>
      <c r="H66" s="175">
        <f>'将来負担比率（分子）の構造'!K$41</f>
        <v>9860</v>
      </c>
      <c r="I66" s="175"/>
      <c r="J66" s="175"/>
      <c r="K66" s="175">
        <f>'将来負担比率（分子）の構造'!L$41</f>
        <v>9410</v>
      </c>
      <c r="L66" s="175"/>
      <c r="M66" s="175"/>
      <c r="N66" s="175">
        <f>'将来負担比率（分子）の構造'!M$41</f>
        <v>8975</v>
      </c>
      <c r="O66" s="175"/>
      <c r="P66" s="175"/>
    </row>
    <row r="67" spans="1:16" x14ac:dyDescent="0.2">
      <c r="A67" s="175" t="s">
        <v>77</v>
      </c>
      <c r="B67" s="175" t="e">
        <f>NA()</f>
        <v>#N/A</v>
      </c>
      <c r="C67" s="175">
        <f>IF(ISNUMBER('将来負担比率（分子）の構造'!I$53), IF('将来負担比率（分子）の構造'!I$53 &lt; 0, 0, '将来負担比率（分子）の構造'!I$53), NA())</f>
        <v>1441</v>
      </c>
      <c r="D67" s="175" t="e">
        <f>NA()</f>
        <v>#N/A</v>
      </c>
      <c r="E67" s="175" t="e">
        <f>NA()</f>
        <v>#N/A</v>
      </c>
      <c r="F67" s="175">
        <f>IF(ISNUMBER('将来負担比率（分子）の構造'!J$53), IF('将来負担比率（分子）の構造'!J$53 &lt; 0, 0, '将来負担比率（分子）の構造'!J$53), NA())</f>
        <v>1272</v>
      </c>
      <c r="G67" s="175" t="e">
        <f>NA()</f>
        <v>#N/A</v>
      </c>
      <c r="H67" s="175" t="e">
        <f>NA()</f>
        <v>#N/A</v>
      </c>
      <c r="I67" s="175">
        <f>IF(ISNUMBER('将来負担比率（分子）の構造'!K$53), IF('将来負担比率（分子）の構造'!K$53 &lt; 0, 0, '将来負担比率（分子）の構造'!K$53), NA())</f>
        <v>1211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1115</v>
      </c>
      <c r="C72" s="179">
        <f>基金残高に係る経年分析!G55</f>
        <v>1500</v>
      </c>
      <c r="D72" s="179">
        <f>基金残高に係る経年分析!H55</f>
        <v>1730</v>
      </c>
    </row>
    <row r="73" spans="1:16" x14ac:dyDescent="0.2">
      <c r="A73" s="178" t="s">
        <v>80</v>
      </c>
      <c r="B73" s="179">
        <f>基金残高に係る経年分析!F56</f>
        <v>228</v>
      </c>
      <c r="C73" s="179">
        <f>基金残高に係る経年分析!G56</f>
        <v>228</v>
      </c>
      <c r="D73" s="179">
        <f>基金残高に係る経年分析!H56</f>
        <v>228</v>
      </c>
    </row>
    <row r="74" spans="1:16" x14ac:dyDescent="0.2">
      <c r="A74" s="178" t="s">
        <v>81</v>
      </c>
      <c r="B74" s="179">
        <f>基金残高に係る経年分析!F57</f>
        <v>2868</v>
      </c>
      <c r="C74" s="179">
        <f>基金残高に係る経年分析!G57</f>
        <v>3125</v>
      </c>
      <c r="D74" s="179">
        <f>基金残高に係る経年分析!H57</f>
        <v>3333</v>
      </c>
    </row>
  </sheetData>
  <sheetProtection algorithmName="SHA-512" hashValue="wGZmlEKoKxhoLNLh7AjiARIIMCSGIt+E9bgp2EbbfsS1mwU/ERpjOPCe2Fp789EgnHiYOmnnVYfthgok+c/T+A==" saltValue="dZtL5Jbqv1VtyZPpidCU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217</v>
      </c>
      <c r="DI1" s="754"/>
      <c r="DJ1" s="754"/>
      <c r="DK1" s="754"/>
      <c r="DL1" s="754"/>
      <c r="DM1" s="754"/>
      <c r="DN1" s="755"/>
      <c r="DO1" s="214"/>
      <c r="DP1" s="753" t="s">
        <v>218</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220</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221</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222</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223</v>
      </c>
      <c r="S4" s="710"/>
      <c r="T4" s="710"/>
      <c r="U4" s="710"/>
      <c r="V4" s="710"/>
      <c r="W4" s="710"/>
      <c r="X4" s="710"/>
      <c r="Y4" s="711"/>
      <c r="Z4" s="709" t="s">
        <v>224</v>
      </c>
      <c r="AA4" s="710"/>
      <c r="AB4" s="710"/>
      <c r="AC4" s="711"/>
      <c r="AD4" s="709" t="s">
        <v>225</v>
      </c>
      <c r="AE4" s="710"/>
      <c r="AF4" s="710"/>
      <c r="AG4" s="710"/>
      <c r="AH4" s="710"/>
      <c r="AI4" s="710"/>
      <c r="AJ4" s="710"/>
      <c r="AK4" s="711"/>
      <c r="AL4" s="709" t="s">
        <v>224</v>
      </c>
      <c r="AM4" s="710"/>
      <c r="AN4" s="710"/>
      <c r="AO4" s="711"/>
      <c r="AP4" s="756" t="s">
        <v>226</v>
      </c>
      <c r="AQ4" s="756"/>
      <c r="AR4" s="756"/>
      <c r="AS4" s="756"/>
      <c r="AT4" s="756"/>
      <c r="AU4" s="756"/>
      <c r="AV4" s="756"/>
      <c r="AW4" s="756"/>
      <c r="AX4" s="756"/>
      <c r="AY4" s="756"/>
      <c r="AZ4" s="756"/>
      <c r="BA4" s="756"/>
      <c r="BB4" s="756"/>
      <c r="BC4" s="756"/>
      <c r="BD4" s="756"/>
      <c r="BE4" s="756"/>
      <c r="BF4" s="756"/>
      <c r="BG4" s="756" t="s">
        <v>227</v>
      </c>
      <c r="BH4" s="756"/>
      <c r="BI4" s="756"/>
      <c r="BJ4" s="756"/>
      <c r="BK4" s="756"/>
      <c r="BL4" s="756"/>
      <c r="BM4" s="756"/>
      <c r="BN4" s="756"/>
      <c r="BO4" s="756" t="s">
        <v>224</v>
      </c>
      <c r="BP4" s="756"/>
      <c r="BQ4" s="756"/>
      <c r="BR4" s="756"/>
      <c r="BS4" s="756" t="s">
        <v>228</v>
      </c>
      <c r="BT4" s="756"/>
      <c r="BU4" s="756"/>
      <c r="BV4" s="756"/>
      <c r="BW4" s="756"/>
      <c r="BX4" s="756"/>
      <c r="BY4" s="756"/>
      <c r="BZ4" s="756"/>
      <c r="CA4" s="756"/>
      <c r="CB4" s="756"/>
      <c r="CD4" s="709" t="s">
        <v>229</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230</v>
      </c>
      <c r="C5" s="716"/>
      <c r="D5" s="716"/>
      <c r="E5" s="716"/>
      <c r="F5" s="716"/>
      <c r="G5" s="716"/>
      <c r="H5" s="716"/>
      <c r="I5" s="716"/>
      <c r="J5" s="716"/>
      <c r="K5" s="716"/>
      <c r="L5" s="716"/>
      <c r="M5" s="716"/>
      <c r="N5" s="716"/>
      <c r="O5" s="716"/>
      <c r="P5" s="716"/>
      <c r="Q5" s="717"/>
      <c r="R5" s="712">
        <v>1414035</v>
      </c>
      <c r="S5" s="713"/>
      <c r="T5" s="713"/>
      <c r="U5" s="713"/>
      <c r="V5" s="713"/>
      <c r="W5" s="713"/>
      <c r="X5" s="713"/>
      <c r="Y5" s="738"/>
      <c r="Z5" s="751">
        <v>10.6</v>
      </c>
      <c r="AA5" s="751"/>
      <c r="AB5" s="751"/>
      <c r="AC5" s="751"/>
      <c r="AD5" s="752">
        <v>1414035</v>
      </c>
      <c r="AE5" s="752"/>
      <c r="AF5" s="752"/>
      <c r="AG5" s="752"/>
      <c r="AH5" s="752"/>
      <c r="AI5" s="752"/>
      <c r="AJ5" s="752"/>
      <c r="AK5" s="752"/>
      <c r="AL5" s="739">
        <v>25.7</v>
      </c>
      <c r="AM5" s="721"/>
      <c r="AN5" s="721"/>
      <c r="AO5" s="740"/>
      <c r="AP5" s="715" t="s">
        <v>231</v>
      </c>
      <c r="AQ5" s="716"/>
      <c r="AR5" s="716"/>
      <c r="AS5" s="716"/>
      <c r="AT5" s="716"/>
      <c r="AU5" s="716"/>
      <c r="AV5" s="716"/>
      <c r="AW5" s="716"/>
      <c r="AX5" s="716"/>
      <c r="AY5" s="716"/>
      <c r="AZ5" s="716"/>
      <c r="BA5" s="716"/>
      <c r="BB5" s="716"/>
      <c r="BC5" s="716"/>
      <c r="BD5" s="716"/>
      <c r="BE5" s="716"/>
      <c r="BF5" s="717"/>
      <c r="BG5" s="657">
        <v>1409775</v>
      </c>
      <c r="BH5" s="658"/>
      <c r="BI5" s="658"/>
      <c r="BJ5" s="658"/>
      <c r="BK5" s="658"/>
      <c r="BL5" s="658"/>
      <c r="BM5" s="658"/>
      <c r="BN5" s="659"/>
      <c r="BO5" s="695">
        <v>99.7</v>
      </c>
      <c r="BP5" s="695"/>
      <c r="BQ5" s="695"/>
      <c r="BR5" s="695"/>
      <c r="BS5" s="696">
        <v>15916</v>
      </c>
      <c r="BT5" s="696"/>
      <c r="BU5" s="696"/>
      <c r="BV5" s="696"/>
      <c r="BW5" s="696"/>
      <c r="BX5" s="696"/>
      <c r="BY5" s="696"/>
      <c r="BZ5" s="696"/>
      <c r="CA5" s="696"/>
      <c r="CB5" s="736"/>
      <c r="CD5" s="709" t="s">
        <v>226</v>
      </c>
      <c r="CE5" s="710"/>
      <c r="CF5" s="710"/>
      <c r="CG5" s="710"/>
      <c r="CH5" s="710"/>
      <c r="CI5" s="710"/>
      <c r="CJ5" s="710"/>
      <c r="CK5" s="710"/>
      <c r="CL5" s="710"/>
      <c r="CM5" s="710"/>
      <c r="CN5" s="710"/>
      <c r="CO5" s="710"/>
      <c r="CP5" s="710"/>
      <c r="CQ5" s="711"/>
      <c r="CR5" s="709" t="s">
        <v>232</v>
      </c>
      <c r="CS5" s="710"/>
      <c r="CT5" s="710"/>
      <c r="CU5" s="710"/>
      <c r="CV5" s="710"/>
      <c r="CW5" s="710"/>
      <c r="CX5" s="710"/>
      <c r="CY5" s="711"/>
      <c r="CZ5" s="709" t="s">
        <v>224</v>
      </c>
      <c r="DA5" s="710"/>
      <c r="DB5" s="710"/>
      <c r="DC5" s="711"/>
      <c r="DD5" s="709" t="s">
        <v>233</v>
      </c>
      <c r="DE5" s="710"/>
      <c r="DF5" s="710"/>
      <c r="DG5" s="710"/>
      <c r="DH5" s="710"/>
      <c r="DI5" s="710"/>
      <c r="DJ5" s="710"/>
      <c r="DK5" s="710"/>
      <c r="DL5" s="710"/>
      <c r="DM5" s="710"/>
      <c r="DN5" s="710"/>
      <c r="DO5" s="710"/>
      <c r="DP5" s="711"/>
      <c r="DQ5" s="709" t="s">
        <v>234</v>
      </c>
      <c r="DR5" s="710"/>
      <c r="DS5" s="710"/>
      <c r="DT5" s="710"/>
      <c r="DU5" s="710"/>
      <c r="DV5" s="710"/>
      <c r="DW5" s="710"/>
      <c r="DX5" s="710"/>
      <c r="DY5" s="710"/>
      <c r="DZ5" s="710"/>
      <c r="EA5" s="710"/>
      <c r="EB5" s="710"/>
      <c r="EC5" s="711"/>
    </row>
    <row r="6" spans="2:143" ht="11.25" customHeight="1" x14ac:dyDescent="0.2">
      <c r="B6" s="654" t="s">
        <v>235</v>
      </c>
      <c r="C6" s="655"/>
      <c r="D6" s="655"/>
      <c r="E6" s="655"/>
      <c r="F6" s="655"/>
      <c r="G6" s="655"/>
      <c r="H6" s="655"/>
      <c r="I6" s="655"/>
      <c r="J6" s="655"/>
      <c r="K6" s="655"/>
      <c r="L6" s="655"/>
      <c r="M6" s="655"/>
      <c r="N6" s="655"/>
      <c r="O6" s="655"/>
      <c r="P6" s="655"/>
      <c r="Q6" s="656"/>
      <c r="R6" s="657">
        <v>86752</v>
      </c>
      <c r="S6" s="658"/>
      <c r="T6" s="658"/>
      <c r="U6" s="658"/>
      <c r="V6" s="658"/>
      <c r="W6" s="658"/>
      <c r="X6" s="658"/>
      <c r="Y6" s="659"/>
      <c r="Z6" s="695">
        <v>0.7</v>
      </c>
      <c r="AA6" s="695"/>
      <c r="AB6" s="695"/>
      <c r="AC6" s="695"/>
      <c r="AD6" s="696">
        <v>86752</v>
      </c>
      <c r="AE6" s="696"/>
      <c r="AF6" s="696"/>
      <c r="AG6" s="696"/>
      <c r="AH6" s="696"/>
      <c r="AI6" s="696"/>
      <c r="AJ6" s="696"/>
      <c r="AK6" s="696"/>
      <c r="AL6" s="660">
        <v>1.6</v>
      </c>
      <c r="AM6" s="661"/>
      <c r="AN6" s="661"/>
      <c r="AO6" s="697"/>
      <c r="AP6" s="654" t="s">
        <v>236</v>
      </c>
      <c r="AQ6" s="655"/>
      <c r="AR6" s="655"/>
      <c r="AS6" s="655"/>
      <c r="AT6" s="655"/>
      <c r="AU6" s="655"/>
      <c r="AV6" s="655"/>
      <c r="AW6" s="655"/>
      <c r="AX6" s="655"/>
      <c r="AY6" s="655"/>
      <c r="AZ6" s="655"/>
      <c r="BA6" s="655"/>
      <c r="BB6" s="655"/>
      <c r="BC6" s="655"/>
      <c r="BD6" s="655"/>
      <c r="BE6" s="655"/>
      <c r="BF6" s="656"/>
      <c r="BG6" s="657">
        <v>1409775</v>
      </c>
      <c r="BH6" s="658"/>
      <c r="BI6" s="658"/>
      <c r="BJ6" s="658"/>
      <c r="BK6" s="658"/>
      <c r="BL6" s="658"/>
      <c r="BM6" s="658"/>
      <c r="BN6" s="659"/>
      <c r="BO6" s="695">
        <v>99.7</v>
      </c>
      <c r="BP6" s="695"/>
      <c r="BQ6" s="695"/>
      <c r="BR6" s="695"/>
      <c r="BS6" s="696">
        <v>15916</v>
      </c>
      <c r="BT6" s="696"/>
      <c r="BU6" s="696"/>
      <c r="BV6" s="696"/>
      <c r="BW6" s="696"/>
      <c r="BX6" s="696"/>
      <c r="BY6" s="696"/>
      <c r="BZ6" s="696"/>
      <c r="CA6" s="696"/>
      <c r="CB6" s="736"/>
      <c r="CD6" s="715" t="s">
        <v>237</v>
      </c>
      <c r="CE6" s="716"/>
      <c r="CF6" s="716"/>
      <c r="CG6" s="716"/>
      <c r="CH6" s="716"/>
      <c r="CI6" s="716"/>
      <c r="CJ6" s="716"/>
      <c r="CK6" s="716"/>
      <c r="CL6" s="716"/>
      <c r="CM6" s="716"/>
      <c r="CN6" s="716"/>
      <c r="CO6" s="716"/>
      <c r="CP6" s="716"/>
      <c r="CQ6" s="717"/>
      <c r="CR6" s="657">
        <v>108876</v>
      </c>
      <c r="CS6" s="658"/>
      <c r="CT6" s="658"/>
      <c r="CU6" s="658"/>
      <c r="CV6" s="658"/>
      <c r="CW6" s="658"/>
      <c r="CX6" s="658"/>
      <c r="CY6" s="659"/>
      <c r="CZ6" s="739">
        <v>0.8</v>
      </c>
      <c r="DA6" s="721"/>
      <c r="DB6" s="721"/>
      <c r="DC6" s="741"/>
      <c r="DD6" s="663" t="s">
        <v>238</v>
      </c>
      <c r="DE6" s="658"/>
      <c r="DF6" s="658"/>
      <c r="DG6" s="658"/>
      <c r="DH6" s="658"/>
      <c r="DI6" s="658"/>
      <c r="DJ6" s="658"/>
      <c r="DK6" s="658"/>
      <c r="DL6" s="658"/>
      <c r="DM6" s="658"/>
      <c r="DN6" s="658"/>
      <c r="DO6" s="658"/>
      <c r="DP6" s="659"/>
      <c r="DQ6" s="663">
        <v>108810</v>
      </c>
      <c r="DR6" s="658"/>
      <c r="DS6" s="658"/>
      <c r="DT6" s="658"/>
      <c r="DU6" s="658"/>
      <c r="DV6" s="658"/>
      <c r="DW6" s="658"/>
      <c r="DX6" s="658"/>
      <c r="DY6" s="658"/>
      <c r="DZ6" s="658"/>
      <c r="EA6" s="658"/>
      <c r="EB6" s="658"/>
      <c r="EC6" s="694"/>
    </row>
    <row r="7" spans="2:143" ht="11.25" customHeight="1" x14ac:dyDescent="0.2">
      <c r="B7" s="654" t="s">
        <v>239</v>
      </c>
      <c r="C7" s="655"/>
      <c r="D7" s="655"/>
      <c r="E7" s="655"/>
      <c r="F7" s="655"/>
      <c r="G7" s="655"/>
      <c r="H7" s="655"/>
      <c r="I7" s="655"/>
      <c r="J7" s="655"/>
      <c r="K7" s="655"/>
      <c r="L7" s="655"/>
      <c r="M7" s="655"/>
      <c r="N7" s="655"/>
      <c r="O7" s="655"/>
      <c r="P7" s="655"/>
      <c r="Q7" s="656"/>
      <c r="R7" s="657">
        <v>362</v>
      </c>
      <c r="S7" s="658"/>
      <c r="T7" s="658"/>
      <c r="U7" s="658"/>
      <c r="V7" s="658"/>
      <c r="W7" s="658"/>
      <c r="X7" s="658"/>
      <c r="Y7" s="659"/>
      <c r="Z7" s="695">
        <v>0</v>
      </c>
      <c r="AA7" s="695"/>
      <c r="AB7" s="695"/>
      <c r="AC7" s="695"/>
      <c r="AD7" s="696">
        <v>362</v>
      </c>
      <c r="AE7" s="696"/>
      <c r="AF7" s="696"/>
      <c r="AG7" s="696"/>
      <c r="AH7" s="696"/>
      <c r="AI7" s="696"/>
      <c r="AJ7" s="696"/>
      <c r="AK7" s="696"/>
      <c r="AL7" s="660">
        <v>0</v>
      </c>
      <c r="AM7" s="661"/>
      <c r="AN7" s="661"/>
      <c r="AO7" s="697"/>
      <c r="AP7" s="654" t="s">
        <v>240</v>
      </c>
      <c r="AQ7" s="655"/>
      <c r="AR7" s="655"/>
      <c r="AS7" s="655"/>
      <c r="AT7" s="655"/>
      <c r="AU7" s="655"/>
      <c r="AV7" s="655"/>
      <c r="AW7" s="655"/>
      <c r="AX7" s="655"/>
      <c r="AY7" s="655"/>
      <c r="AZ7" s="655"/>
      <c r="BA7" s="655"/>
      <c r="BB7" s="655"/>
      <c r="BC7" s="655"/>
      <c r="BD7" s="655"/>
      <c r="BE7" s="655"/>
      <c r="BF7" s="656"/>
      <c r="BG7" s="657">
        <v>537399</v>
      </c>
      <c r="BH7" s="658"/>
      <c r="BI7" s="658"/>
      <c r="BJ7" s="658"/>
      <c r="BK7" s="658"/>
      <c r="BL7" s="658"/>
      <c r="BM7" s="658"/>
      <c r="BN7" s="659"/>
      <c r="BO7" s="695">
        <v>38</v>
      </c>
      <c r="BP7" s="695"/>
      <c r="BQ7" s="695"/>
      <c r="BR7" s="695"/>
      <c r="BS7" s="696">
        <v>15916</v>
      </c>
      <c r="BT7" s="696"/>
      <c r="BU7" s="696"/>
      <c r="BV7" s="696"/>
      <c r="BW7" s="696"/>
      <c r="BX7" s="696"/>
      <c r="BY7" s="696"/>
      <c r="BZ7" s="696"/>
      <c r="CA7" s="696"/>
      <c r="CB7" s="736"/>
      <c r="CD7" s="654" t="s">
        <v>241</v>
      </c>
      <c r="CE7" s="655"/>
      <c r="CF7" s="655"/>
      <c r="CG7" s="655"/>
      <c r="CH7" s="655"/>
      <c r="CI7" s="655"/>
      <c r="CJ7" s="655"/>
      <c r="CK7" s="655"/>
      <c r="CL7" s="655"/>
      <c r="CM7" s="655"/>
      <c r="CN7" s="655"/>
      <c r="CO7" s="655"/>
      <c r="CP7" s="655"/>
      <c r="CQ7" s="656"/>
      <c r="CR7" s="657">
        <v>3478936</v>
      </c>
      <c r="CS7" s="658"/>
      <c r="CT7" s="658"/>
      <c r="CU7" s="658"/>
      <c r="CV7" s="658"/>
      <c r="CW7" s="658"/>
      <c r="CX7" s="658"/>
      <c r="CY7" s="659"/>
      <c r="CZ7" s="695">
        <v>27.1</v>
      </c>
      <c r="DA7" s="695"/>
      <c r="DB7" s="695"/>
      <c r="DC7" s="695"/>
      <c r="DD7" s="663">
        <v>26842</v>
      </c>
      <c r="DE7" s="658"/>
      <c r="DF7" s="658"/>
      <c r="DG7" s="658"/>
      <c r="DH7" s="658"/>
      <c r="DI7" s="658"/>
      <c r="DJ7" s="658"/>
      <c r="DK7" s="658"/>
      <c r="DL7" s="658"/>
      <c r="DM7" s="658"/>
      <c r="DN7" s="658"/>
      <c r="DO7" s="658"/>
      <c r="DP7" s="659"/>
      <c r="DQ7" s="663">
        <v>1484947</v>
      </c>
      <c r="DR7" s="658"/>
      <c r="DS7" s="658"/>
      <c r="DT7" s="658"/>
      <c r="DU7" s="658"/>
      <c r="DV7" s="658"/>
      <c r="DW7" s="658"/>
      <c r="DX7" s="658"/>
      <c r="DY7" s="658"/>
      <c r="DZ7" s="658"/>
      <c r="EA7" s="658"/>
      <c r="EB7" s="658"/>
      <c r="EC7" s="694"/>
    </row>
    <row r="8" spans="2:143" ht="11.25" customHeight="1" x14ac:dyDescent="0.2">
      <c r="B8" s="654" t="s">
        <v>242</v>
      </c>
      <c r="C8" s="655"/>
      <c r="D8" s="655"/>
      <c r="E8" s="655"/>
      <c r="F8" s="655"/>
      <c r="G8" s="655"/>
      <c r="H8" s="655"/>
      <c r="I8" s="655"/>
      <c r="J8" s="655"/>
      <c r="K8" s="655"/>
      <c r="L8" s="655"/>
      <c r="M8" s="655"/>
      <c r="N8" s="655"/>
      <c r="O8" s="655"/>
      <c r="P8" s="655"/>
      <c r="Q8" s="656"/>
      <c r="R8" s="657">
        <v>3481</v>
      </c>
      <c r="S8" s="658"/>
      <c r="T8" s="658"/>
      <c r="U8" s="658"/>
      <c r="V8" s="658"/>
      <c r="W8" s="658"/>
      <c r="X8" s="658"/>
      <c r="Y8" s="659"/>
      <c r="Z8" s="695">
        <v>0</v>
      </c>
      <c r="AA8" s="695"/>
      <c r="AB8" s="695"/>
      <c r="AC8" s="695"/>
      <c r="AD8" s="696">
        <v>3481</v>
      </c>
      <c r="AE8" s="696"/>
      <c r="AF8" s="696"/>
      <c r="AG8" s="696"/>
      <c r="AH8" s="696"/>
      <c r="AI8" s="696"/>
      <c r="AJ8" s="696"/>
      <c r="AK8" s="696"/>
      <c r="AL8" s="660">
        <v>0.1</v>
      </c>
      <c r="AM8" s="661"/>
      <c r="AN8" s="661"/>
      <c r="AO8" s="697"/>
      <c r="AP8" s="654" t="s">
        <v>243</v>
      </c>
      <c r="AQ8" s="655"/>
      <c r="AR8" s="655"/>
      <c r="AS8" s="655"/>
      <c r="AT8" s="655"/>
      <c r="AU8" s="655"/>
      <c r="AV8" s="655"/>
      <c r="AW8" s="655"/>
      <c r="AX8" s="655"/>
      <c r="AY8" s="655"/>
      <c r="AZ8" s="655"/>
      <c r="BA8" s="655"/>
      <c r="BB8" s="655"/>
      <c r="BC8" s="655"/>
      <c r="BD8" s="655"/>
      <c r="BE8" s="655"/>
      <c r="BF8" s="656"/>
      <c r="BG8" s="657">
        <v>17875</v>
      </c>
      <c r="BH8" s="658"/>
      <c r="BI8" s="658"/>
      <c r="BJ8" s="658"/>
      <c r="BK8" s="658"/>
      <c r="BL8" s="658"/>
      <c r="BM8" s="658"/>
      <c r="BN8" s="659"/>
      <c r="BO8" s="695">
        <v>1.3</v>
      </c>
      <c r="BP8" s="695"/>
      <c r="BQ8" s="695"/>
      <c r="BR8" s="695"/>
      <c r="BS8" s="696" t="s">
        <v>130</v>
      </c>
      <c r="BT8" s="696"/>
      <c r="BU8" s="696"/>
      <c r="BV8" s="696"/>
      <c r="BW8" s="696"/>
      <c r="BX8" s="696"/>
      <c r="BY8" s="696"/>
      <c r="BZ8" s="696"/>
      <c r="CA8" s="696"/>
      <c r="CB8" s="736"/>
      <c r="CD8" s="654" t="s">
        <v>244</v>
      </c>
      <c r="CE8" s="655"/>
      <c r="CF8" s="655"/>
      <c r="CG8" s="655"/>
      <c r="CH8" s="655"/>
      <c r="CI8" s="655"/>
      <c r="CJ8" s="655"/>
      <c r="CK8" s="655"/>
      <c r="CL8" s="655"/>
      <c r="CM8" s="655"/>
      <c r="CN8" s="655"/>
      <c r="CO8" s="655"/>
      <c r="CP8" s="655"/>
      <c r="CQ8" s="656"/>
      <c r="CR8" s="657">
        <v>3642867</v>
      </c>
      <c r="CS8" s="658"/>
      <c r="CT8" s="658"/>
      <c r="CU8" s="658"/>
      <c r="CV8" s="658"/>
      <c r="CW8" s="658"/>
      <c r="CX8" s="658"/>
      <c r="CY8" s="659"/>
      <c r="CZ8" s="695">
        <v>28.3</v>
      </c>
      <c r="DA8" s="695"/>
      <c r="DB8" s="695"/>
      <c r="DC8" s="695"/>
      <c r="DD8" s="663">
        <v>10714</v>
      </c>
      <c r="DE8" s="658"/>
      <c r="DF8" s="658"/>
      <c r="DG8" s="658"/>
      <c r="DH8" s="658"/>
      <c r="DI8" s="658"/>
      <c r="DJ8" s="658"/>
      <c r="DK8" s="658"/>
      <c r="DL8" s="658"/>
      <c r="DM8" s="658"/>
      <c r="DN8" s="658"/>
      <c r="DO8" s="658"/>
      <c r="DP8" s="659"/>
      <c r="DQ8" s="663">
        <v>1843160</v>
      </c>
      <c r="DR8" s="658"/>
      <c r="DS8" s="658"/>
      <c r="DT8" s="658"/>
      <c r="DU8" s="658"/>
      <c r="DV8" s="658"/>
      <c r="DW8" s="658"/>
      <c r="DX8" s="658"/>
      <c r="DY8" s="658"/>
      <c r="DZ8" s="658"/>
      <c r="EA8" s="658"/>
      <c r="EB8" s="658"/>
      <c r="EC8" s="694"/>
    </row>
    <row r="9" spans="2:143" ht="11.25" customHeight="1" x14ac:dyDescent="0.2">
      <c r="B9" s="654" t="s">
        <v>245</v>
      </c>
      <c r="C9" s="655"/>
      <c r="D9" s="655"/>
      <c r="E9" s="655"/>
      <c r="F9" s="655"/>
      <c r="G9" s="655"/>
      <c r="H9" s="655"/>
      <c r="I9" s="655"/>
      <c r="J9" s="655"/>
      <c r="K9" s="655"/>
      <c r="L9" s="655"/>
      <c r="M9" s="655"/>
      <c r="N9" s="655"/>
      <c r="O9" s="655"/>
      <c r="P9" s="655"/>
      <c r="Q9" s="656"/>
      <c r="R9" s="657">
        <v>3941</v>
      </c>
      <c r="S9" s="658"/>
      <c r="T9" s="658"/>
      <c r="U9" s="658"/>
      <c r="V9" s="658"/>
      <c r="W9" s="658"/>
      <c r="X9" s="658"/>
      <c r="Y9" s="659"/>
      <c r="Z9" s="695">
        <v>0</v>
      </c>
      <c r="AA9" s="695"/>
      <c r="AB9" s="695"/>
      <c r="AC9" s="695"/>
      <c r="AD9" s="696">
        <v>3941</v>
      </c>
      <c r="AE9" s="696"/>
      <c r="AF9" s="696"/>
      <c r="AG9" s="696"/>
      <c r="AH9" s="696"/>
      <c r="AI9" s="696"/>
      <c r="AJ9" s="696"/>
      <c r="AK9" s="696"/>
      <c r="AL9" s="660">
        <v>0.1</v>
      </c>
      <c r="AM9" s="661"/>
      <c r="AN9" s="661"/>
      <c r="AO9" s="697"/>
      <c r="AP9" s="654" t="s">
        <v>246</v>
      </c>
      <c r="AQ9" s="655"/>
      <c r="AR9" s="655"/>
      <c r="AS9" s="655"/>
      <c r="AT9" s="655"/>
      <c r="AU9" s="655"/>
      <c r="AV9" s="655"/>
      <c r="AW9" s="655"/>
      <c r="AX9" s="655"/>
      <c r="AY9" s="655"/>
      <c r="AZ9" s="655"/>
      <c r="BA9" s="655"/>
      <c r="BB9" s="655"/>
      <c r="BC9" s="655"/>
      <c r="BD9" s="655"/>
      <c r="BE9" s="655"/>
      <c r="BF9" s="656"/>
      <c r="BG9" s="657">
        <v>425749</v>
      </c>
      <c r="BH9" s="658"/>
      <c r="BI9" s="658"/>
      <c r="BJ9" s="658"/>
      <c r="BK9" s="658"/>
      <c r="BL9" s="658"/>
      <c r="BM9" s="658"/>
      <c r="BN9" s="659"/>
      <c r="BO9" s="695">
        <v>30.1</v>
      </c>
      <c r="BP9" s="695"/>
      <c r="BQ9" s="695"/>
      <c r="BR9" s="695"/>
      <c r="BS9" s="696" t="s">
        <v>130</v>
      </c>
      <c r="BT9" s="696"/>
      <c r="BU9" s="696"/>
      <c r="BV9" s="696"/>
      <c r="BW9" s="696"/>
      <c r="BX9" s="696"/>
      <c r="BY9" s="696"/>
      <c r="BZ9" s="696"/>
      <c r="CA9" s="696"/>
      <c r="CB9" s="736"/>
      <c r="CD9" s="654" t="s">
        <v>247</v>
      </c>
      <c r="CE9" s="655"/>
      <c r="CF9" s="655"/>
      <c r="CG9" s="655"/>
      <c r="CH9" s="655"/>
      <c r="CI9" s="655"/>
      <c r="CJ9" s="655"/>
      <c r="CK9" s="655"/>
      <c r="CL9" s="655"/>
      <c r="CM9" s="655"/>
      <c r="CN9" s="655"/>
      <c r="CO9" s="655"/>
      <c r="CP9" s="655"/>
      <c r="CQ9" s="656"/>
      <c r="CR9" s="657">
        <v>1134339</v>
      </c>
      <c r="CS9" s="658"/>
      <c r="CT9" s="658"/>
      <c r="CU9" s="658"/>
      <c r="CV9" s="658"/>
      <c r="CW9" s="658"/>
      <c r="CX9" s="658"/>
      <c r="CY9" s="659"/>
      <c r="CZ9" s="695">
        <v>8.8000000000000007</v>
      </c>
      <c r="DA9" s="695"/>
      <c r="DB9" s="695"/>
      <c r="DC9" s="695"/>
      <c r="DD9" s="663">
        <v>62403</v>
      </c>
      <c r="DE9" s="658"/>
      <c r="DF9" s="658"/>
      <c r="DG9" s="658"/>
      <c r="DH9" s="658"/>
      <c r="DI9" s="658"/>
      <c r="DJ9" s="658"/>
      <c r="DK9" s="658"/>
      <c r="DL9" s="658"/>
      <c r="DM9" s="658"/>
      <c r="DN9" s="658"/>
      <c r="DO9" s="658"/>
      <c r="DP9" s="659"/>
      <c r="DQ9" s="663">
        <v>763732</v>
      </c>
      <c r="DR9" s="658"/>
      <c r="DS9" s="658"/>
      <c r="DT9" s="658"/>
      <c r="DU9" s="658"/>
      <c r="DV9" s="658"/>
      <c r="DW9" s="658"/>
      <c r="DX9" s="658"/>
      <c r="DY9" s="658"/>
      <c r="DZ9" s="658"/>
      <c r="EA9" s="658"/>
      <c r="EB9" s="658"/>
      <c r="EC9" s="694"/>
    </row>
    <row r="10" spans="2:143" ht="11.25" customHeight="1" x14ac:dyDescent="0.2">
      <c r="B10" s="654" t="s">
        <v>248</v>
      </c>
      <c r="C10" s="655"/>
      <c r="D10" s="655"/>
      <c r="E10" s="655"/>
      <c r="F10" s="655"/>
      <c r="G10" s="655"/>
      <c r="H10" s="655"/>
      <c r="I10" s="655"/>
      <c r="J10" s="655"/>
      <c r="K10" s="655"/>
      <c r="L10" s="655"/>
      <c r="M10" s="655"/>
      <c r="N10" s="655"/>
      <c r="O10" s="655"/>
      <c r="P10" s="655"/>
      <c r="Q10" s="656"/>
      <c r="R10" s="657" t="s">
        <v>130</v>
      </c>
      <c r="S10" s="658"/>
      <c r="T10" s="658"/>
      <c r="U10" s="658"/>
      <c r="V10" s="658"/>
      <c r="W10" s="658"/>
      <c r="X10" s="658"/>
      <c r="Y10" s="659"/>
      <c r="Z10" s="695" t="s">
        <v>238</v>
      </c>
      <c r="AA10" s="695"/>
      <c r="AB10" s="695"/>
      <c r="AC10" s="695"/>
      <c r="AD10" s="696" t="s">
        <v>238</v>
      </c>
      <c r="AE10" s="696"/>
      <c r="AF10" s="696"/>
      <c r="AG10" s="696"/>
      <c r="AH10" s="696"/>
      <c r="AI10" s="696"/>
      <c r="AJ10" s="696"/>
      <c r="AK10" s="696"/>
      <c r="AL10" s="660" t="s">
        <v>130</v>
      </c>
      <c r="AM10" s="661"/>
      <c r="AN10" s="661"/>
      <c r="AO10" s="697"/>
      <c r="AP10" s="654" t="s">
        <v>249</v>
      </c>
      <c r="AQ10" s="655"/>
      <c r="AR10" s="655"/>
      <c r="AS10" s="655"/>
      <c r="AT10" s="655"/>
      <c r="AU10" s="655"/>
      <c r="AV10" s="655"/>
      <c r="AW10" s="655"/>
      <c r="AX10" s="655"/>
      <c r="AY10" s="655"/>
      <c r="AZ10" s="655"/>
      <c r="BA10" s="655"/>
      <c r="BB10" s="655"/>
      <c r="BC10" s="655"/>
      <c r="BD10" s="655"/>
      <c r="BE10" s="655"/>
      <c r="BF10" s="656"/>
      <c r="BG10" s="657">
        <v>38042</v>
      </c>
      <c r="BH10" s="658"/>
      <c r="BI10" s="658"/>
      <c r="BJ10" s="658"/>
      <c r="BK10" s="658"/>
      <c r="BL10" s="658"/>
      <c r="BM10" s="658"/>
      <c r="BN10" s="659"/>
      <c r="BO10" s="695">
        <v>2.7</v>
      </c>
      <c r="BP10" s="695"/>
      <c r="BQ10" s="695"/>
      <c r="BR10" s="695"/>
      <c r="BS10" s="696" t="s">
        <v>130</v>
      </c>
      <c r="BT10" s="696"/>
      <c r="BU10" s="696"/>
      <c r="BV10" s="696"/>
      <c r="BW10" s="696"/>
      <c r="BX10" s="696"/>
      <c r="BY10" s="696"/>
      <c r="BZ10" s="696"/>
      <c r="CA10" s="696"/>
      <c r="CB10" s="736"/>
      <c r="CD10" s="654" t="s">
        <v>250</v>
      </c>
      <c r="CE10" s="655"/>
      <c r="CF10" s="655"/>
      <c r="CG10" s="655"/>
      <c r="CH10" s="655"/>
      <c r="CI10" s="655"/>
      <c r="CJ10" s="655"/>
      <c r="CK10" s="655"/>
      <c r="CL10" s="655"/>
      <c r="CM10" s="655"/>
      <c r="CN10" s="655"/>
      <c r="CO10" s="655"/>
      <c r="CP10" s="655"/>
      <c r="CQ10" s="656"/>
      <c r="CR10" s="657" t="s">
        <v>130</v>
      </c>
      <c r="CS10" s="658"/>
      <c r="CT10" s="658"/>
      <c r="CU10" s="658"/>
      <c r="CV10" s="658"/>
      <c r="CW10" s="658"/>
      <c r="CX10" s="658"/>
      <c r="CY10" s="659"/>
      <c r="CZ10" s="695" t="s">
        <v>238</v>
      </c>
      <c r="DA10" s="695"/>
      <c r="DB10" s="695"/>
      <c r="DC10" s="695"/>
      <c r="DD10" s="663" t="s">
        <v>130</v>
      </c>
      <c r="DE10" s="658"/>
      <c r="DF10" s="658"/>
      <c r="DG10" s="658"/>
      <c r="DH10" s="658"/>
      <c r="DI10" s="658"/>
      <c r="DJ10" s="658"/>
      <c r="DK10" s="658"/>
      <c r="DL10" s="658"/>
      <c r="DM10" s="658"/>
      <c r="DN10" s="658"/>
      <c r="DO10" s="658"/>
      <c r="DP10" s="659"/>
      <c r="DQ10" s="663" t="s">
        <v>130</v>
      </c>
      <c r="DR10" s="658"/>
      <c r="DS10" s="658"/>
      <c r="DT10" s="658"/>
      <c r="DU10" s="658"/>
      <c r="DV10" s="658"/>
      <c r="DW10" s="658"/>
      <c r="DX10" s="658"/>
      <c r="DY10" s="658"/>
      <c r="DZ10" s="658"/>
      <c r="EA10" s="658"/>
      <c r="EB10" s="658"/>
      <c r="EC10" s="694"/>
    </row>
    <row r="11" spans="2:143" ht="11.25" customHeight="1" x14ac:dyDescent="0.2">
      <c r="B11" s="654" t="s">
        <v>251</v>
      </c>
      <c r="C11" s="655"/>
      <c r="D11" s="655"/>
      <c r="E11" s="655"/>
      <c r="F11" s="655"/>
      <c r="G11" s="655"/>
      <c r="H11" s="655"/>
      <c r="I11" s="655"/>
      <c r="J11" s="655"/>
      <c r="K11" s="655"/>
      <c r="L11" s="655"/>
      <c r="M11" s="655"/>
      <c r="N11" s="655"/>
      <c r="O11" s="655"/>
      <c r="P11" s="655"/>
      <c r="Q11" s="656"/>
      <c r="R11" s="657">
        <v>345608</v>
      </c>
      <c r="S11" s="658"/>
      <c r="T11" s="658"/>
      <c r="U11" s="658"/>
      <c r="V11" s="658"/>
      <c r="W11" s="658"/>
      <c r="X11" s="658"/>
      <c r="Y11" s="659"/>
      <c r="Z11" s="660">
        <v>2.6</v>
      </c>
      <c r="AA11" s="661"/>
      <c r="AB11" s="661"/>
      <c r="AC11" s="662"/>
      <c r="AD11" s="663">
        <v>345608</v>
      </c>
      <c r="AE11" s="658"/>
      <c r="AF11" s="658"/>
      <c r="AG11" s="658"/>
      <c r="AH11" s="658"/>
      <c r="AI11" s="658"/>
      <c r="AJ11" s="658"/>
      <c r="AK11" s="659"/>
      <c r="AL11" s="660">
        <v>6.3</v>
      </c>
      <c r="AM11" s="661"/>
      <c r="AN11" s="661"/>
      <c r="AO11" s="697"/>
      <c r="AP11" s="654" t="s">
        <v>252</v>
      </c>
      <c r="AQ11" s="655"/>
      <c r="AR11" s="655"/>
      <c r="AS11" s="655"/>
      <c r="AT11" s="655"/>
      <c r="AU11" s="655"/>
      <c r="AV11" s="655"/>
      <c r="AW11" s="655"/>
      <c r="AX11" s="655"/>
      <c r="AY11" s="655"/>
      <c r="AZ11" s="655"/>
      <c r="BA11" s="655"/>
      <c r="BB11" s="655"/>
      <c r="BC11" s="655"/>
      <c r="BD11" s="655"/>
      <c r="BE11" s="655"/>
      <c r="BF11" s="656"/>
      <c r="BG11" s="657">
        <v>55733</v>
      </c>
      <c r="BH11" s="658"/>
      <c r="BI11" s="658"/>
      <c r="BJ11" s="658"/>
      <c r="BK11" s="658"/>
      <c r="BL11" s="658"/>
      <c r="BM11" s="658"/>
      <c r="BN11" s="659"/>
      <c r="BO11" s="695">
        <v>3.9</v>
      </c>
      <c r="BP11" s="695"/>
      <c r="BQ11" s="695"/>
      <c r="BR11" s="695"/>
      <c r="BS11" s="696">
        <v>15916</v>
      </c>
      <c r="BT11" s="696"/>
      <c r="BU11" s="696"/>
      <c r="BV11" s="696"/>
      <c r="BW11" s="696"/>
      <c r="BX11" s="696"/>
      <c r="BY11" s="696"/>
      <c r="BZ11" s="696"/>
      <c r="CA11" s="696"/>
      <c r="CB11" s="736"/>
      <c r="CD11" s="654" t="s">
        <v>253</v>
      </c>
      <c r="CE11" s="655"/>
      <c r="CF11" s="655"/>
      <c r="CG11" s="655"/>
      <c r="CH11" s="655"/>
      <c r="CI11" s="655"/>
      <c r="CJ11" s="655"/>
      <c r="CK11" s="655"/>
      <c r="CL11" s="655"/>
      <c r="CM11" s="655"/>
      <c r="CN11" s="655"/>
      <c r="CO11" s="655"/>
      <c r="CP11" s="655"/>
      <c r="CQ11" s="656"/>
      <c r="CR11" s="657">
        <v>886350</v>
      </c>
      <c r="CS11" s="658"/>
      <c r="CT11" s="658"/>
      <c r="CU11" s="658"/>
      <c r="CV11" s="658"/>
      <c r="CW11" s="658"/>
      <c r="CX11" s="658"/>
      <c r="CY11" s="659"/>
      <c r="CZ11" s="695">
        <v>6.9</v>
      </c>
      <c r="DA11" s="695"/>
      <c r="DB11" s="695"/>
      <c r="DC11" s="695"/>
      <c r="DD11" s="663">
        <v>338957</v>
      </c>
      <c r="DE11" s="658"/>
      <c r="DF11" s="658"/>
      <c r="DG11" s="658"/>
      <c r="DH11" s="658"/>
      <c r="DI11" s="658"/>
      <c r="DJ11" s="658"/>
      <c r="DK11" s="658"/>
      <c r="DL11" s="658"/>
      <c r="DM11" s="658"/>
      <c r="DN11" s="658"/>
      <c r="DO11" s="658"/>
      <c r="DP11" s="659"/>
      <c r="DQ11" s="663">
        <v>312352</v>
      </c>
      <c r="DR11" s="658"/>
      <c r="DS11" s="658"/>
      <c r="DT11" s="658"/>
      <c r="DU11" s="658"/>
      <c r="DV11" s="658"/>
      <c r="DW11" s="658"/>
      <c r="DX11" s="658"/>
      <c r="DY11" s="658"/>
      <c r="DZ11" s="658"/>
      <c r="EA11" s="658"/>
      <c r="EB11" s="658"/>
      <c r="EC11" s="694"/>
    </row>
    <row r="12" spans="2:143" ht="11.25" customHeight="1" x14ac:dyDescent="0.2">
      <c r="B12" s="654" t="s">
        <v>254</v>
      </c>
      <c r="C12" s="655"/>
      <c r="D12" s="655"/>
      <c r="E12" s="655"/>
      <c r="F12" s="655"/>
      <c r="G12" s="655"/>
      <c r="H12" s="655"/>
      <c r="I12" s="655"/>
      <c r="J12" s="655"/>
      <c r="K12" s="655"/>
      <c r="L12" s="655"/>
      <c r="M12" s="655"/>
      <c r="N12" s="655"/>
      <c r="O12" s="655"/>
      <c r="P12" s="655"/>
      <c r="Q12" s="656"/>
      <c r="R12" s="657" t="s">
        <v>130</v>
      </c>
      <c r="S12" s="658"/>
      <c r="T12" s="658"/>
      <c r="U12" s="658"/>
      <c r="V12" s="658"/>
      <c r="W12" s="658"/>
      <c r="X12" s="658"/>
      <c r="Y12" s="659"/>
      <c r="Z12" s="695" t="s">
        <v>238</v>
      </c>
      <c r="AA12" s="695"/>
      <c r="AB12" s="695"/>
      <c r="AC12" s="695"/>
      <c r="AD12" s="696" t="s">
        <v>130</v>
      </c>
      <c r="AE12" s="696"/>
      <c r="AF12" s="696"/>
      <c r="AG12" s="696"/>
      <c r="AH12" s="696"/>
      <c r="AI12" s="696"/>
      <c r="AJ12" s="696"/>
      <c r="AK12" s="696"/>
      <c r="AL12" s="660" t="s">
        <v>130</v>
      </c>
      <c r="AM12" s="661"/>
      <c r="AN12" s="661"/>
      <c r="AO12" s="697"/>
      <c r="AP12" s="654" t="s">
        <v>255</v>
      </c>
      <c r="AQ12" s="655"/>
      <c r="AR12" s="655"/>
      <c r="AS12" s="655"/>
      <c r="AT12" s="655"/>
      <c r="AU12" s="655"/>
      <c r="AV12" s="655"/>
      <c r="AW12" s="655"/>
      <c r="AX12" s="655"/>
      <c r="AY12" s="655"/>
      <c r="AZ12" s="655"/>
      <c r="BA12" s="655"/>
      <c r="BB12" s="655"/>
      <c r="BC12" s="655"/>
      <c r="BD12" s="655"/>
      <c r="BE12" s="655"/>
      <c r="BF12" s="656"/>
      <c r="BG12" s="657">
        <v>700583</v>
      </c>
      <c r="BH12" s="658"/>
      <c r="BI12" s="658"/>
      <c r="BJ12" s="658"/>
      <c r="BK12" s="658"/>
      <c r="BL12" s="658"/>
      <c r="BM12" s="658"/>
      <c r="BN12" s="659"/>
      <c r="BO12" s="695">
        <v>49.5</v>
      </c>
      <c r="BP12" s="695"/>
      <c r="BQ12" s="695"/>
      <c r="BR12" s="695"/>
      <c r="BS12" s="696" t="s">
        <v>238</v>
      </c>
      <c r="BT12" s="696"/>
      <c r="BU12" s="696"/>
      <c r="BV12" s="696"/>
      <c r="BW12" s="696"/>
      <c r="BX12" s="696"/>
      <c r="BY12" s="696"/>
      <c r="BZ12" s="696"/>
      <c r="CA12" s="696"/>
      <c r="CB12" s="736"/>
      <c r="CD12" s="654" t="s">
        <v>256</v>
      </c>
      <c r="CE12" s="655"/>
      <c r="CF12" s="655"/>
      <c r="CG12" s="655"/>
      <c r="CH12" s="655"/>
      <c r="CI12" s="655"/>
      <c r="CJ12" s="655"/>
      <c r="CK12" s="655"/>
      <c r="CL12" s="655"/>
      <c r="CM12" s="655"/>
      <c r="CN12" s="655"/>
      <c r="CO12" s="655"/>
      <c r="CP12" s="655"/>
      <c r="CQ12" s="656"/>
      <c r="CR12" s="657">
        <v>366707</v>
      </c>
      <c r="CS12" s="658"/>
      <c r="CT12" s="658"/>
      <c r="CU12" s="658"/>
      <c r="CV12" s="658"/>
      <c r="CW12" s="658"/>
      <c r="CX12" s="658"/>
      <c r="CY12" s="659"/>
      <c r="CZ12" s="695">
        <v>2.9</v>
      </c>
      <c r="DA12" s="695"/>
      <c r="DB12" s="695"/>
      <c r="DC12" s="695"/>
      <c r="DD12" s="663">
        <v>93639</v>
      </c>
      <c r="DE12" s="658"/>
      <c r="DF12" s="658"/>
      <c r="DG12" s="658"/>
      <c r="DH12" s="658"/>
      <c r="DI12" s="658"/>
      <c r="DJ12" s="658"/>
      <c r="DK12" s="658"/>
      <c r="DL12" s="658"/>
      <c r="DM12" s="658"/>
      <c r="DN12" s="658"/>
      <c r="DO12" s="658"/>
      <c r="DP12" s="659"/>
      <c r="DQ12" s="663">
        <v>265437</v>
      </c>
      <c r="DR12" s="658"/>
      <c r="DS12" s="658"/>
      <c r="DT12" s="658"/>
      <c r="DU12" s="658"/>
      <c r="DV12" s="658"/>
      <c r="DW12" s="658"/>
      <c r="DX12" s="658"/>
      <c r="DY12" s="658"/>
      <c r="DZ12" s="658"/>
      <c r="EA12" s="658"/>
      <c r="EB12" s="658"/>
      <c r="EC12" s="694"/>
    </row>
    <row r="13" spans="2:143" ht="11.25" customHeight="1" x14ac:dyDescent="0.2">
      <c r="B13" s="654" t="s">
        <v>257</v>
      </c>
      <c r="C13" s="655"/>
      <c r="D13" s="655"/>
      <c r="E13" s="655"/>
      <c r="F13" s="655"/>
      <c r="G13" s="655"/>
      <c r="H13" s="655"/>
      <c r="I13" s="655"/>
      <c r="J13" s="655"/>
      <c r="K13" s="655"/>
      <c r="L13" s="655"/>
      <c r="M13" s="655"/>
      <c r="N13" s="655"/>
      <c r="O13" s="655"/>
      <c r="P13" s="655"/>
      <c r="Q13" s="656"/>
      <c r="R13" s="657" t="s">
        <v>238</v>
      </c>
      <c r="S13" s="658"/>
      <c r="T13" s="658"/>
      <c r="U13" s="658"/>
      <c r="V13" s="658"/>
      <c r="W13" s="658"/>
      <c r="X13" s="658"/>
      <c r="Y13" s="659"/>
      <c r="Z13" s="695" t="s">
        <v>130</v>
      </c>
      <c r="AA13" s="695"/>
      <c r="AB13" s="695"/>
      <c r="AC13" s="695"/>
      <c r="AD13" s="696" t="s">
        <v>238</v>
      </c>
      <c r="AE13" s="696"/>
      <c r="AF13" s="696"/>
      <c r="AG13" s="696"/>
      <c r="AH13" s="696"/>
      <c r="AI13" s="696"/>
      <c r="AJ13" s="696"/>
      <c r="AK13" s="696"/>
      <c r="AL13" s="660" t="s">
        <v>238</v>
      </c>
      <c r="AM13" s="661"/>
      <c r="AN13" s="661"/>
      <c r="AO13" s="697"/>
      <c r="AP13" s="654" t="s">
        <v>258</v>
      </c>
      <c r="AQ13" s="655"/>
      <c r="AR13" s="655"/>
      <c r="AS13" s="655"/>
      <c r="AT13" s="655"/>
      <c r="AU13" s="655"/>
      <c r="AV13" s="655"/>
      <c r="AW13" s="655"/>
      <c r="AX13" s="655"/>
      <c r="AY13" s="655"/>
      <c r="AZ13" s="655"/>
      <c r="BA13" s="655"/>
      <c r="BB13" s="655"/>
      <c r="BC13" s="655"/>
      <c r="BD13" s="655"/>
      <c r="BE13" s="655"/>
      <c r="BF13" s="656"/>
      <c r="BG13" s="657">
        <v>687140</v>
      </c>
      <c r="BH13" s="658"/>
      <c r="BI13" s="658"/>
      <c r="BJ13" s="658"/>
      <c r="BK13" s="658"/>
      <c r="BL13" s="658"/>
      <c r="BM13" s="658"/>
      <c r="BN13" s="659"/>
      <c r="BO13" s="695">
        <v>48.6</v>
      </c>
      <c r="BP13" s="695"/>
      <c r="BQ13" s="695"/>
      <c r="BR13" s="695"/>
      <c r="BS13" s="696" t="s">
        <v>130</v>
      </c>
      <c r="BT13" s="696"/>
      <c r="BU13" s="696"/>
      <c r="BV13" s="696"/>
      <c r="BW13" s="696"/>
      <c r="BX13" s="696"/>
      <c r="BY13" s="696"/>
      <c r="BZ13" s="696"/>
      <c r="CA13" s="696"/>
      <c r="CB13" s="736"/>
      <c r="CD13" s="654" t="s">
        <v>259</v>
      </c>
      <c r="CE13" s="655"/>
      <c r="CF13" s="655"/>
      <c r="CG13" s="655"/>
      <c r="CH13" s="655"/>
      <c r="CI13" s="655"/>
      <c r="CJ13" s="655"/>
      <c r="CK13" s="655"/>
      <c r="CL13" s="655"/>
      <c r="CM13" s="655"/>
      <c r="CN13" s="655"/>
      <c r="CO13" s="655"/>
      <c r="CP13" s="655"/>
      <c r="CQ13" s="656"/>
      <c r="CR13" s="657">
        <v>541641</v>
      </c>
      <c r="CS13" s="658"/>
      <c r="CT13" s="658"/>
      <c r="CU13" s="658"/>
      <c r="CV13" s="658"/>
      <c r="CW13" s="658"/>
      <c r="CX13" s="658"/>
      <c r="CY13" s="659"/>
      <c r="CZ13" s="695">
        <v>4.2</v>
      </c>
      <c r="DA13" s="695"/>
      <c r="DB13" s="695"/>
      <c r="DC13" s="695"/>
      <c r="DD13" s="663">
        <v>427481</v>
      </c>
      <c r="DE13" s="658"/>
      <c r="DF13" s="658"/>
      <c r="DG13" s="658"/>
      <c r="DH13" s="658"/>
      <c r="DI13" s="658"/>
      <c r="DJ13" s="658"/>
      <c r="DK13" s="658"/>
      <c r="DL13" s="658"/>
      <c r="DM13" s="658"/>
      <c r="DN13" s="658"/>
      <c r="DO13" s="658"/>
      <c r="DP13" s="659"/>
      <c r="DQ13" s="663">
        <v>192593</v>
      </c>
      <c r="DR13" s="658"/>
      <c r="DS13" s="658"/>
      <c r="DT13" s="658"/>
      <c r="DU13" s="658"/>
      <c r="DV13" s="658"/>
      <c r="DW13" s="658"/>
      <c r="DX13" s="658"/>
      <c r="DY13" s="658"/>
      <c r="DZ13" s="658"/>
      <c r="EA13" s="658"/>
      <c r="EB13" s="658"/>
      <c r="EC13" s="694"/>
    </row>
    <row r="14" spans="2:143" ht="11.25" customHeight="1" x14ac:dyDescent="0.2">
      <c r="B14" s="654" t="s">
        <v>260</v>
      </c>
      <c r="C14" s="655"/>
      <c r="D14" s="655"/>
      <c r="E14" s="655"/>
      <c r="F14" s="655"/>
      <c r="G14" s="655"/>
      <c r="H14" s="655"/>
      <c r="I14" s="655"/>
      <c r="J14" s="655"/>
      <c r="K14" s="655"/>
      <c r="L14" s="655"/>
      <c r="M14" s="655"/>
      <c r="N14" s="655"/>
      <c r="O14" s="655"/>
      <c r="P14" s="655"/>
      <c r="Q14" s="656"/>
      <c r="R14" s="657" t="s">
        <v>130</v>
      </c>
      <c r="S14" s="658"/>
      <c r="T14" s="658"/>
      <c r="U14" s="658"/>
      <c r="V14" s="658"/>
      <c r="W14" s="658"/>
      <c r="X14" s="658"/>
      <c r="Y14" s="659"/>
      <c r="Z14" s="695" t="s">
        <v>130</v>
      </c>
      <c r="AA14" s="695"/>
      <c r="AB14" s="695"/>
      <c r="AC14" s="695"/>
      <c r="AD14" s="696" t="s">
        <v>130</v>
      </c>
      <c r="AE14" s="696"/>
      <c r="AF14" s="696"/>
      <c r="AG14" s="696"/>
      <c r="AH14" s="696"/>
      <c r="AI14" s="696"/>
      <c r="AJ14" s="696"/>
      <c r="AK14" s="696"/>
      <c r="AL14" s="660" t="s">
        <v>238</v>
      </c>
      <c r="AM14" s="661"/>
      <c r="AN14" s="661"/>
      <c r="AO14" s="697"/>
      <c r="AP14" s="654" t="s">
        <v>261</v>
      </c>
      <c r="AQ14" s="655"/>
      <c r="AR14" s="655"/>
      <c r="AS14" s="655"/>
      <c r="AT14" s="655"/>
      <c r="AU14" s="655"/>
      <c r="AV14" s="655"/>
      <c r="AW14" s="655"/>
      <c r="AX14" s="655"/>
      <c r="AY14" s="655"/>
      <c r="AZ14" s="655"/>
      <c r="BA14" s="655"/>
      <c r="BB14" s="655"/>
      <c r="BC14" s="655"/>
      <c r="BD14" s="655"/>
      <c r="BE14" s="655"/>
      <c r="BF14" s="656"/>
      <c r="BG14" s="657">
        <v>59140</v>
      </c>
      <c r="BH14" s="658"/>
      <c r="BI14" s="658"/>
      <c r="BJ14" s="658"/>
      <c r="BK14" s="658"/>
      <c r="BL14" s="658"/>
      <c r="BM14" s="658"/>
      <c r="BN14" s="659"/>
      <c r="BO14" s="695">
        <v>4.2</v>
      </c>
      <c r="BP14" s="695"/>
      <c r="BQ14" s="695"/>
      <c r="BR14" s="695"/>
      <c r="BS14" s="696" t="s">
        <v>130</v>
      </c>
      <c r="BT14" s="696"/>
      <c r="BU14" s="696"/>
      <c r="BV14" s="696"/>
      <c r="BW14" s="696"/>
      <c r="BX14" s="696"/>
      <c r="BY14" s="696"/>
      <c r="BZ14" s="696"/>
      <c r="CA14" s="696"/>
      <c r="CB14" s="736"/>
      <c r="CD14" s="654" t="s">
        <v>262</v>
      </c>
      <c r="CE14" s="655"/>
      <c r="CF14" s="655"/>
      <c r="CG14" s="655"/>
      <c r="CH14" s="655"/>
      <c r="CI14" s="655"/>
      <c r="CJ14" s="655"/>
      <c r="CK14" s="655"/>
      <c r="CL14" s="655"/>
      <c r="CM14" s="655"/>
      <c r="CN14" s="655"/>
      <c r="CO14" s="655"/>
      <c r="CP14" s="655"/>
      <c r="CQ14" s="656"/>
      <c r="CR14" s="657">
        <v>479889</v>
      </c>
      <c r="CS14" s="658"/>
      <c r="CT14" s="658"/>
      <c r="CU14" s="658"/>
      <c r="CV14" s="658"/>
      <c r="CW14" s="658"/>
      <c r="CX14" s="658"/>
      <c r="CY14" s="659"/>
      <c r="CZ14" s="695">
        <v>3.7</v>
      </c>
      <c r="DA14" s="695"/>
      <c r="DB14" s="695"/>
      <c r="DC14" s="695"/>
      <c r="DD14" s="663">
        <v>70498</v>
      </c>
      <c r="DE14" s="658"/>
      <c r="DF14" s="658"/>
      <c r="DG14" s="658"/>
      <c r="DH14" s="658"/>
      <c r="DI14" s="658"/>
      <c r="DJ14" s="658"/>
      <c r="DK14" s="658"/>
      <c r="DL14" s="658"/>
      <c r="DM14" s="658"/>
      <c r="DN14" s="658"/>
      <c r="DO14" s="658"/>
      <c r="DP14" s="659"/>
      <c r="DQ14" s="663">
        <v>391344</v>
      </c>
      <c r="DR14" s="658"/>
      <c r="DS14" s="658"/>
      <c r="DT14" s="658"/>
      <c r="DU14" s="658"/>
      <c r="DV14" s="658"/>
      <c r="DW14" s="658"/>
      <c r="DX14" s="658"/>
      <c r="DY14" s="658"/>
      <c r="DZ14" s="658"/>
      <c r="EA14" s="658"/>
      <c r="EB14" s="658"/>
      <c r="EC14" s="694"/>
    </row>
    <row r="15" spans="2:143" ht="11.25" customHeight="1" x14ac:dyDescent="0.2">
      <c r="B15" s="654" t="s">
        <v>263</v>
      </c>
      <c r="C15" s="655"/>
      <c r="D15" s="655"/>
      <c r="E15" s="655"/>
      <c r="F15" s="655"/>
      <c r="G15" s="655"/>
      <c r="H15" s="655"/>
      <c r="I15" s="655"/>
      <c r="J15" s="655"/>
      <c r="K15" s="655"/>
      <c r="L15" s="655"/>
      <c r="M15" s="655"/>
      <c r="N15" s="655"/>
      <c r="O15" s="655"/>
      <c r="P15" s="655"/>
      <c r="Q15" s="656"/>
      <c r="R15" s="657" t="s">
        <v>238</v>
      </c>
      <c r="S15" s="658"/>
      <c r="T15" s="658"/>
      <c r="U15" s="658"/>
      <c r="V15" s="658"/>
      <c r="W15" s="658"/>
      <c r="X15" s="658"/>
      <c r="Y15" s="659"/>
      <c r="Z15" s="695" t="s">
        <v>238</v>
      </c>
      <c r="AA15" s="695"/>
      <c r="AB15" s="695"/>
      <c r="AC15" s="695"/>
      <c r="AD15" s="696" t="s">
        <v>238</v>
      </c>
      <c r="AE15" s="696"/>
      <c r="AF15" s="696"/>
      <c r="AG15" s="696"/>
      <c r="AH15" s="696"/>
      <c r="AI15" s="696"/>
      <c r="AJ15" s="696"/>
      <c r="AK15" s="696"/>
      <c r="AL15" s="660" t="s">
        <v>238</v>
      </c>
      <c r="AM15" s="661"/>
      <c r="AN15" s="661"/>
      <c r="AO15" s="697"/>
      <c r="AP15" s="654" t="s">
        <v>264</v>
      </c>
      <c r="AQ15" s="655"/>
      <c r="AR15" s="655"/>
      <c r="AS15" s="655"/>
      <c r="AT15" s="655"/>
      <c r="AU15" s="655"/>
      <c r="AV15" s="655"/>
      <c r="AW15" s="655"/>
      <c r="AX15" s="655"/>
      <c r="AY15" s="655"/>
      <c r="AZ15" s="655"/>
      <c r="BA15" s="655"/>
      <c r="BB15" s="655"/>
      <c r="BC15" s="655"/>
      <c r="BD15" s="655"/>
      <c r="BE15" s="655"/>
      <c r="BF15" s="656"/>
      <c r="BG15" s="657">
        <v>112653</v>
      </c>
      <c r="BH15" s="658"/>
      <c r="BI15" s="658"/>
      <c r="BJ15" s="658"/>
      <c r="BK15" s="658"/>
      <c r="BL15" s="658"/>
      <c r="BM15" s="658"/>
      <c r="BN15" s="659"/>
      <c r="BO15" s="695">
        <v>8</v>
      </c>
      <c r="BP15" s="695"/>
      <c r="BQ15" s="695"/>
      <c r="BR15" s="695"/>
      <c r="BS15" s="696" t="s">
        <v>238</v>
      </c>
      <c r="BT15" s="696"/>
      <c r="BU15" s="696"/>
      <c r="BV15" s="696"/>
      <c r="BW15" s="696"/>
      <c r="BX15" s="696"/>
      <c r="BY15" s="696"/>
      <c r="BZ15" s="696"/>
      <c r="CA15" s="696"/>
      <c r="CB15" s="736"/>
      <c r="CD15" s="654" t="s">
        <v>265</v>
      </c>
      <c r="CE15" s="655"/>
      <c r="CF15" s="655"/>
      <c r="CG15" s="655"/>
      <c r="CH15" s="655"/>
      <c r="CI15" s="655"/>
      <c r="CJ15" s="655"/>
      <c r="CK15" s="655"/>
      <c r="CL15" s="655"/>
      <c r="CM15" s="655"/>
      <c r="CN15" s="655"/>
      <c r="CO15" s="655"/>
      <c r="CP15" s="655"/>
      <c r="CQ15" s="656"/>
      <c r="CR15" s="657">
        <v>732224</v>
      </c>
      <c r="CS15" s="658"/>
      <c r="CT15" s="658"/>
      <c r="CU15" s="658"/>
      <c r="CV15" s="658"/>
      <c r="CW15" s="658"/>
      <c r="CX15" s="658"/>
      <c r="CY15" s="659"/>
      <c r="CZ15" s="695">
        <v>5.7</v>
      </c>
      <c r="DA15" s="695"/>
      <c r="DB15" s="695"/>
      <c r="DC15" s="695"/>
      <c r="DD15" s="663">
        <v>58135</v>
      </c>
      <c r="DE15" s="658"/>
      <c r="DF15" s="658"/>
      <c r="DG15" s="658"/>
      <c r="DH15" s="658"/>
      <c r="DI15" s="658"/>
      <c r="DJ15" s="658"/>
      <c r="DK15" s="658"/>
      <c r="DL15" s="658"/>
      <c r="DM15" s="658"/>
      <c r="DN15" s="658"/>
      <c r="DO15" s="658"/>
      <c r="DP15" s="659"/>
      <c r="DQ15" s="663">
        <v>604596</v>
      </c>
      <c r="DR15" s="658"/>
      <c r="DS15" s="658"/>
      <c r="DT15" s="658"/>
      <c r="DU15" s="658"/>
      <c r="DV15" s="658"/>
      <c r="DW15" s="658"/>
      <c r="DX15" s="658"/>
      <c r="DY15" s="658"/>
      <c r="DZ15" s="658"/>
      <c r="EA15" s="658"/>
      <c r="EB15" s="658"/>
      <c r="EC15" s="694"/>
    </row>
    <row r="16" spans="2:143" ht="11.25" customHeight="1" x14ac:dyDescent="0.2">
      <c r="B16" s="654" t="s">
        <v>266</v>
      </c>
      <c r="C16" s="655"/>
      <c r="D16" s="655"/>
      <c r="E16" s="655"/>
      <c r="F16" s="655"/>
      <c r="G16" s="655"/>
      <c r="H16" s="655"/>
      <c r="I16" s="655"/>
      <c r="J16" s="655"/>
      <c r="K16" s="655"/>
      <c r="L16" s="655"/>
      <c r="M16" s="655"/>
      <c r="N16" s="655"/>
      <c r="O16" s="655"/>
      <c r="P16" s="655"/>
      <c r="Q16" s="656"/>
      <c r="R16" s="657">
        <v>3690</v>
      </c>
      <c r="S16" s="658"/>
      <c r="T16" s="658"/>
      <c r="U16" s="658"/>
      <c r="V16" s="658"/>
      <c r="W16" s="658"/>
      <c r="X16" s="658"/>
      <c r="Y16" s="659"/>
      <c r="Z16" s="695">
        <v>0</v>
      </c>
      <c r="AA16" s="695"/>
      <c r="AB16" s="695"/>
      <c r="AC16" s="695"/>
      <c r="AD16" s="696">
        <v>3690</v>
      </c>
      <c r="AE16" s="696"/>
      <c r="AF16" s="696"/>
      <c r="AG16" s="696"/>
      <c r="AH16" s="696"/>
      <c r="AI16" s="696"/>
      <c r="AJ16" s="696"/>
      <c r="AK16" s="696"/>
      <c r="AL16" s="660">
        <v>0.1</v>
      </c>
      <c r="AM16" s="661"/>
      <c r="AN16" s="661"/>
      <c r="AO16" s="697"/>
      <c r="AP16" s="654" t="s">
        <v>267</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238</v>
      </c>
      <c r="BP16" s="695"/>
      <c r="BQ16" s="695"/>
      <c r="BR16" s="695"/>
      <c r="BS16" s="696" t="s">
        <v>130</v>
      </c>
      <c r="BT16" s="696"/>
      <c r="BU16" s="696"/>
      <c r="BV16" s="696"/>
      <c r="BW16" s="696"/>
      <c r="BX16" s="696"/>
      <c r="BY16" s="696"/>
      <c r="BZ16" s="696"/>
      <c r="CA16" s="696"/>
      <c r="CB16" s="736"/>
      <c r="CD16" s="654" t="s">
        <v>268</v>
      </c>
      <c r="CE16" s="655"/>
      <c r="CF16" s="655"/>
      <c r="CG16" s="655"/>
      <c r="CH16" s="655"/>
      <c r="CI16" s="655"/>
      <c r="CJ16" s="655"/>
      <c r="CK16" s="655"/>
      <c r="CL16" s="655"/>
      <c r="CM16" s="655"/>
      <c r="CN16" s="655"/>
      <c r="CO16" s="655"/>
      <c r="CP16" s="655"/>
      <c r="CQ16" s="656"/>
      <c r="CR16" s="657">
        <v>404467</v>
      </c>
      <c r="CS16" s="658"/>
      <c r="CT16" s="658"/>
      <c r="CU16" s="658"/>
      <c r="CV16" s="658"/>
      <c r="CW16" s="658"/>
      <c r="CX16" s="658"/>
      <c r="CY16" s="659"/>
      <c r="CZ16" s="695">
        <v>3.1</v>
      </c>
      <c r="DA16" s="695"/>
      <c r="DB16" s="695"/>
      <c r="DC16" s="695"/>
      <c r="DD16" s="663" t="s">
        <v>130</v>
      </c>
      <c r="DE16" s="658"/>
      <c r="DF16" s="658"/>
      <c r="DG16" s="658"/>
      <c r="DH16" s="658"/>
      <c r="DI16" s="658"/>
      <c r="DJ16" s="658"/>
      <c r="DK16" s="658"/>
      <c r="DL16" s="658"/>
      <c r="DM16" s="658"/>
      <c r="DN16" s="658"/>
      <c r="DO16" s="658"/>
      <c r="DP16" s="659"/>
      <c r="DQ16" s="663">
        <v>131510</v>
      </c>
      <c r="DR16" s="658"/>
      <c r="DS16" s="658"/>
      <c r="DT16" s="658"/>
      <c r="DU16" s="658"/>
      <c r="DV16" s="658"/>
      <c r="DW16" s="658"/>
      <c r="DX16" s="658"/>
      <c r="DY16" s="658"/>
      <c r="DZ16" s="658"/>
      <c r="EA16" s="658"/>
      <c r="EB16" s="658"/>
      <c r="EC16" s="694"/>
    </row>
    <row r="17" spans="2:133" ht="11.25" customHeight="1" x14ac:dyDescent="0.2">
      <c r="B17" s="654" t="s">
        <v>269</v>
      </c>
      <c r="C17" s="655"/>
      <c r="D17" s="655"/>
      <c r="E17" s="655"/>
      <c r="F17" s="655"/>
      <c r="G17" s="655"/>
      <c r="H17" s="655"/>
      <c r="I17" s="655"/>
      <c r="J17" s="655"/>
      <c r="K17" s="655"/>
      <c r="L17" s="655"/>
      <c r="M17" s="655"/>
      <c r="N17" s="655"/>
      <c r="O17" s="655"/>
      <c r="P17" s="655"/>
      <c r="Q17" s="656"/>
      <c r="R17" s="657">
        <v>21156</v>
      </c>
      <c r="S17" s="658"/>
      <c r="T17" s="658"/>
      <c r="U17" s="658"/>
      <c r="V17" s="658"/>
      <c r="W17" s="658"/>
      <c r="X17" s="658"/>
      <c r="Y17" s="659"/>
      <c r="Z17" s="695">
        <v>0.2</v>
      </c>
      <c r="AA17" s="695"/>
      <c r="AB17" s="695"/>
      <c r="AC17" s="695"/>
      <c r="AD17" s="696">
        <v>21156</v>
      </c>
      <c r="AE17" s="696"/>
      <c r="AF17" s="696"/>
      <c r="AG17" s="696"/>
      <c r="AH17" s="696"/>
      <c r="AI17" s="696"/>
      <c r="AJ17" s="696"/>
      <c r="AK17" s="696"/>
      <c r="AL17" s="660">
        <v>0.4</v>
      </c>
      <c r="AM17" s="661"/>
      <c r="AN17" s="661"/>
      <c r="AO17" s="697"/>
      <c r="AP17" s="654" t="s">
        <v>270</v>
      </c>
      <c r="AQ17" s="655"/>
      <c r="AR17" s="655"/>
      <c r="AS17" s="655"/>
      <c r="AT17" s="655"/>
      <c r="AU17" s="655"/>
      <c r="AV17" s="655"/>
      <c r="AW17" s="655"/>
      <c r="AX17" s="655"/>
      <c r="AY17" s="655"/>
      <c r="AZ17" s="655"/>
      <c r="BA17" s="655"/>
      <c r="BB17" s="655"/>
      <c r="BC17" s="655"/>
      <c r="BD17" s="655"/>
      <c r="BE17" s="655"/>
      <c r="BF17" s="656"/>
      <c r="BG17" s="657" t="s">
        <v>238</v>
      </c>
      <c r="BH17" s="658"/>
      <c r="BI17" s="658"/>
      <c r="BJ17" s="658"/>
      <c r="BK17" s="658"/>
      <c r="BL17" s="658"/>
      <c r="BM17" s="658"/>
      <c r="BN17" s="659"/>
      <c r="BO17" s="695" t="s">
        <v>238</v>
      </c>
      <c r="BP17" s="695"/>
      <c r="BQ17" s="695"/>
      <c r="BR17" s="695"/>
      <c r="BS17" s="696" t="s">
        <v>238</v>
      </c>
      <c r="BT17" s="696"/>
      <c r="BU17" s="696"/>
      <c r="BV17" s="696"/>
      <c r="BW17" s="696"/>
      <c r="BX17" s="696"/>
      <c r="BY17" s="696"/>
      <c r="BZ17" s="696"/>
      <c r="CA17" s="696"/>
      <c r="CB17" s="736"/>
      <c r="CD17" s="654" t="s">
        <v>271</v>
      </c>
      <c r="CE17" s="655"/>
      <c r="CF17" s="655"/>
      <c r="CG17" s="655"/>
      <c r="CH17" s="655"/>
      <c r="CI17" s="655"/>
      <c r="CJ17" s="655"/>
      <c r="CK17" s="655"/>
      <c r="CL17" s="655"/>
      <c r="CM17" s="655"/>
      <c r="CN17" s="655"/>
      <c r="CO17" s="655"/>
      <c r="CP17" s="655"/>
      <c r="CQ17" s="656"/>
      <c r="CR17" s="657">
        <v>1075832</v>
      </c>
      <c r="CS17" s="658"/>
      <c r="CT17" s="658"/>
      <c r="CU17" s="658"/>
      <c r="CV17" s="658"/>
      <c r="CW17" s="658"/>
      <c r="CX17" s="658"/>
      <c r="CY17" s="659"/>
      <c r="CZ17" s="695">
        <v>8.4</v>
      </c>
      <c r="DA17" s="695"/>
      <c r="DB17" s="695"/>
      <c r="DC17" s="695"/>
      <c r="DD17" s="663" t="s">
        <v>130</v>
      </c>
      <c r="DE17" s="658"/>
      <c r="DF17" s="658"/>
      <c r="DG17" s="658"/>
      <c r="DH17" s="658"/>
      <c r="DI17" s="658"/>
      <c r="DJ17" s="658"/>
      <c r="DK17" s="658"/>
      <c r="DL17" s="658"/>
      <c r="DM17" s="658"/>
      <c r="DN17" s="658"/>
      <c r="DO17" s="658"/>
      <c r="DP17" s="659"/>
      <c r="DQ17" s="663">
        <v>1075832</v>
      </c>
      <c r="DR17" s="658"/>
      <c r="DS17" s="658"/>
      <c r="DT17" s="658"/>
      <c r="DU17" s="658"/>
      <c r="DV17" s="658"/>
      <c r="DW17" s="658"/>
      <c r="DX17" s="658"/>
      <c r="DY17" s="658"/>
      <c r="DZ17" s="658"/>
      <c r="EA17" s="658"/>
      <c r="EB17" s="658"/>
      <c r="EC17" s="694"/>
    </row>
    <row r="18" spans="2:133" ht="11.25" customHeight="1" x14ac:dyDescent="0.2">
      <c r="B18" s="654" t="s">
        <v>272</v>
      </c>
      <c r="C18" s="655"/>
      <c r="D18" s="655"/>
      <c r="E18" s="655"/>
      <c r="F18" s="655"/>
      <c r="G18" s="655"/>
      <c r="H18" s="655"/>
      <c r="I18" s="655"/>
      <c r="J18" s="655"/>
      <c r="K18" s="655"/>
      <c r="L18" s="655"/>
      <c r="M18" s="655"/>
      <c r="N18" s="655"/>
      <c r="O18" s="655"/>
      <c r="P18" s="655"/>
      <c r="Q18" s="656"/>
      <c r="R18" s="657">
        <v>9701</v>
      </c>
      <c r="S18" s="658"/>
      <c r="T18" s="658"/>
      <c r="U18" s="658"/>
      <c r="V18" s="658"/>
      <c r="W18" s="658"/>
      <c r="X18" s="658"/>
      <c r="Y18" s="659"/>
      <c r="Z18" s="695">
        <v>0.1</v>
      </c>
      <c r="AA18" s="695"/>
      <c r="AB18" s="695"/>
      <c r="AC18" s="695"/>
      <c r="AD18" s="696">
        <v>9701</v>
      </c>
      <c r="AE18" s="696"/>
      <c r="AF18" s="696"/>
      <c r="AG18" s="696"/>
      <c r="AH18" s="696"/>
      <c r="AI18" s="696"/>
      <c r="AJ18" s="696"/>
      <c r="AK18" s="696"/>
      <c r="AL18" s="660">
        <v>0.2</v>
      </c>
      <c r="AM18" s="661"/>
      <c r="AN18" s="661"/>
      <c r="AO18" s="697"/>
      <c r="AP18" s="654" t="s">
        <v>273</v>
      </c>
      <c r="AQ18" s="655"/>
      <c r="AR18" s="655"/>
      <c r="AS18" s="655"/>
      <c r="AT18" s="655"/>
      <c r="AU18" s="655"/>
      <c r="AV18" s="655"/>
      <c r="AW18" s="655"/>
      <c r="AX18" s="655"/>
      <c r="AY18" s="655"/>
      <c r="AZ18" s="655"/>
      <c r="BA18" s="655"/>
      <c r="BB18" s="655"/>
      <c r="BC18" s="655"/>
      <c r="BD18" s="655"/>
      <c r="BE18" s="655"/>
      <c r="BF18" s="656"/>
      <c r="BG18" s="657" t="s">
        <v>238</v>
      </c>
      <c r="BH18" s="658"/>
      <c r="BI18" s="658"/>
      <c r="BJ18" s="658"/>
      <c r="BK18" s="658"/>
      <c r="BL18" s="658"/>
      <c r="BM18" s="658"/>
      <c r="BN18" s="659"/>
      <c r="BO18" s="695" t="s">
        <v>238</v>
      </c>
      <c r="BP18" s="695"/>
      <c r="BQ18" s="695"/>
      <c r="BR18" s="695"/>
      <c r="BS18" s="696" t="s">
        <v>130</v>
      </c>
      <c r="BT18" s="696"/>
      <c r="BU18" s="696"/>
      <c r="BV18" s="696"/>
      <c r="BW18" s="696"/>
      <c r="BX18" s="696"/>
      <c r="BY18" s="696"/>
      <c r="BZ18" s="696"/>
      <c r="CA18" s="696"/>
      <c r="CB18" s="736"/>
      <c r="CD18" s="654" t="s">
        <v>274</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238</v>
      </c>
      <c r="DA18" s="695"/>
      <c r="DB18" s="695"/>
      <c r="DC18" s="695"/>
      <c r="DD18" s="663" t="s">
        <v>130</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2">
      <c r="B19" s="654" t="s">
        <v>275</v>
      </c>
      <c r="C19" s="655"/>
      <c r="D19" s="655"/>
      <c r="E19" s="655"/>
      <c r="F19" s="655"/>
      <c r="G19" s="655"/>
      <c r="H19" s="655"/>
      <c r="I19" s="655"/>
      <c r="J19" s="655"/>
      <c r="K19" s="655"/>
      <c r="L19" s="655"/>
      <c r="M19" s="655"/>
      <c r="N19" s="655"/>
      <c r="O19" s="655"/>
      <c r="P19" s="655"/>
      <c r="Q19" s="656"/>
      <c r="R19" s="657">
        <v>7337</v>
      </c>
      <c r="S19" s="658"/>
      <c r="T19" s="658"/>
      <c r="U19" s="658"/>
      <c r="V19" s="658"/>
      <c r="W19" s="658"/>
      <c r="X19" s="658"/>
      <c r="Y19" s="659"/>
      <c r="Z19" s="695">
        <v>0.1</v>
      </c>
      <c r="AA19" s="695"/>
      <c r="AB19" s="695"/>
      <c r="AC19" s="695"/>
      <c r="AD19" s="696">
        <v>7337</v>
      </c>
      <c r="AE19" s="696"/>
      <c r="AF19" s="696"/>
      <c r="AG19" s="696"/>
      <c r="AH19" s="696"/>
      <c r="AI19" s="696"/>
      <c r="AJ19" s="696"/>
      <c r="AK19" s="696"/>
      <c r="AL19" s="660">
        <v>0.1</v>
      </c>
      <c r="AM19" s="661"/>
      <c r="AN19" s="661"/>
      <c r="AO19" s="697"/>
      <c r="AP19" s="654" t="s">
        <v>276</v>
      </c>
      <c r="AQ19" s="655"/>
      <c r="AR19" s="655"/>
      <c r="AS19" s="655"/>
      <c r="AT19" s="655"/>
      <c r="AU19" s="655"/>
      <c r="AV19" s="655"/>
      <c r="AW19" s="655"/>
      <c r="AX19" s="655"/>
      <c r="AY19" s="655"/>
      <c r="AZ19" s="655"/>
      <c r="BA19" s="655"/>
      <c r="BB19" s="655"/>
      <c r="BC19" s="655"/>
      <c r="BD19" s="655"/>
      <c r="BE19" s="655"/>
      <c r="BF19" s="656"/>
      <c r="BG19" s="657">
        <v>4260</v>
      </c>
      <c r="BH19" s="658"/>
      <c r="BI19" s="658"/>
      <c r="BJ19" s="658"/>
      <c r="BK19" s="658"/>
      <c r="BL19" s="658"/>
      <c r="BM19" s="658"/>
      <c r="BN19" s="659"/>
      <c r="BO19" s="695">
        <v>0.3</v>
      </c>
      <c r="BP19" s="695"/>
      <c r="BQ19" s="695"/>
      <c r="BR19" s="695"/>
      <c r="BS19" s="696" t="s">
        <v>130</v>
      </c>
      <c r="BT19" s="696"/>
      <c r="BU19" s="696"/>
      <c r="BV19" s="696"/>
      <c r="BW19" s="696"/>
      <c r="BX19" s="696"/>
      <c r="BY19" s="696"/>
      <c r="BZ19" s="696"/>
      <c r="CA19" s="696"/>
      <c r="CB19" s="736"/>
      <c r="CD19" s="654" t="s">
        <v>277</v>
      </c>
      <c r="CE19" s="655"/>
      <c r="CF19" s="655"/>
      <c r="CG19" s="655"/>
      <c r="CH19" s="655"/>
      <c r="CI19" s="655"/>
      <c r="CJ19" s="655"/>
      <c r="CK19" s="655"/>
      <c r="CL19" s="655"/>
      <c r="CM19" s="655"/>
      <c r="CN19" s="655"/>
      <c r="CO19" s="655"/>
      <c r="CP19" s="655"/>
      <c r="CQ19" s="656"/>
      <c r="CR19" s="657" t="s">
        <v>238</v>
      </c>
      <c r="CS19" s="658"/>
      <c r="CT19" s="658"/>
      <c r="CU19" s="658"/>
      <c r="CV19" s="658"/>
      <c r="CW19" s="658"/>
      <c r="CX19" s="658"/>
      <c r="CY19" s="659"/>
      <c r="CZ19" s="695" t="s">
        <v>130</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2">
      <c r="B20" s="724" t="s">
        <v>278</v>
      </c>
      <c r="C20" s="725"/>
      <c r="D20" s="725"/>
      <c r="E20" s="725"/>
      <c r="F20" s="725"/>
      <c r="G20" s="725"/>
      <c r="H20" s="725"/>
      <c r="I20" s="725"/>
      <c r="J20" s="725"/>
      <c r="K20" s="725"/>
      <c r="L20" s="725"/>
      <c r="M20" s="725"/>
      <c r="N20" s="725"/>
      <c r="O20" s="725"/>
      <c r="P20" s="725"/>
      <c r="Q20" s="726"/>
      <c r="R20" s="657">
        <v>2364</v>
      </c>
      <c r="S20" s="658"/>
      <c r="T20" s="658"/>
      <c r="U20" s="658"/>
      <c r="V20" s="658"/>
      <c r="W20" s="658"/>
      <c r="X20" s="658"/>
      <c r="Y20" s="659"/>
      <c r="Z20" s="695">
        <v>0</v>
      </c>
      <c r="AA20" s="695"/>
      <c r="AB20" s="695"/>
      <c r="AC20" s="695"/>
      <c r="AD20" s="696">
        <v>2364</v>
      </c>
      <c r="AE20" s="696"/>
      <c r="AF20" s="696"/>
      <c r="AG20" s="696"/>
      <c r="AH20" s="696"/>
      <c r="AI20" s="696"/>
      <c r="AJ20" s="696"/>
      <c r="AK20" s="696"/>
      <c r="AL20" s="660">
        <v>0</v>
      </c>
      <c r="AM20" s="661"/>
      <c r="AN20" s="661"/>
      <c r="AO20" s="697"/>
      <c r="AP20" s="654" t="s">
        <v>279</v>
      </c>
      <c r="AQ20" s="655"/>
      <c r="AR20" s="655"/>
      <c r="AS20" s="655"/>
      <c r="AT20" s="655"/>
      <c r="AU20" s="655"/>
      <c r="AV20" s="655"/>
      <c r="AW20" s="655"/>
      <c r="AX20" s="655"/>
      <c r="AY20" s="655"/>
      <c r="AZ20" s="655"/>
      <c r="BA20" s="655"/>
      <c r="BB20" s="655"/>
      <c r="BC20" s="655"/>
      <c r="BD20" s="655"/>
      <c r="BE20" s="655"/>
      <c r="BF20" s="656"/>
      <c r="BG20" s="657">
        <v>4260</v>
      </c>
      <c r="BH20" s="658"/>
      <c r="BI20" s="658"/>
      <c r="BJ20" s="658"/>
      <c r="BK20" s="658"/>
      <c r="BL20" s="658"/>
      <c r="BM20" s="658"/>
      <c r="BN20" s="659"/>
      <c r="BO20" s="695">
        <v>0.3</v>
      </c>
      <c r="BP20" s="695"/>
      <c r="BQ20" s="695"/>
      <c r="BR20" s="695"/>
      <c r="BS20" s="696" t="s">
        <v>130</v>
      </c>
      <c r="BT20" s="696"/>
      <c r="BU20" s="696"/>
      <c r="BV20" s="696"/>
      <c r="BW20" s="696"/>
      <c r="BX20" s="696"/>
      <c r="BY20" s="696"/>
      <c r="BZ20" s="696"/>
      <c r="CA20" s="696"/>
      <c r="CB20" s="736"/>
      <c r="CD20" s="654" t="s">
        <v>280</v>
      </c>
      <c r="CE20" s="655"/>
      <c r="CF20" s="655"/>
      <c r="CG20" s="655"/>
      <c r="CH20" s="655"/>
      <c r="CI20" s="655"/>
      <c r="CJ20" s="655"/>
      <c r="CK20" s="655"/>
      <c r="CL20" s="655"/>
      <c r="CM20" s="655"/>
      <c r="CN20" s="655"/>
      <c r="CO20" s="655"/>
      <c r="CP20" s="655"/>
      <c r="CQ20" s="656"/>
      <c r="CR20" s="657">
        <v>12852128</v>
      </c>
      <c r="CS20" s="658"/>
      <c r="CT20" s="658"/>
      <c r="CU20" s="658"/>
      <c r="CV20" s="658"/>
      <c r="CW20" s="658"/>
      <c r="CX20" s="658"/>
      <c r="CY20" s="659"/>
      <c r="CZ20" s="695">
        <v>100</v>
      </c>
      <c r="DA20" s="695"/>
      <c r="DB20" s="695"/>
      <c r="DC20" s="695"/>
      <c r="DD20" s="663">
        <v>1088669</v>
      </c>
      <c r="DE20" s="658"/>
      <c r="DF20" s="658"/>
      <c r="DG20" s="658"/>
      <c r="DH20" s="658"/>
      <c r="DI20" s="658"/>
      <c r="DJ20" s="658"/>
      <c r="DK20" s="658"/>
      <c r="DL20" s="658"/>
      <c r="DM20" s="658"/>
      <c r="DN20" s="658"/>
      <c r="DO20" s="658"/>
      <c r="DP20" s="659"/>
      <c r="DQ20" s="663">
        <v>7174313</v>
      </c>
      <c r="DR20" s="658"/>
      <c r="DS20" s="658"/>
      <c r="DT20" s="658"/>
      <c r="DU20" s="658"/>
      <c r="DV20" s="658"/>
      <c r="DW20" s="658"/>
      <c r="DX20" s="658"/>
      <c r="DY20" s="658"/>
      <c r="DZ20" s="658"/>
      <c r="EA20" s="658"/>
      <c r="EB20" s="658"/>
      <c r="EC20" s="694"/>
    </row>
    <row r="21" spans="2:133" ht="11.25" customHeight="1" x14ac:dyDescent="0.2">
      <c r="B21" s="654" t="s">
        <v>281</v>
      </c>
      <c r="C21" s="655"/>
      <c r="D21" s="655"/>
      <c r="E21" s="655"/>
      <c r="F21" s="655"/>
      <c r="G21" s="655"/>
      <c r="H21" s="655"/>
      <c r="I21" s="655"/>
      <c r="J21" s="655"/>
      <c r="K21" s="655"/>
      <c r="L21" s="655"/>
      <c r="M21" s="655"/>
      <c r="N21" s="655"/>
      <c r="O21" s="655"/>
      <c r="P21" s="655"/>
      <c r="Q21" s="656"/>
      <c r="R21" s="657">
        <v>4573980</v>
      </c>
      <c r="S21" s="658"/>
      <c r="T21" s="658"/>
      <c r="U21" s="658"/>
      <c r="V21" s="658"/>
      <c r="W21" s="658"/>
      <c r="X21" s="658"/>
      <c r="Y21" s="659"/>
      <c r="Z21" s="695">
        <v>34.4</v>
      </c>
      <c r="AA21" s="695"/>
      <c r="AB21" s="695"/>
      <c r="AC21" s="695"/>
      <c r="AD21" s="696">
        <v>3584643</v>
      </c>
      <c r="AE21" s="696"/>
      <c r="AF21" s="696"/>
      <c r="AG21" s="696"/>
      <c r="AH21" s="696"/>
      <c r="AI21" s="696"/>
      <c r="AJ21" s="696"/>
      <c r="AK21" s="696"/>
      <c r="AL21" s="660">
        <v>65.2</v>
      </c>
      <c r="AM21" s="661"/>
      <c r="AN21" s="661"/>
      <c r="AO21" s="697"/>
      <c r="AP21" s="654" t="s">
        <v>282</v>
      </c>
      <c r="AQ21" s="734"/>
      <c r="AR21" s="734"/>
      <c r="AS21" s="734"/>
      <c r="AT21" s="734"/>
      <c r="AU21" s="734"/>
      <c r="AV21" s="734"/>
      <c r="AW21" s="734"/>
      <c r="AX21" s="734"/>
      <c r="AY21" s="734"/>
      <c r="AZ21" s="734"/>
      <c r="BA21" s="734"/>
      <c r="BB21" s="734"/>
      <c r="BC21" s="734"/>
      <c r="BD21" s="734"/>
      <c r="BE21" s="734"/>
      <c r="BF21" s="735"/>
      <c r="BG21" s="657">
        <v>4260</v>
      </c>
      <c r="BH21" s="658"/>
      <c r="BI21" s="658"/>
      <c r="BJ21" s="658"/>
      <c r="BK21" s="658"/>
      <c r="BL21" s="658"/>
      <c r="BM21" s="658"/>
      <c r="BN21" s="659"/>
      <c r="BO21" s="695">
        <v>0.3</v>
      </c>
      <c r="BP21" s="695"/>
      <c r="BQ21" s="695"/>
      <c r="BR21" s="695"/>
      <c r="BS21" s="696" t="s">
        <v>238</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283</v>
      </c>
      <c r="C22" s="655"/>
      <c r="D22" s="655"/>
      <c r="E22" s="655"/>
      <c r="F22" s="655"/>
      <c r="G22" s="655"/>
      <c r="H22" s="655"/>
      <c r="I22" s="655"/>
      <c r="J22" s="655"/>
      <c r="K22" s="655"/>
      <c r="L22" s="655"/>
      <c r="M22" s="655"/>
      <c r="N22" s="655"/>
      <c r="O22" s="655"/>
      <c r="P22" s="655"/>
      <c r="Q22" s="656"/>
      <c r="R22" s="657">
        <v>3584643</v>
      </c>
      <c r="S22" s="658"/>
      <c r="T22" s="658"/>
      <c r="U22" s="658"/>
      <c r="V22" s="658"/>
      <c r="W22" s="658"/>
      <c r="X22" s="658"/>
      <c r="Y22" s="659"/>
      <c r="Z22" s="695">
        <v>27</v>
      </c>
      <c r="AA22" s="695"/>
      <c r="AB22" s="695"/>
      <c r="AC22" s="695"/>
      <c r="AD22" s="696">
        <v>3584643</v>
      </c>
      <c r="AE22" s="696"/>
      <c r="AF22" s="696"/>
      <c r="AG22" s="696"/>
      <c r="AH22" s="696"/>
      <c r="AI22" s="696"/>
      <c r="AJ22" s="696"/>
      <c r="AK22" s="696"/>
      <c r="AL22" s="660">
        <v>65.2</v>
      </c>
      <c r="AM22" s="661"/>
      <c r="AN22" s="661"/>
      <c r="AO22" s="697"/>
      <c r="AP22" s="654" t="s">
        <v>284</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238</v>
      </c>
      <c r="BT22" s="696"/>
      <c r="BU22" s="696"/>
      <c r="BV22" s="696"/>
      <c r="BW22" s="696"/>
      <c r="BX22" s="696"/>
      <c r="BY22" s="696"/>
      <c r="BZ22" s="696"/>
      <c r="CA22" s="696"/>
      <c r="CB22" s="736"/>
      <c r="CD22" s="709" t="s">
        <v>285</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286</v>
      </c>
      <c r="C23" s="655"/>
      <c r="D23" s="655"/>
      <c r="E23" s="655"/>
      <c r="F23" s="655"/>
      <c r="G23" s="655"/>
      <c r="H23" s="655"/>
      <c r="I23" s="655"/>
      <c r="J23" s="655"/>
      <c r="K23" s="655"/>
      <c r="L23" s="655"/>
      <c r="M23" s="655"/>
      <c r="N23" s="655"/>
      <c r="O23" s="655"/>
      <c r="P23" s="655"/>
      <c r="Q23" s="656"/>
      <c r="R23" s="657">
        <v>989337</v>
      </c>
      <c r="S23" s="658"/>
      <c r="T23" s="658"/>
      <c r="U23" s="658"/>
      <c r="V23" s="658"/>
      <c r="W23" s="658"/>
      <c r="X23" s="658"/>
      <c r="Y23" s="659"/>
      <c r="Z23" s="695">
        <v>7.4</v>
      </c>
      <c r="AA23" s="695"/>
      <c r="AB23" s="695"/>
      <c r="AC23" s="695"/>
      <c r="AD23" s="696" t="s">
        <v>238</v>
      </c>
      <c r="AE23" s="696"/>
      <c r="AF23" s="696"/>
      <c r="AG23" s="696"/>
      <c r="AH23" s="696"/>
      <c r="AI23" s="696"/>
      <c r="AJ23" s="696"/>
      <c r="AK23" s="696"/>
      <c r="AL23" s="660" t="s">
        <v>238</v>
      </c>
      <c r="AM23" s="661"/>
      <c r="AN23" s="661"/>
      <c r="AO23" s="697"/>
      <c r="AP23" s="654" t="s">
        <v>287</v>
      </c>
      <c r="AQ23" s="734"/>
      <c r="AR23" s="734"/>
      <c r="AS23" s="734"/>
      <c r="AT23" s="734"/>
      <c r="AU23" s="734"/>
      <c r="AV23" s="734"/>
      <c r="AW23" s="734"/>
      <c r="AX23" s="734"/>
      <c r="AY23" s="734"/>
      <c r="AZ23" s="734"/>
      <c r="BA23" s="734"/>
      <c r="BB23" s="734"/>
      <c r="BC23" s="734"/>
      <c r="BD23" s="734"/>
      <c r="BE23" s="734"/>
      <c r="BF23" s="735"/>
      <c r="BG23" s="657" t="s">
        <v>130</v>
      </c>
      <c r="BH23" s="658"/>
      <c r="BI23" s="658"/>
      <c r="BJ23" s="658"/>
      <c r="BK23" s="658"/>
      <c r="BL23" s="658"/>
      <c r="BM23" s="658"/>
      <c r="BN23" s="659"/>
      <c r="BO23" s="695" t="s">
        <v>130</v>
      </c>
      <c r="BP23" s="695"/>
      <c r="BQ23" s="695"/>
      <c r="BR23" s="695"/>
      <c r="BS23" s="696" t="s">
        <v>130</v>
      </c>
      <c r="BT23" s="696"/>
      <c r="BU23" s="696"/>
      <c r="BV23" s="696"/>
      <c r="BW23" s="696"/>
      <c r="BX23" s="696"/>
      <c r="BY23" s="696"/>
      <c r="BZ23" s="696"/>
      <c r="CA23" s="696"/>
      <c r="CB23" s="736"/>
      <c r="CD23" s="709" t="s">
        <v>226</v>
      </c>
      <c r="CE23" s="710"/>
      <c r="CF23" s="710"/>
      <c r="CG23" s="710"/>
      <c r="CH23" s="710"/>
      <c r="CI23" s="710"/>
      <c r="CJ23" s="710"/>
      <c r="CK23" s="710"/>
      <c r="CL23" s="710"/>
      <c r="CM23" s="710"/>
      <c r="CN23" s="710"/>
      <c r="CO23" s="710"/>
      <c r="CP23" s="710"/>
      <c r="CQ23" s="711"/>
      <c r="CR23" s="709" t="s">
        <v>288</v>
      </c>
      <c r="CS23" s="710"/>
      <c r="CT23" s="710"/>
      <c r="CU23" s="710"/>
      <c r="CV23" s="710"/>
      <c r="CW23" s="710"/>
      <c r="CX23" s="710"/>
      <c r="CY23" s="711"/>
      <c r="CZ23" s="709" t="s">
        <v>289</v>
      </c>
      <c r="DA23" s="710"/>
      <c r="DB23" s="710"/>
      <c r="DC23" s="711"/>
      <c r="DD23" s="709" t="s">
        <v>290</v>
      </c>
      <c r="DE23" s="710"/>
      <c r="DF23" s="710"/>
      <c r="DG23" s="710"/>
      <c r="DH23" s="710"/>
      <c r="DI23" s="710"/>
      <c r="DJ23" s="710"/>
      <c r="DK23" s="711"/>
      <c r="DL23" s="747" t="s">
        <v>291</v>
      </c>
      <c r="DM23" s="748"/>
      <c r="DN23" s="748"/>
      <c r="DO23" s="748"/>
      <c r="DP23" s="748"/>
      <c r="DQ23" s="748"/>
      <c r="DR23" s="748"/>
      <c r="DS23" s="748"/>
      <c r="DT23" s="748"/>
      <c r="DU23" s="748"/>
      <c r="DV23" s="749"/>
      <c r="DW23" s="709" t="s">
        <v>292</v>
      </c>
      <c r="DX23" s="710"/>
      <c r="DY23" s="710"/>
      <c r="DZ23" s="710"/>
      <c r="EA23" s="710"/>
      <c r="EB23" s="710"/>
      <c r="EC23" s="711"/>
    </row>
    <row r="24" spans="2:133" ht="11.25" customHeight="1" x14ac:dyDescent="0.2">
      <c r="B24" s="654" t="s">
        <v>293</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238</v>
      </c>
      <c r="AA24" s="695"/>
      <c r="AB24" s="695"/>
      <c r="AC24" s="695"/>
      <c r="AD24" s="696" t="s">
        <v>130</v>
      </c>
      <c r="AE24" s="696"/>
      <c r="AF24" s="696"/>
      <c r="AG24" s="696"/>
      <c r="AH24" s="696"/>
      <c r="AI24" s="696"/>
      <c r="AJ24" s="696"/>
      <c r="AK24" s="696"/>
      <c r="AL24" s="660" t="s">
        <v>130</v>
      </c>
      <c r="AM24" s="661"/>
      <c r="AN24" s="661"/>
      <c r="AO24" s="697"/>
      <c r="AP24" s="654" t="s">
        <v>294</v>
      </c>
      <c r="AQ24" s="734"/>
      <c r="AR24" s="734"/>
      <c r="AS24" s="734"/>
      <c r="AT24" s="734"/>
      <c r="AU24" s="734"/>
      <c r="AV24" s="734"/>
      <c r="AW24" s="734"/>
      <c r="AX24" s="734"/>
      <c r="AY24" s="734"/>
      <c r="AZ24" s="734"/>
      <c r="BA24" s="734"/>
      <c r="BB24" s="734"/>
      <c r="BC24" s="734"/>
      <c r="BD24" s="734"/>
      <c r="BE24" s="734"/>
      <c r="BF24" s="735"/>
      <c r="BG24" s="657" t="s">
        <v>238</v>
      </c>
      <c r="BH24" s="658"/>
      <c r="BI24" s="658"/>
      <c r="BJ24" s="658"/>
      <c r="BK24" s="658"/>
      <c r="BL24" s="658"/>
      <c r="BM24" s="658"/>
      <c r="BN24" s="659"/>
      <c r="BO24" s="695" t="s">
        <v>238</v>
      </c>
      <c r="BP24" s="695"/>
      <c r="BQ24" s="695"/>
      <c r="BR24" s="695"/>
      <c r="BS24" s="696" t="s">
        <v>130</v>
      </c>
      <c r="BT24" s="696"/>
      <c r="BU24" s="696"/>
      <c r="BV24" s="696"/>
      <c r="BW24" s="696"/>
      <c r="BX24" s="696"/>
      <c r="BY24" s="696"/>
      <c r="BZ24" s="696"/>
      <c r="CA24" s="696"/>
      <c r="CB24" s="736"/>
      <c r="CD24" s="715" t="s">
        <v>295</v>
      </c>
      <c r="CE24" s="716"/>
      <c r="CF24" s="716"/>
      <c r="CG24" s="716"/>
      <c r="CH24" s="716"/>
      <c r="CI24" s="716"/>
      <c r="CJ24" s="716"/>
      <c r="CK24" s="716"/>
      <c r="CL24" s="716"/>
      <c r="CM24" s="716"/>
      <c r="CN24" s="716"/>
      <c r="CO24" s="716"/>
      <c r="CP24" s="716"/>
      <c r="CQ24" s="717"/>
      <c r="CR24" s="712">
        <v>5005069</v>
      </c>
      <c r="CS24" s="713"/>
      <c r="CT24" s="713"/>
      <c r="CU24" s="713"/>
      <c r="CV24" s="713"/>
      <c r="CW24" s="713"/>
      <c r="CX24" s="713"/>
      <c r="CY24" s="738"/>
      <c r="CZ24" s="739">
        <v>38.9</v>
      </c>
      <c r="DA24" s="721"/>
      <c r="DB24" s="721"/>
      <c r="DC24" s="741"/>
      <c r="DD24" s="737">
        <v>3384947</v>
      </c>
      <c r="DE24" s="713"/>
      <c r="DF24" s="713"/>
      <c r="DG24" s="713"/>
      <c r="DH24" s="713"/>
      <c r="DI24" s="713"/>
      <c r="DJ24" s="713"/>
      <c r="DK24" s="738"/>
      <c r="DL24" s="737">
        <v>3244927</v>
      </c>
      <c r="DM24" s="713"/>
      <c r="DN24" s="713"/>
      <c r="DO24" s="713"/>
      <c r="DP24" s="713"/>
      <c r="DQ24" s="713"/>
      <c r="DR24" s="713"/>
      <c r="DS24" s="713"/>
      <c r="DT24" s="713"/>
      <c r="DU24" s="713"/>
      <c r="DV24" s="738"/>
      <c r="DW24" s="739">
        <v>58.4</v>
      </c>
      <c r="DX24" s="721"/>
      <c r="DY24" s="721"/>
      <c r="DZ24" s="721"/>
      <c r="EA24" s="721"/>
      <c r="EB24" s="721"/>
      <c r="EC24" s="740"/>
    </row>
    <row r="25" spans="2:133" ht="11.25" customHeight="1" x14ac:dyDescent="0.2">
      <c r="B25" s="654" t="s">
        <v>296</v>
      </c>
      <c r="C25" s="655"/>
      <c r="D25" s="655"/>
      <c r="E25" s="655"/>
      <c r="F25" s="655"/>
      <c r="G25" s="655"/>
      <c r="H25" s="655"/>
      <c r="I25" s="655"/>
      <c r="J25" s="655"/>
      <c r="K25" s="655"/>
      <c r="L25" s="655"/>
      <c r="M25" s="655"/>
      <c r="N25" s="655"/>
      <c r="O25" s="655"/>
      <c r="P25" s="655"/>
      <c r="Q25" s="656"/>
      <c r="R25" s="657">
        <v>6462706</v>
      </c>
      <c r="S25" s="658"/>
      <c r="T25" s="658"/>
      <c r="U25" s="658"/>
      <c r="V25" s="658"/>
      <c r="W25" s="658"/>
      <c r="X25" s="658"/>
      <c r="Y25" s="659"/>
      <c r="Z25" s="695">
        <v>48.6</v>
      </c>
      <c r="AA25" s="695"/>
      <c r="AB25" s="695"/>
      <c r="AC25" s="695"/>
      <c r="AD25" s="696">
        <v>5473369</v>
      </c>
      <c r="AE25" s="696"/>
      <c r="AF25" s="696"/>
      <c r="AG25" s="696"/>
      <c r="AH25" s="696"/>
      <c r="AI25" s="696"/>
      <c r="AJ25" s="696"/>
      <c r="AK25" s="696"/>
      <c r="AL25" s="660">
        <v>99.5</v>
      </c>
      <c r="AM25" s="661"/>
      <c r="AN25" s="661"/>
      <c r="AO25" s="697"/>
      <c r="AP25" s="654" t="s">
        <v>297</v>
      </c>
      <c r="AQ25" s="734"/>
      <c r="AR25" s="734"/>
      <c r="AS25" s="734"/>
      <c r="AT25" s="734"/>
      <c r="AU25" s="734"/>
      <c r="AV25" s="734"/>
      <c r="AW25" s="734"/>
      <c r="AX25" s="734"/>
      <c r="AY25" s="734"/>
      <c r="AZ25" s="734"/>
      <c r="BA25" s="734"/>
      <c r="BB25" s="734"/>
      <c r="BC25" s="734"/>
      <c r="BD25" s="734"/>
      <c r="BE25" s="734"/>
      <c r="BF25" s="735"/>
      <c r="BG25" s="657" t="s">
        <v>130</v>
      </c>
      <c r="BH25" s="658"/>
      <c r="BI25" s="658"/>
      <c r="BJ25" s="658"/>
      <c r="BK25" s="658"/>
      <c r="BL25" s="658"/>
      <c r="BM25" s="658"/>
      <c r="BN25" s="659"/>
      <c r="BO25" s="695" t="s">
        <v>130</v>
      </c>
      <c r="BP25" s="695"/>
      <c r="BQ25" s="695"/>
      <c r="BR25" s="695"/>
      <c r="BS25" s="696" t="s">
        <v>238</v>
      </c>
      <c r="BT25" s="696"/>
      <c r="BU25" s="696"/>
      <c r="BV25" s="696"/>
      <c r="BW25" s="696"/>
      <c r="BX25" s="696"/>
      <c r="BY25" s="696"/>
      <c r="BZ25" s="696"/>
      <c r="CA25" s="696"/>
      <c r="CB25" s="736"/>
      <c r="CD25" s="654" t="s">
        <v>298</v>
      </c>
      <c r="CE25" s="655"/>
      <c r="CF25" s="655"/>
      <c r="CG25" s="655"/>
      <c r="CH25" s="655"/>
      <c r="CI25" s="655"/>
      <c r="CJ25" s="655"/>
      <c r="CK25" s="655"/>
      <c r="CL25" s="655"/>
      <c r="CM25" s="655"/>
      <c r="CN25" s="655"/>
      <c r="CO25" s="655"/>
      <c r="CP25" s="655"/>
      <c r="CQ25" s="656"/>
      <c r="CR25" s="657">
        <v>1841256</v>
      </c>
      <c r="CS25" s="670"/>
      <c r="CT25" s="670"/>
      <c r="CU25" s="670"/>
      <c r="CV25" s="670"/>
      <c r="CW25" s="670"/>
      <c r="CX25" s="670"/>
      <c r="CY25" s="671"/>
      <c r="CZ25" s="660">
        <v>14.3</v>
      </c>
      <c r="DA25" s="672"/>
      <c r="DB25" s="672"/>
      <c r="DC25" s="673"/>
      <c r="DD25" s="663">
        <v>1725407</v>
      </c>
      <c r="DE25" s="670"/>
      <c r="DF25" s="670"/>
      <c r="DG25" s="670"/>
      <c r="DH25" s="670"/>
      <c r="DI25" s="670"/>
      <c r="DJ25" s="670"/>
      <c r="DK25" s="671"/>
      <c r="DL25" s="663">
        <v>1674661</v>
      </c>
      <c r="DM25" s="670"/>
      <c r="DN25" s="670"/>
      <c r="DO25" s="670"/>
      <c r="DP25" s="670"/>
      <c r="DQ25" s="670"/>
      <c r="DR25" s="670"/>
      <c r="DS25" s="670"/>
      <c r="DT25" s="670"/>
      <c r="DU25" s="670"/>
      <c r="DV25" s="671"/>
      <c r="DW25" s="660">
        <v>30.1</v>
      </c>
      <c r="DX25" s="672"/>
      <c r="DY25" s="672"/>
      <c r="DZ25" s="672"/>
      <c r="EA25" s="672"/>
      <c r="EB25" s="672"/>
      <c r="EC25" s="684"/>
    </row>
    <row r="26" spans="2:133" ht="11.25" customHeight="1" x14ac:dyDescent="0.2">
      <c r="B26" s="654" t="s">
        <v>299</v>
      </c>
      <c r="C26" s="655"/>
      <c r="D26" s="655"/>
      <c r="E26" s="655"/>
      <c r="F26" s="655"/>
      <c r="G26" s="655"/>
      <c r="H26" s="655"/>
      <c r="I26" s="655"/>
      <c r="J26" s="655"/>
      <c r="K26" s="655"/>
      <c r="L26" s="655"/>
      <c r="M26" s="655"/>
      <c r="N26" s="655"/>
      <c r="O26" s="655"/>
      <c r="P26" s="655"/>
      <c r="Q26" s="656"/>
      <c r="R26" s="657">
        <v>1164</v>
      </c>
      <c r="S26" s="658"/>
      <c r="T26" s="658"/>
      <c r="U26" s="658"/>
      <c r="V26" s="658"/>
      <c r="W26" s="658"/>
      <c r="X26" s="658"/>
      <c r="Y26" s="659"/>
      <c r="Z26" s="695">
        <v>0</v>
      </c>
      <c r="AA26" s="695"/>
      <c r="AB26" s="695"/>
      <c r="AC26" s="695"/>
      <c r="AD26" s="696">
        <v>1164</v>
      </c>
      <c r="AE26" s="696"/>
      <c r="AF26" s="696"/>
      <c r="AG26" s="696"/>
      <c r="AH26" s="696"/>
      <c r="AI26" s="696"/>
      <c r="AJ26" s="696"/>
      <c r="AK26" s="696"/>
      <c r="AL26" s="660">
        <v>0</v>
      </c>
      <c r="AM26" s="661"/>
      <c r="AN26" s="661"/>
      <c r="AO26" s="697"/>
      <c r="AP26" s="654" t="s">
        <v>300</v>
      </c>
      <c r="AQ26" s="734"/>
      <c r="AR26" s="734"/>
      <c r="AS26" s="734"/>
      <c r="AT26" s="734"/>
      <c r="AU26" s="734"/>
      <c r="AV26" s="734"/>
      <c r="AW26" s="734"/>
      <c r="AX26" s="734"/>
      <c r="AY26" s="734"/>
      <c r="AZ26" s="734"/>
      <c r="BA26" s="734"/>
      <c r="BB26" s="734"/>
      <c r="BC26" s="734"/>
      <c r="BD26" s="734"/>
      <c r="BE26" s="734"/>
      <c r="BF26" s="735"/>
      <c r="BG26" s="657" t="s">
        <v>238</v>
      </c>
      <c r="BH26" s="658"/>
      <c r="BI26" s="658"/>
      <c r="BJ26" s="658"/>
      <c r="BK26" s="658"/>
      <c r="BL26" s="658"/>
      <c r="BM26" s="658"/>
      <c r="BN26" s="659"/>
      <c r="BO26" s="695" t="s">
        <v>130</v>
      </c>
      <c r="BP26" s="695"/>
      <c r="BQ26" s="695"/>
      <c r="BR26" s="695"/>
      <c r="BS26" s="696" t="s">
        <v>238</v>
      </c>
      <c r="BT26" s="696"/>
      <c r="BU26" s="696"/>
      <c r="BV26" s="696"/>
      <c r="BW26" s="696"/>
      <c r="BX26" s="696"/>
      <c r="BY26" s="696"/>
      <c r="BZ26" s="696"/>
      <c r="CA26" s="696"/>
      <c r="CB26" s="736"/>
      <c r="CD26" s="654" t="s">
        <v>301</v>
      </c>
      <c r="CE26" s="655"/>
      <c r="CF26" s="655"/>
      <c r="CG26" s="655"/>
      <c r="CH26" s="655"/>
      <c r="CI26" s="655"/>
      <c r="CJ26" s="655"/>
      <c r="CK26" s="655"/>
      <c r="CL26" s="655"/>
      <c r="CM26" s="655"/>
      <c r="CN26" s="655"/>
      <c r="CO26" s="655"/>
      <c r="CP26" s="655"/>
      <c r="CQ26" s="656"/>
      <c r="CR26" s="657">
        <v>1026321</v>
      </c>
      <c r="CS26" s="658"/>
      <c r="CT26" s="658"/>
      <c r="CU26" s="658"/>
      <c r="CV26" s="658"/>
      <c r="CW26" s="658"/>
      <c r="CX26" s="658"/>
      <c r="CY26" s="659"/>
      <c r="CZ26" s="660">
        <v>8</v>
      </c>
      <c r="DA26" s="672"/>
      <c r="DB26" s="672"/>
      <c r="DC26" s="673"/>
      <c r="DD26" s="663">
        <v>990276</v>
      </c>
      <c r="DE26" s="658"/>
      <c r="DF26" s="658"/>
      <c r="DG26" s="658"/>
      <c r="DH26" s="658"/>
      <c r="DI26" s="658"/>
      <c r="DJ26" s="658"/>
      <c r="DK26" s="659"/>
      <c r="DL26" s="663" t="s">
        <v>130</v>
      </c>
      <c r="DM26" s="658"/>
      <c r="DN26" s="658"/>
      <c r="DO26" s="658"/>
      <c r="DP26" s="658"/>
      <c r="DQ26" s="658"/>
      <c r="DR26" s="658"/>
      <c r="DS26" s="658"/>
      <c r="DT26" s="658"/>
      <c r="DU26" s="658"/>
      <c r="DV26" s="659"/>
      <c r="DW26" s="660" t="s">
        <v>238</v>
      </c>
      <c r="DX26" s="672"/>
      <c r="DY26" s="672"/>
      <c r="DZ26" s="672"/>
      <c r="EA26" s="672"/>
      <c r="EB26" s="672"/>
      <c r="EC26" s="684"/>
    </row>
    <row r="27" spans="2:133" ht="11.25" customHeight="1" x14ac:dyDescent="0.2">
      <c r="B27" s="654" t="s">
        <v>302</v>
      </c>
      <c r="C27" s="655"/>
      <c r="D27" s="655"/>
      <c r="E27" s="655"/>
      <c r="F27" s="655"/>
      <c r="G27" s="655"/>
      <c r="H27" s="655"/>
      <c r="I27" s="655"/>
      <c r="J27" s="655"/>
      <c r="K27" s="655"/>
      <c r="L27" s="655"/>
      <c r="M27" s="655"/>
      <c r="N27" s="655"/>
      <c r="O27" s="655"/>
      <c r="P27" s="655"/>
      <c r="Q27" s="656"/>
      <c r="R27" s="657">
        <v>28832</v>
      </c>
      <c r="S27" s="658"/>
      <c r="T27" s="658"/>
      <c r="U27" s="658"/>
      <c r="V27" s="658"/>
      <c r="W27" s="658"/>
      <c r="X27" s="658"/>
      <c r="Y27" s="659"/>
      <c r="Z27" s="695">
        <v>0.2</v>
      </c>
      <c r="AA27" s="695"/>
      <c r="AB27" s="695"/>
      <c r="AC27" s="695"/>
      <c r="AD27" s="696" t="s">
        <v>238</v>
      </c>
      <c r="AE27" s="696"/>
      <c r="AF27" s="696"/>
      <c r="AG27" s="696"/>
      <c r="AH27" s="696"/>
      <c r="AI27" s="696"/>
      <c r="AJ27" s="696"/>
      <c r="AK27" s="696"/>
      <c r="AL27" s="660" t="s">
        <v>238</v>
      </c>
      <c r="AM27" s="661"/>
      <c r="AN27" s="661"/>
      <c r="AO27" s="697"/>
      <c r="AP27" s="654" t="s">
        <v>303</v>
      </c>
      <c r="AQ27" s="655"/>
      <c r="AR27" s="655"/>
      <c r="AS27" s="655"/>
      <c r="AT27" s="655"/>
      <c r="AU27" s="655"/>
      <c r="AV27" s="655"/>
      <c r="AW27" s="655"/>
      <c r="AX27" s="655"/>
      <c r="AY27" s="655"/>
      <c r="AZ27" s="655"/>
      <c r="BA27" s="655"/>
      <c r="BB27" s="655"/>
      <c r="BC27" s="655"/>
      <c r="BD27" s="655"/>
      <c r="BE27" s="655"/>
      <c r="BF27" s="656"/>
      <c r="BG27" s="657">
        <v>1414035</v>
      </c>
      <c r="BH27" s="658"/>
      <c r="BI27" s="658"/>
      <c r="BJ27" s="658"/>
      <c r="BK27" s="658"/>
      <c r="BL27" s="658"/>
      <c r="BM27" s="658"/>
      <c r="BN27" s="659"/>
      <c r="BO27" s="695">
        <v>100</v>
      </c>
      <c r="BP27" s="695"/>
      <c r="BQ27" s="695"/>
      <c r="BR27" s="695"/>
      <c r="BS27" s="696">
        <v>15916</v>
      </c>
      <c r="BT27" s="696"/>
      <c r="BU27" s="696"/>
      <c r="BV27" s="696"/>
      <c r="BW27" s="696"/>
      <c r="BX27" s="696"/>
      <c r="BY27" s="696"/>
      <c r="BZ27" s="696"/>
      <c r="CA27" s="696"/>
      <c r="CB27" s="736"/>
      <c r="CD27" s="654" t="s">
        <v>304</v>
      </c>
      <c r="CE27" s="655"/>
      <c r="CF27" s="655"/>
      <c r="CG27" s="655"/>
      <c r="CH27" s="655"/>
      <c r="CI27" s="655"/>
      <c r="CJ27" s="655"/>
      <c r="CK27" s="655"/>
      <c r="CL27" s="655"/>
      <c r="CM27" s="655"/>
      <c r="CN27" s="655"/>
      <c r="CO27" s="655"/>
      <c r="CP27" s="655"/>
      <c r="CQ27" s="656"/>
      <c r="CR27" s="657">
        <v>2087981</v>
      </c>
      <c r="CS27" s="670"/>
      <c r="CT27" s="670"/>
      <c r="CU27" s="670"/>
      <c r="CV27" s="670"/>
      <c r="CW27" s="670"/>
      <c r="CX27" s="670"/>
      <c r="CY27" s="671"/>
      <c r="CZ27" s="660">
        <v>16.2</v>
      </c>
      <c r="DA27" s="672"/>
      <c r="DB27" s="672"/>
      <c r="DC27" s="673"/>
      <c r="DD27" s="663">
        <v>583708</v>
      </c>
      <c r="DE27" s="670"/>
      <c r="DF27" s="670"/>
      <c r="DG27" s="670"/>
      <c r="DH27" s="670"/>
      <c r="DI27" s="670"/>
      <c r="DJ27" s="670"/>
      <c r="DK27" s="671"/>
      <c r="DL27" s="663">
        <v>494434</v>
      </c>
      <c r="DM27" s="670"/>
      <c r="DN27" s="670"/>
      <c r="DO27" s="670"/>
      <c r="DP27" s="670"/>
      <c r="DQ27" s="670"/>
      <c r="DR27" s="670"/>
      <c r="DS27" s="670"/>
      <c r="DT27" s="670"/>
      <c r="DU27" s="670"/>
      <c r="DV27" s="671"/>
      <c r="DW27" s="660">
        <v>8.9</v>
      </c>
      <c r="DX27" s="672"/>
      <c r="DY27" s="672"/>
      <c r="DZ27" s="672"/>
      <c r="EA27" s="672"/>
      <c r="EB27" s="672"/>
      <c r="EC27" s="684"/>
    </row>
    <row r="28" spans="2:133" ht="11.25" customHeight="1" x14ac:dyDescent="0.2">
      <c r="B28" s="654" t="s">
        <v>305</v>
      </c>
      <c r="C28" s="655"/>
      <c r="D28" s="655"/>
      <c r="E28" s="655"/>
      <c r="F28" s="655"/>
      <c r="G28" s="655"/>
      <c r="H28" s="655"/>
      <c r="I28" s="655"/>
      <c r="J28" s="655"/>
      <c r="K28" s="655"/>
      <c r="L28" s="655"/>
      <c r="M28" s="655"/>
      <c r="N28" s="655"/>
      <c r="O28" s="655"/>
      <c r="P28" s="655"/>
      <c r="Q28" s="656"/>
      <c r="R28" s="657">
        <v>90503</v>
      </c>
      <c r="S28" s="658"/>
      <c r="T28" s="658"/>
      <c r="U28" s="658"/>
      <c r="V28" s="658"/>
      <c r="W28" s="658"/>
      <c r="X28" s="658"/>
      <c r="Y28" s="659"/>
      <c r="Z28" s="695">
        <v>0.7</v>
      </c>
      <c r="AA28" s="695"/>
      <c r="AB28" s="695"/>
      <c r="AC28" s="695"/>
      <c r="AD28" s="696">
        <v>5110</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306</v>
      </c>
      <c r="CE28" s="655"/>
      <c r="CF28" s="655"/>
      <c r="CG28" s="655"/>
      <c r="CH28" s="655"/>
      <c r="CI28" s="655"/>
      <c r="CJ28" s="655"/>
      <c r="CK28" s="655"/>
      <c r="CL28" s="655"/>
      <c r="CM28" s="655"/>
      <c r="CN28" s="655"/>
      <c r="CO28" s="655"/>
      <c r="CP28" s="655"/>
      <c r="CQ28" s="656"/>
      <c r="CR28" s="657">
        <v>1075832</v>
      </c>
      <c r="CS28" s="658"/>
      <c r="CT28" s="658"/>
      <c r="CU28" s="658"/>
      <c r="CV28" s="658"/>
      <c r="CW28" s="658"/>
      <c r="CX28" s="658"/>
      <c r="CY28" s="659"/>
      <c r="CZ28" s="660">
        <v>8.4</v>
      </c>
      <c r="DA28" s="672"/>
      <c r="DB28" s="672"/>
      <c r="DC28" s="673"/>
      <c r="DD28" s="663">
        <v>1075832</v>
      </c>
      <c r="DE28" s="658"/>
      <c r="DF28" s="658"/>
      <c r="DG28" s="658"/>
      <c r="DH28" s="658"/>
      <c r="DI28" s="658"/>
      <c r="DJ28" s="658"/>
      <c r="DK28" s="659"/>
      <c r="DL28" s="663">
        <v>1075832</v>
      </c>
      <c r="DM28" s="658"/>
      <c r="DN28" s="658"/>
      <c r="DO28" s="658"/>
      <c r="DP28" s="658"/>
      <c r="DQ28" s="658"/>
      <c r="DR28" s="658"/>
      <c r="DS28" s="658"/>
      <c r="DT28" s="658"/>
      <c r="DU28" s="658"/>
      <c r="DV28" s="659"/>
      <c r="DW28" s="660">
        <v>19.399999999999999</v>
      </c>
      <c r="DX28" s="672"/>
      <c r="DY28" s="672"/>
      <c r="DZ28" s="672"/>
      <c r="EA28" s="672"/>
      <c r="EB28" s="672"/>
      <c r="EC28" s="684"/>
    </row>
    <row r="29" spans="2:133" ht="11.25" customHeight="1" x14ac:dyDescent="0.2">
      <c r="B29" s="654" t="s">
        <v>307</v>
      </c>
      <c r="C29" s="655"/>
      <c r="D29" s="655"/>
      <c r="E29" s="655"/>
      <c r="F29" s="655"/>
      <c r="G29" s="655"/>
      <c r="H29" s="655"/>
      <c r="I29" s="655"/>
      <c r="J29" s="655"/>
      <c r="K29" s="655"/>
      <c r="L29" s="655"/>
      <c r="M29" s="655"/>
      <c r="N29" s="655"/>
      <c r="O29" s="655"/>
      <c r="P29" s="655"/>
      <c r="Q29" s="656"/>
      <c r="R29" s="657">
        <v>12848</v>
      </c>
      <c r="S29" s="658"/>
      <c r="T29" s="658"/>
      <c r="U29" s="658"/>
      <c r="V29" s="658"/>
      <c r="W29" s="658"/>
      <c r="X29" s="658"/>
      <c r="Y29" s="659"/>
      <c r="Z29" s="695">
        <v>0.1</v>
      </c>
      <c r="AA29" s="695"/>
      <c r="AB29" s="695"/>
      <c r="AC29" s="695"/>
      <c r="AD29" s="696" t="s">
        <v>238</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308</v>
      </c>
      <c r="CE29" s="677"/>
      <c r="CF29" s="654" t="s">
        <v>309</v>
      </c>
      <c r="CG29" s="655"/>
      <c r="CH29" s="655"/>
      <c r="CI29" s="655"/>
      <c r="CJ29" s="655"/>
      <c r="CK29" s="655"/>
      <c r="CL29" s="655"/>
      <c r="CM29" s="655"/>
      <c r="CN29" s="655"/>
      <c r="CO29" s="655"/>
      <c r="CP29" s="655"/>
      <c r="CQ29" s="656"/>
      <c r="CR29" s="657">
        <v>1075832</v>
      </c>
      <c r="CS29" s="670"/>
      <c r="CT29" s="670"/>
      <c r="CU29" s="670"/>
      <c r="CV29" s="670"/>
      <c r="CW29" s="670"/>
      <c r="CX29" s="670"/>
      <c r="CY29" s="671"/>
      <c r="CZ29" s="660">
        <v>8.4</v>
      </c>
      <c r="DA29" s="672"/>
      <c r="DB29" s="672"/>
      <c r="DC29" s="673"/>
      <c r="DD29" s="663">
        <v>1075832</v>
      </c>
      <c r="DE29" s="670"/>
      <c r="DF29" s="670"/>
      <c r="DG29" s="670"/>
      <c r="DH29" s="670"/>
      <c r="DI29" s="670"/>
      <c r="DJ29" s="670"/>
      <c r="DK29" s="671"/>
      <c r="DL29" s="663">
        <v>1075832</v>
      </c>
      <c r="DM29" s="670"/>
      <c r="DN29" s="670"/>
      <c r="DO29" s="670"/>
      <c r="DP29" s="670"/>
      <c r="DQ29" s="670"/>
      <c r="DR29" s="670"/>
      <c r="DS29" s="670"/>
      <c r="DT29" s="670"/>
      <c r="DU29" s="670"/>
      <c r="DV29" s="671"/>
      <c r="DW29" s="660">
        <v>19.399999999999999</v>
      </c>
      <c r="DX29" s="672"/>
      <c r="DY29" s="672"/>
      <c r="DZ29" s="672"/>
      <c r="EA29" s="672"/>
      <c r="EB29" s="672"/>
      <c r="EC29" s="684"/>
    </row>
    <row r="30" spans="2:133" ht="11.25" customHeight="1" x14ac:dyDescent="0.2">
      <c r="B30" s="654" t="s">
        <v>310</v>
      </c>
      <c r="C30" s="655"/>
      <c r="D30" s="655"/>
      <c r="E30" s="655"/>
      <c r="F30" s="655"/>
      <c r="G30" s="655"/>
      <c r="H30" s="655"/>
      <c r="I30" s="655"/>
      <c r="J30" s="655"/>
      <c r="K30" s="655"/>
      <c r="L30" s="655"/>
      <c r="M30" s="655"/>
      <c r="N30" s="655"/>
      <c r="O30" s="655"/>
      <c r="P30" s="655"/>
      <c r="Q30" s="656"/>
      <c r="R30" s="657">
        <v>2026288</v>
      </c>
      <c r="S30" s="658"/>
      <c r="T30" s="658"/>
      <c r="U30" s="658"/>
      <c r="V30" s="658"/>
      <c r="W30" s="658"/>
      <c r="X30" s="658"/>
      <c r="Y30" s="659"/>
      <c r="Z30" s="695">
        <v>15.2</v>
      </c>
      <c r="AA30" s="695"/>
      <c r="AB30" s="695"/>
      <c r="AC30" s="695"/>
      <c r="AD30" s="696" t="s">
        <v>238</v>
      </c>
      <c r="AE30" s="696"/>
      <c r="AF30" s="696"/>
      <c r="AG30" s="696"/>
      <c r="AH30" s="696"/>
      <c r="AI30" s="696"/>
      <c r="AJ30" s="696"/>
      <c r="AK30" s="696"/>
      <c r="AL30" s="660" t="s">
        <v>130</v>
      </c>
      <c r="AM30" s="661"/>
      <c r="AN30" s="661"/>
      <c r="AO30" s="697"/>
      <c r="AP30" s="709" t="s">
        <v>226</v>
      </c>
      <c r="AQ30" s="710"/>
      <c r="AR30" s="710"/>
      <c r="AS30" s="710"/>
      <c r="AT30" s="710"/>
      <c r="AU30" s="710"/>
      <c r="AV30" s="710"/>
      <c r="AW30" s="710"/>
      <c r="AX30" s="710"/>
      <c r="AY30" s="710"/>
      <c r="AZ30" s="710"/>
      <c r="BA30" s="710"/>
      <c r="BB30" s="710"/>
      <c r="BC30" s="710"/>
      <c r="BD30" s="710"/>
      <c r="BE30" s="710"/>
      <c r="BF30" s="711"/>
      <c r="BG30" s="709" t="s">
        <v>311</v>
      </c>
      <c r="BH30" s="727"/>
      <c r="BI30" s="727"/>
      <c r="BJ30" s="727"/>
      <c r="BK30" s="727"/>
      <c r="BL30" s="727"/>
      <c r="BM30" s="727"/>
      <c r="BN30" s="727"/>
      <c r="BO30" s="727"/>
      <c r="BP30" s="727"/>
      <c r="BQ30" s="728"/>
      <c r="BR30" s="709" t="s">
        <v>312</v>
      </c>
      <c r="BS30" s="727"/>
      <c r="BT30" s="727"/>
      <c r="BU30" s="727"/>
      <c r="BV30" s="727"/>
      <c r="BW30" s="727"/>
      <c r="BX30" s="727"/>
      <c r="BY30" s="727"/>
      <c r="BZ30" s="727"/>
      <c r="CA30" s="727"/>
      <c r="CB30" s="728"/>
      <c r="CD30" s="678"/>
      <c r="CE30" s="679"/>
      <c r="CF30" s="654" t="s">
        <v>313</v>
      </c>
      <c r="CG30" s="655"/>
      <c r="CH30" s="655"/>
      <c r="CI30" s="655"/>
      <c r="CJ30" s="655"/>
      <c r="CK30" s="655"/>
      <c r="CL30" s="655"/>
      <c r="CM30" s="655"/>
      <c r="CN30" s="655"/>
      <c r="CO30" s="655"/>
      <c r="CP30" s="655"/>
      <c r="CQ30" s="656"/>
      <c r="CR30" s="657">
        <v>1049691</v>
      </c>
      <c r="CS30" s="658"/>
      <c r="CT30" s="658"/>
      <c r="CU30" s="658"/>
      <c r="CV30" s="658"/>
      <c r="CW30" s="658"/>
      <c r="CX30" s="658"/>
      <c r="CY30" s="659"/>
      <c r="CZ30" s="660">
        <v>8.1999999999999993</v>
      </c>
      <c r="DA30" s="672"/>
      <c r="DB30" s="672"/>
      <c r="DC30" s="673"/>
      <c r="DD30" s="663">
        <v>1049691</v>
      </c>
      <c r="DE30" s="658"/>
      <c r="DF30" s="658"/>
      <c r="DG30" s="658"/>
      <c r="DH30" s="658"/>
      <c r="DI30" s="658"/>
      <c r="DJ30" s="658"/>
      <c r="DK30" s="659"/>
      <c r="DL30" s="663">
        <v>1049691</v>
      </c>
      <c r="DM30" s="658"/>
      <c r="DN30" s="658"/>
      <c r="DO30" s="658"/>
      <c r="DP30" s="658"/>
      <c r="DQ30" s="658"/>
      <c r="DR30" s="658"/>
      <c r="DS30" s="658"/>
      <c r="DT30" s="658"/>
      <c r="DU30" s="658"/>
      <c r="DV30" s="659"/>
      <c r="DW30" s="660">
        <v>18.899999999999999</v>
      </c>
      <c r="DX30" s="672"/>
      <c r="DY30" s="672"/>
      <c r="DZ30" s="672"/>
      <c r="EA30" s="672"/>
      <c r="EB30" s="672"/>
      <c r="EC30" s="684"/>
    </row>
    <row r="31" spans="2:133" ht="11.25" customHeight="1" x14ac:dyDescent="0.2">
      <c r="B31" s="724" t="s">
        <v>314</v>
      </c>
      <c r="C31" s="725"/>
      <c r="D31" s="725"/>
      <c r="E31" s="725"/>
      <c r="F31" s="725"/>
      <c r="G31" s="725"/>
      <c r="H31" s="725"/>
      <c r="I31" s="725"/>
      <c r="J31" s="725"/>
      <c r="K31" s="725"/>
      <c r="L31" s="725"/>
      <c r="M31" s="725"/>
      <c r="N31" s="725"/>
      <c r="O31" s="725"/>
      <c r="P31" s="725"/>
      <c r="Q31" s="726"/>
      <c r="R31" s="657" t="s">
        <v>238</v>
      </c>
      <c r="S31" s="658"/>
      <c r="T31" s="658"/>
      <c r="U31" s="658"/>
      <c r="V31" s="658"/>
      <c r="W31" s="658"/>
      <c r="X31" s="658"/>
      <c r="Y31" s="659"/>
      <c r="Z31" s="695" t="s">
        <v>130</v>
      </c>
      <c r="AA31" s="695"/>
      <c r="AB31" s="695"/>
      <c r="AC31" s="695"/>
      <c r="AD31" s="696" t="s">
        <v>130</v>
      </c>
      <c r="AE31" s="696"/>
      <c r="AF31" s="696"/>
      <c r="AG31" s="696"/>
      <c r="AH31" s="696"/>
      <c r="AI31" s="696"/>
      <c r="AJ31" s="696"/>
      <c r="AK31" s="696"/>
      <c r="AL31" s="660" t="s">
        <v>238</v>
      </c>
      <c r="AM31" s="661"/>
      <c r="AN31" s="661"/>
      <c r="AO31" s="697"/>
      <c r="AP31" s="729" t="s">
        <v>315</v>
      </c>
      <c r="AQ31" s="730"/>
      <c r="AR31" s="730"/>
      <c r="AS31" s="730"/>
      <c r="AT31" s="731" t="s">
        <v>316</v>
      </c>
      <c r="AU31" s="218"/>
      <c r="AV31" s="218"/>
      <c r="AW31" s="218"/>
      <c r="AX31" s="715" t="s">
        <v>191</v>
      </c>
      <c r="AY31" s="716"/>
      <c r="AZ31" s="716"/>
      <c r="BA31" s="716"/>
      <c r="BB31" s="716"/>
      <c r="BC31" s="716"/>
      <c r="BD31" s="716"/>
      <c r="BE31" s="716"/>
      <c r="BF31" s="717"/>
      <c r="BG31" s="719">
        <v>98.4</v>
      </c>
      <c r="BH31" s="720"/>
      <c r="BI31" s="720"/>
      <c r="BJ31" s="720"/>
      <c r="BK31" s="720"/>
      <c r="BL31" s="720"/>
      <c r="BM31" s="721">
        <v>95.1</v>
      </c>
      <c r="BN31" s="720"/>
      <c r="BO31" s="720"/>
      <c r="BP31" s="720"/>
      <c r="BQ31" s="722"/>
      <c r="BR31" s="719">
        <v>98.5</v>
      </c>
      <c r="BS31" s="720"/>
      <c r="BT31" s="720"/>
      <c r="BU31" s="720"/>
      <c r="BV31" s="720"/>
      <c r="BW31" s="720"/>
      <c r="BX31" s="721">
        <v>95.1</v>
      </c>
      <c r="BY31" s="720"/>
      <c r="BZ31" s="720"/>
      <c r="CA31" s="720"/>
      <c r="CB31" s="722"/>
      <c r="CD31" s="678"/>
      <c r="CE31" s="679"/>
      <c r="CF31" s="654" t="s">
        <v>317</v>
      </c>
      <c r="CG31" s="655"/>
      <c r="CH31" s="655"/>
      <c r="CI31" s="655"/>
      <c r="CJ31" s="655"/>
      <c r="CK31" s="655"/>
      <c r="CL31" s="655"/>
      <c r="CM31" s="655"/>
      <c r="CN31" s="655"/>
      <c r="CO31" s="655"/>
      <c r="CP31" s="655"/>
      <c r="CQ31" s="656"/>
      <c r="CR31" s="657">
        <v>26141</v>
      </c>
      <c r="CS31" s="670"/>
      <c r="CT31" s="670"/>
      <c r="CU31" s="670"/>
      <c r="CV31" s="670"/>
      <c r="CW31" s="670"/>
      <c r="CX31" s="670"/>
      <c r="CY31" s="671"/>
      <c r="CZ31" s="660">
        <v>0.2</v>
      </c>
      <c r="DA31" s="672"/>
      <c r="DB31" s="672"/>
      <c r="DC31" s="673"/>
      <c r="DD31" s="663">
        <v>26141</v>
      </c>
      <c r="DE31" s="670"/>
      <c r="DF31" s="670"/>
      <c r="DG31" s="670"/>
      <c r="DH31" s="670"/>
      <c r="DI31" s="670"/>
      <c r="DJ31" s="670"/>
      <c r="DK31" s="671"/>
      <c r="DL31" s="663">
        <v>26141</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318</v>
      </c>
      <c r="C32" s="655"/>
      <c r="D32" s="655"/>
      <c r="E32" s="655"/>
      <c r="F32" s="655"/>
      <c r="G32" s="655"/>
      <c r="H32" s="655"/>
      <c r="I32" s="655"/>
      <c r="J32" s="655"/>
      <c r="K32" s="655"/>
      <c r="L32" s="655"/>
      <c r="M32" s="655"/>
      <c r="N32" s="655"/>
      <c r="O32" s="655"/>
      <c r="P32" s="655"/>
      <c r="Q32" s="656"/>
      <c r="R32" s="657">
        <v>823025</v>
      </c>
      <c r="S32" s="658"/>
      <c r="T32" s="658"/>
      <c r="U32" s="658"/>
      <c r="V32" s="658"/>
      <c r="W32" s="658"/>
      <c r="X32" s="658"/>
      <c r="Y32" s="659"/>
      <c r="Z32" s="695">
        <v>6.2</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32"/>
      <c r="AU32" s="214" t="s">
        <v>319</v>
      </c>
      <c r="AX32" s="654" t="s">
        <v>320</v>
      </c>
      <c r="AY32" s="655"/>
      <c r="AZ32" s="655"/>
      <c r="BA32" s="655"/>
      <c r="BB32" s="655"/>
      <c r="BC32" s="655"/>
      <c r="BD32" s="655"/>
      <c r="BE32" s="655"/>
      <c r="BF32" s="656"/>
      <c r="BG32" s="723">
        <v>99.5</v>
      </c>
      <c r="BH32" s="670"/>
      <c r="BI32" s="670"/>
      <c r="BJ32" s="670"/>
      <c r="BK32" s="670"/>
      <c r="BL32" s="670"/>
      <c r="BM32" s="661">
        <v>97.6</v>
      </c>
      <c r="BN32" s="670"/>
      <c r="BO32" s="670"/>
      <c r="BP32" s="670"/>
      <c r="BQ32" s="693"/>
      <c r="BR32" s="723">
        <v>99.6</v>
      </c>
      <c r="BS32" s="670"/>
      <c r="BT32" s="670"/>
      <c r="BU32" s="670"/>
      <c r="BV32" s="670"/>
      <c r="BW32" s="670"/>
      <c r="BX32" s="661">
        <v>97.9</v>
      </c>
      <c r="BY32" s="670"/>
      <c r="BZ32" s="670"/>
      <c r="CA32" s="670"/>
      <c r="CB32" s="693"/>
      <c r="CD32" s="680"/>
      <c r="CE32" s="681"/>
      <c r="CF32" s="654" t="s">
        <v>321</v>
      </c>
      <c r="CG32" s="655"/>
      <c r="CH32" s="655"/>
      <c r="CI32" s="655"/>
      <c r="CJ32" s="655"/>
      <c r="CK32" s="655"/>
      <c r="CL32" s="655"/>
      <c r="CM32" s="655"/>
      <c r="CN32" s="655"/>
      <c r="CO32" s="655"/>
      <c r="CP32" s="655"/>
      <c r="CQ32" s="656"/>
      <c r="CR32" s="657" t="s">
        <v>238</v>
      </c>
      <c r="CS32" s="658"/>
      <c r="CT32" s="658"/>
      <c r="CU32" s="658"/>
      <c r="CV32" s="658"/>
      <c r="CW32" s="658"/>
      <c r="CX32" s="658"/>
      <c r="CY32" s="659"/>
      <c r="CZ32" s="660" t="s">
        <v>238</v>
      </c>
      <c r="DA32" s="672"/>
      <c r="DB32" s="672"/>
      <c r="DC32" s="673"/>
      <c r="DD32" s="663" t="s">
        <v>238</v>
      </c>
      <c r="DE32" s="658"/>
      <c r="DF32" s="658"/>
      <c r="DG32" s="658"/>
      <c r="DH32" s="658"/>
      <c r="DI32" s="658"/>
      <c r="DJ32" s="658"/>
      <c r="DK32" s="659"/>
      <c r="DL32" s="663" t="s">
        <v>130</v>
      </c>
      <c r="DM32" s="658"/>
      <c r="DN32" s="658"/>
      <c r="DO32" s="658"/>
      <c r="DP32" s="658"/>
      <c r="DQ32" s="658"/>
      <c r="DR32" s="658"/>
      <c r="DS32" s="658"/>
      <c r="DT32" s="658"/>
      <c r="DU32" s="658"/>
      <c r="DV32" s="659"/>
      <c r="DW32" s="660" t="s">
        <v>238</v>
      </c>
      <c r="DX32" s="672"/>
      <c r="DY32" s="672"/>
      <c r="DZ32" s="672"/>
      <c r="EA32" s="672"/>
      <c r="EB32" s="672"/>
      <c r="EC32" s="684"/>
    </row>
    <row r="33" spans="2:133" ht="11.25" customHeight="1" x14ac:dyDescent="0.2">
      <c r="B33" s="654" t="s">
        <v>322</v>
      </c>
      <c r="C33" s="655"/>
      <c r="D33" s="655"/>
      <c r="E33" s="655"/>
      <c r="F33" s="655"/>
      <c r="G33" s="655"/>
      <c r="H33" s="655"/>
      <c r="I33" s="655"/>
      <c r="J33" s="655"/>
      <c r="K33" s="655"/>
      <c r="L33" s="655"/>
      <c r="M33" s="655"/>
      <c r="N33" s="655"/>
      <c r="O33" s="655"/>
      <c r="P33" s="655"/>
      <c r="Q33" s="656"/>
      <c r="R33" s="657">
        <v>20900</v>
      </c>
      <c r="S33" s="658"/>
      <c r="T33" s="658"/>
      <c r="U33" s="658"/>
      <c r="V33" s="658"/>
      <c r="W33" s="658"/>
      <c r="X33" s="658"/>
      <c r="Y33" s="659"/>
      <c r="Z33" s="695">
        <v>0.2</v>
      </c>
      <c r="AA33" s="695"/>
      <c r="AB33" s="695"/>
      <c r="AC33" s="695"/>
      <c r="AD33" s="696">
        <v>19351</v>
      </c>
      <c r="AE33" s="696"/>
      <c r="AF33" s="696"/>
      <c r="AG33" s="696"/>
      <c r="AH33" s="696"/>
      <c r="AI33" s="696"/>
      <c r="AJ33" s="696"/>
      <c r="AK33" s="696"/>
      <c r="AL33" s="660">
        <v>0.4</v>
      </c>
      <c r="AM33" s="661"/>
      <c r="AN33" s="661"/>
      <c r="AO33" s="697"/>
      <c r="AP33" s="700"/>
      <c r="AQ33" s="701"/>
      <c r="AR33" s="701"/>
      <c r="AS33" s="701"/>
      <c r="AT33" s="733"/>
      <c r="AU33" s="219"/>
      <c r="AV33" s="219"/>
      <c r="AW33" s="219"/>
      <c r="AX33" s="638" t="s">
        <v>323</v>
      </c>
      <c r="AY33" s="639"/>
      <c r="AZ33" s="639"/>
      <c r="BA33" s="639"/>
      <c r="BB33" s="639"/>
      <c r="BC33" s="639"/>
      <c r="BD33" s="639"/>
      <c r="BE33" s="639"/>
      <c r="BF33" s="640"/>
      <c r="BG33" s="718">
        <v>97.4</v>
      </c>
      <c r="BH33" s="642"/>
      <c r="BI33" s="642"/>
      <c r="BJ33" s="642"/>
      <c r="BK33" s="642"/>
      <c r="BL33" s="642"/>
      <c r="BM33" s="688">
        <v>92.5</v>
      </c>
      <c r="BN33" s="642"/>
      <c r="BO33" s="642"/>
      <c r="BP33" s="642"/>
      <c r="BQ33" s="705"/>
      <c r="BR33" s="718">
        <v>97.4</v>
      </c>
      <c r="BS33" s="642"/>
      <c r="BT33" s="642"/>
      <c r="BU33" s="642"/>
      <c r="BV33" s="642"/>
      <c r="BW33" s="642"/>
      <c r="BX33" s="688">
        <v>92.2</v>
      </c>
      <c r="BY33" s="642"/>
      <c r="BZ33" s="642"/>
      <c r="CA33" s="642"/>
      <c r="CB33" s="705"/>
      <c r="CD33" s="654" t="s">
        <v>324</v>
      </c>
      <c r="CE33" s="655"/>
      <c r="CF33" s="655"/>
      <c r="CG33" s="655"/>
      <c r="CH33" s="655"/>
      <c r="CI33" s="655"/>
      <c r="CJ33" s="655"/>
      <c r="CK33" s="655"/>
      <c r="CL33" s="655"/>
      <c r="CM33" s="655"/>
      <c r="CN33" s="655"/>
      <c r="CO33" s="655"/>
      <c r="CP33" s="655"/>
      <c r="CQ33" s="656"/>
      <c r="CR33" s="657">
        <v>6353923</v>
      </c>
      <c r="CS33" s="670"/>
      <c r="CT33" s="670"/>
      <c r="CU33" s="670"/>
      <c r="CV33" s="670"/>
      <c r="CW33" s="670"/>
      <c r="CX33" s="670"/>
      <c r="CY33" s="671"/>
      <c r="CZ33" s="660">
        <v>49.4</v>
      </c>
      <c r="DA33" s="672"/>
      <c r="DB33" s="672"/>
      <c r="DC33" s="673"/>
      <c r="DD33" s="663">
        <v>3291598</v>
      </c>
      <c r="DE33" s="670"/>
      <c r="DF33" s="670"/>
      <c r="DG33" s="670"/>
      <c r="DH33" s="670"/>
      <c r="DI33" s="670"/>
      <c r="DJ33" s="670"/>
      <c r="DK33" s="671"/>
      <c r="DL33" s="663">
        <v>1760532</v>
      </c>
      <c r="DM33" s="670"/>
      <c r="DN33" s="670"/>
      <c r="DO33" s="670"/>
      <c r="DP33" s="670"/>
      <c r="DQ33" s="670"/>
      <c r="DR33" s="670"/>
      <c r="DS33" s="670"/>
      <c r="DT33" s="670"/>
      <c r="DU33" s="670"/>
      <c r="DV33" s="671"/>
      <c r="DW33" s="660">
        <v>31.7</v>
      </c>
      <c r="DX33" s="672"/>
      <c r="DY33" s="672"/>
      <c r="DZ33" s="672"/>
      <c r="EA33" s="672"/>
      <c r="EB33" s="672"/>
      <c r="EC33" s="684"/>
    </row>
    <row r="34" spans="2:133" ht="11.25" customHeight="1" x14ac:dyDescent="0.2">
      <c r="B34" s="654" t="s">
        <v>325</v>
      </c>
      <c r="C34" s="655"/>
      <c r="D34" s="655"/>
      <c r="E34" s="655"/>
      <c r="F34" s="655"/>
      <c r="G34" s="655"/>
      <c r="H34" s="655"/>
      <c r="I34" s="655"/>
      <c r="J34" s="655"/>
      <c r="K34" s="655"/>
      <c r="L34" s="655"/>
      <c r="M34" s="655"/>
      <c r="N34" s="655"/>
      <c r="O34" s="655"/>
      <c r="P34" s="655"/>
      <c r="Q34" s="656"/>
      <c r="R34" s="657">
        <v>1179149</v>
      </c>
      <c r="S34" s="658"/>
      <c r="T34" s="658"/>
      <c r="U34" s="658"/>
      <c r="V34" s="658"/>
      <c r="W34" s="658"/>
      <c r="X34" s="658"/>
      <c r="Y34" s="659"/>
      <c r="Z34" s="695">
        <v>8.9</v>
      </c>
      <c r="AA34" s="695"/>
      <c r="AB34" s="695"/>
      <c r="AC34" s="695"/>
      <c r="AD34" s="696" t="s">
        <v>238</v>
      </c>
      <c r="AE34" s="696"/>
      <c r="AF34" s="696"/>
      <c r="AG34" s="696"/>
      <c r="AH34" s="696"/>
      <c r="AI34" s="696"/>
      <c r="AJ34" s="696"/>
      <c r="AK34" s="696"/>
      <c r="AL34" s="660" t="s">
        <v>238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326</v>
      </c>
      <c r="CE34" s="655"/>
      <c r="CF34" s="655"/>
      <c r="CG34" s="655"/>
      <c r="CH34" s="655"/>
      <c r="CI34" s="655"/>
      <c r="CJ34" s="655"/>
      <c r="CK34" s="655"/>
      <c r="CL34" s="655"/>
      <c r="CM34" s="655"/>
      <c r="CN34" s="655"/>
      <c r="CO34" s="655"/>
      <c r="CP34" s="655"/>
      <c r="CQ34" s="656"/>
      <c r="CR34" s="657">
        <v>1482944</v>
      </c>
      <c r="CS34" s="658"/>
      <c r="CT34" s="658"/>
      <c r="CU34" s="658"/>
      <c r="CV34" s="658"/>
      <c r="CW34" s="658"/>
      <c r="CX34" s="658"/>
      <c r="CY34" s="659"/>
      <c r="CZ34" s="660">
        <v>11.5</v>
      </c>
      <c r="DA34" s="672"/>
      <c r="DB34" s="672"/>
      <c r="DC34" s="673"/>
      <c r="DD34" s="663">
        <v>734467</v>
      </c>
      <c r="DE34" s="658"/>
      <c r="DF34" s="658"/>
      <c r="DG34" s="658"/>
      <c r="DH34" s="658"/>
      <c r="DI34" s="658"/>
      <c r="DJ34" s="658"/>
      <c r="DK34" s="659"/>
      <c r="DL34" s="663">
        <v>465842</v>
      </c>
      <c r="DM34" s="658"/>
      <c r="DN34" s="658"/>
      <c r="DO34" s="658"/>
      <c r="DP34" s="658"/>
      <c r="DQ34" s="658"/>
      <c r="DR34" s="658"/>
      <c r="DS34" s="658"/>
      <c r="DT34" s="658"/>
      <c r="DU34" s="658"/>
      <c r="DV34" s="659"/>
      <c r="DW34" s="660">
        <v>8.4</v>
      </c>
      <c r="DX34" s="672"/>
      <c r="DY34" s="672"/>
      <c r="DZ34" s="672"/>
      <c r="EA34" s="672"/>
      <c r="EB34" s="672"/>
      <c r="EC34" s="684"/>
    </row>
    <row r="35" spans="2:133" ht="11.25" customHeight="1" x14ac:dyDescent="0.2">
      <c r="B35" s="654" t="s">
        <v>327</v>
      </c>
      <c r="C35" s="655"/>
      <c r="D35" s="655"/>
      <c r="E35" s="655"/>
      <c r="F35" s="655"/>
      <c r="G35" s="655"/>
      <c r="H35" s="655"/>
      <c r="I35" s="655"/>
      <c r="J35" s="655"/>
      <c r="K35" s="655"/>
      <c r="L35" s="655"/>
      <c r="M35" s="655"/>
      <c r="N35" s="655"/>
      <c r="O35" s="655"/>
      <c r="P35" s="655"/>
      <c r="Q35" s="656"/>
      <c r="R35" s="657">
        <v>1295748</v>
      </c>
      <c r="S35" s="658"/>
      <c r="T35" s="658"/>
      <c r="U35" s="658"/>
      <c r="V35" s="658"/>
      <c r="W35" s="658"/>
      <c r="X35" s="658"/>
      <c r="Y35" s="659"/>
      <c r="Z35" s="695">
        <v>9.8000000000000007</v>
      </c>
      <c r="AA35" s="695"/>
      <c r="AB35" s="695"/>
      <c r="AC35" s="695"/>
      <c r="AD35" s="696" t="s">
        <v>238</v>
      </c>
      <c r="AE35" s="696"/>
      <c r="AF35" s="696"/>
      <c r="AG35" s="696"/>
      <c r="AH35" s="696"/>
      <c r="AI35" s="696"/>
      <c r="AJ35" s="696"/>
      <c r="AK35" s="696"/>
      <c r="AL35" s="660" t="s">
        <v>238</v>
      </c>
      <c r="AM35" s="661"/>
      <c r="AN35" s="661"/>
      <c r="AO35" s="697"/>
      <c r="AP35" s="222"/>
      <c r="AQ35" s="709" t="s">
        <v>328</v>
      </c>
      <c r="AR35" s="710"/>
      <c r="AS35" s="710"/>
      <c r="AT35" s="710"/>
      <c r="AU35" s="710"/>
      <c r="AV35" s="710"/>
      <c r="AW35" s="710"/>
      <c r="AX35" s="710"/>
      <c r="AY35" s="710"/>
      <c r="AZ35" s="710"/>
      <c r="BA35" s="710"/>
      <c r="BB35" s="710"/>
      <c r="BC35" s="710"/>
      <c r="BD35" s="710"/>
      <c r="BE35" s="710"/>
      <c r="BF35" s="711"/>
      <c r="BG35" s="709" t="s">
        <v>329</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330</v>
      </c>
      <c r="CE35" s="655"/>
      <c r="CF35" s="655"/>
      <c r="CG35" s="655"/>
      <c r="CH35" s="655"/>
      <c r="CI35" s="655"/>
      <c r="CJ35" s="655"/>
      <c r="CK35" s="655"/>
      <c r="CL35" s="655"/>
      <c r="CM35" s="655"/>
      <c r="CN35" s="655"/>
      <c r="CO35" s="655"/>
      <c r="CP35" s="655"/>
      <c r="CQ35" s="656"/>
      <c r="CR35" s="657">
        <v>56669</v>
      </c>
      <c r="CS35" s="670"/>
      <c r="CT35" s="670"/>
      <c r="CU35" s="670"/>
      <c r="CV35" s="670"/>
      <c r="CW35" s="670"/>
      <c r="CX35" s="670"/>
      <c r="CY35" s="671"/>
      <c r="CZ35" s="660">
        <v>0.4</v>
      </c>
      <c r="DA35" s="672"/>
      <c r="DB35" s="672"/>
      <c r="DC35" s="673"/>
      <c r="DD35" s="663">
        <v>27854</v>
      </c>
      <c r="DE35" s="670"/>
      <c r="DF35" s="670"/>
      <c r="DG35" s="670"/>
      <c r="DH35" s="670"/>
      <c r="DI35" s="670"/>
      <c r="DJ35" s="670"/>
      <c r="DK35" s="671"/>
      <c r="DL35" s="663">
        <v>27854</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331</v>
      </c>
      <c r="C36" s="655"/>
      <c r="D36" s="655"/>
      <c r="E36" s="655"/>
      <c r="F36" s="655"/>
      <c r="G36" s="655"/>
      <c r="H36" s="655"/>
      <c r="I36" s="655"/>
      <c r="J36" s="655"/>
      <c r="K36" s="655"/>
      <c r="L36" s="655"/>
      <c r="M36" s="655"/>
      <c r="N36" s="655"/>
      <c r="O36" s="655"/>
      <c r="P36" s="655"/>
      <c r="Q36" s="656"/>
      <c r="R36" s="657">
        <v>445273</v>
      </c>
      <c r="S36" s="658"/>
      <c r="T36" s="658"/>
      <c r="U36" s="658"/>
      <c r="V36" s="658"/>
      <c r="W36" s="658"/>
      <c r="X36" s="658"/>
      <c r="Y36" s="659"/>
      <c r="Z36" s="695">
        <v>3.4</v>
      </c>
      <c r="AA36" s="695"/>
      <c r="AB36" s="695"/>
      <c r="AC36" s="695"/>
      <c r="AD36" s="696" t="s">
        <v>130</v>
      </c>
      <c r="AE36" s="696"/>
      <c r="AF36" s="696"/>
      <c r="AG36" s="696"/>
      <c r="AH36" s="696"/>
      <c r="AI36" s="696"/>
      <c r="AJ36" s="696"/>
      <c r="AK36" s="696"/>
      <c r="AL36" s="660" t="s">
        <v>238</v>
      </c>
      <c r="AM36" s="661"/>
      <c r="AN36" s="661"/>
      <c r="AO36" s="697"/>
      <c r="AP36" s="222"/>
      <c r="AQ36" s="706" t="s">
        <v>332</v>
      </c>
      <c r="AR36" s="707"/>
      <c r="AS36" s="707"/>
      <c r="AT36" s="707"/>
      <c r="AU36" s="707"/>
      <c r="AV36" s="707"/>
      <c r="AW36" s="707"/>
      <c r="AX36" s="707"/>
      <c r="AY36" s="708"/>
      <c r="AZ36" s="712">
        <v>1605972</v>
      </c>
      <c r="BA36" s="713"/>
      <c r="BB36" s="713"/>
      <c r="BC36" s="713"/>
      <c r="BD36" s="713"/>
      <c r="BE36" s="713"/>
      <c r="BF36" s="714"/>
      <c r="BG36" s="715" t="s">
        <v>333</v>
      </c>
      <c r="BH36" s="716"/>
      <c r="BI36" s="716"/>
      <c r="BJ36" s="716"/>
      <c r="BK36" s="716"/>
      <c r="BL36" s="716"/>
      <c r="BM36" s="716"/>
      <c r="BN36" s="716"/>
      <c r="BO36" s="716"/>
      <c r="BP36" s="716"/>
      <c r="BQ36" s="716"/>
      <c r="BR36" s="716"/>
      <c r="BS36" s="716"/>
      <c r="BT36" s="716"/>
      <c r="BU36" s="717"/>
      <c r="BV36" s="712">
        <v>11693</v>
      </c>
      <c r="BW36" s="713"/>
      <c r="BX36" s="713"/>
      <c r="BY36" s="713"/>
      <c r="BZ36" s="713"/>
      <c r="CA36" s="713"/>
      <c r="CB36" s="714"/>
      <c r="CD36" s="654" t="s">
        <v>334</v>
      </c>
      <c r="CE36" s="655"/>
      <c r="CF36" s="655"/>
      <c r="CG36" s="655"/>
      <c r="CH36" s="655"/>
      <c r="CI36" s="655"/>
      <c r="CJ36" s="655"/>
      <c r="CK36" s="655"/>
      <c r="CL36" s="655"/>
      <c r="CM36" s="655"/>
      <c r="CN36" s="655"/>
      <c r="CO36" s="655"/>
      <c r="CP36" s="655"/>
      <c r="CQ36" s="656"/>
      <c r="CR36" s="657">
        <v>1580991</v>
      </c>
      <c r="CS36" s="658"/>
      <c r="CT36" s="658"/>
      <c r="CU36" s="658"/>
      <c r="CV36" s="658"/>
      <c r="CW36" s="658"/>
      <c r="CX36" s="658"/>
      <c r="CY36" s="659"/>
      <c r="CZ36" s="660">
        <v>12.3</v>
      </c>
      <c r="DA36" s="672"/>
      <c r="DB36" s="672"/>
      <c r="DC36" s="673"/>
      <c r="DD36" s="663">
        <v>932171</v>
      </c>
      <c r="DE36" s="658"/>
      <c r="DF36" s="658"/>
      <c r="DG36" s="658"/>
      <c r="DH36" s="658"/>
      <c r="DI36" s="658"/>
      <c r="DJ36" s="658"/>
      <c r="DK36" s="659"/>
      <c r="DL36" s="663">
        <v>455245</v>
      </c>
      <c r="DM36" s="658"/>
      <c r="DN36" s="658"/>
      <c r="DO36" s="658"/>
      <c r="DP36" s="658"/>
      <c r="DQ36" s="658"/>
      <c r="DR36" s="658"/>
      <c r="DS36" s="658"/>
      <c r="DT36" s="658"/>
      <c r="DU36" s="658"/>
      <c r="DV36" s="659"/>
      <c r="DW36" s="660">
        <v>8.1999999999999993</v>
      </c>
      <c r="DX36" s="672"/>
      <c r="DY36" s="672"/>
      <c r="DZ36" s="672"/>
      <c r="EA36" s="672"/>
      <c r="EB36" s="672"/>
      <c r="EC36" s="684"/>
    </row>
    <row r="37" spans="2:133" ht="11.25" customHeight="1" x14ac:dyDescent="0.2">
      <c r="B37" s="654" t="s">
        <v>335</v>
      </c>
      <c r="C37" s="655"/>
      <c r="D37" s="655"/>
      <c r="E37" s="655"/>
      <c r="F37" s="655"/>
      <c r="G37" s="655"/>
      <c r="H37" s="655"/>
      <c r="I37" s="655"/>
      <c r="J37" s="655"/>
      <c r="K37" s="655"/>
      <c r="L37" s="655"/>
      <c r="M37" s="655"/>
      <c r="N37" s="655"/>
      <c r="O37" s="655"/>
      <c r="P37" s="655"/>
      <c r="Q37" s="656"/>
      <c r="R37" s="657">
        <v>288024</v>
      </c>
      <c r="S37" s="658"/>
      <c r="T37" s="658"/>
      <c r="U37" s="658"/>
      <c r="V37" s="658"/>
      <c r="W37" s="658"/>
      <c r="X37" s="658"/>
      <c r="Y37" s="659"/>
      <c r="Z37" s="695">
        <v>2.2000000000000002</v>
      </c>
      <c r="AA37" s="695"/>
      <c r="AB37" s="695"/>
      <c r="AC37" s="695"/>
      <c r="AD37" s="696">
        <v>13</v>
      </c>
      <c r="AE37" s="696"/>
      <c r="AF37" s="696"/>
      <c r="AG37" s="696"/>
      <c r="AH37" s="696"/>
      <c r="AI37" s="696"/>
      <c r="AJ37" s="696"/>
      <c r="AK37" s="696"/>
      <c r="AL37" s="660">
        <v>0</v>
      </c>
      <c r="AM37" s="661"/>
      <c r="AN37" s="661"/>
      <c r="AO37" s="697"/>
      <c r="AQ37" s="690" t="s">
        <v>336</v>
      </c>
      <c r="AR37" s="691"/>
      <c r="AS37" s="691"/>
      <c r="AT37" s="691"/>
      <c r="AU37" s="691"/>
      <c r="AV37" s="691"/>
      <c r="AW37" s="691"/>
      <c r="AX37" s="691"/>
      <c r="AY37" s="692"/>
      <c r="AZ37" s="657">
        <v>318134</v>
      </c>
      <c r="BA37" s="658"/>
      <c r="BB37" s="658"/>
      <c r="BC37" s="658"/>
      <c r="BD37" s="670"/>
      <c r="BE37" s="670"/>
      <c r="BF37" s="693"/>
      <c r="BG37" s="654" t="s">
        <v>337</v>
      </c>
      <c r="BH37" s="655"/>
      <c r="BI37" s="655"/>
      <c r="BJ37" s="655"/>
      <c r="BK37" s="655"/>
      <c r="BL37" s="655"/>
      <c r="BM37" s="655"/>
      <c r="BN37" s="655"/>
      <c r="BO37" s="655"/>
      <c r="BP37" s="655"/>
      <c r="BQ37" s="655"/>
      <c r="BR37" s="655"/>
      <c r="BS37" s="655"/>
      <c r="BT37" s="655"/>
      <c r="BU37" s="656"/>
      <c r="BV37" s="657">
        <v>-30218</v>
      </c>
      <c r="BW37" s="658"/>
      <c r="BX37" s="658"/>
      <c r="BY37" s="658"/>
      <c r="BZ37" s="658"/>
      <c r="CA37" s="658"/>
      <c r="CB37" s="694"/>
      <c r="CD37" s="654" t="s">
        <v>338</v>
      </c>
      <c r="CE37" s="655"/>
      <c r="CF37" s="655"/>
      <c r="CG37" s="655"/>
      <c r="CH37" s="655"/>
      <c r="CI37" s="655"/>
      <c r="CJ37" s="655"/>
      <c r="CK37" s="655"/>
      <c r="CL37" s="655"/>
      <c r="CM37" s="655"/>
      <c r="CN37" s="655"/>
      <c r="CO37" s="655"/>
      <c r="CP37" s="655"/>
      <c r="CQ37" s="656"/>
      <c r="CR37" s="657">
        <v>100203</v>
      </c>
      <c r="CS37" s="670"/>
      <c r="CT37" s="670"/>
      <c r="CU37" s="670"/>
      <c r="CV37" s="670"/>
      <c r="CW37" s="670"/>
      <c r="CX37" s="670"/>
      <c r="CY37" s="671"/>
      <c r="CZ37" s="660">
        <v>0.8</v>
      </c>
      <c r="DA37" s="672"/>
      <c r="DB37" s="672"/>
      <c r="DC37" s="673"/>
      <c r="DD37" s="663">
        <v>100203</v>
      </c>
      <c r="DE37" s="670"/>
      <c r="DF37" s="670"/>
      <c r="DG37" s="670"/>
      <c r="DH37" s="670"/>
      <c r="DI37" s="670"/>
      <c r="DJ37" s="670"/>
      <c r="DK37" s="671"/>
      <c r="DL37" s="663">
        <v>88474</v>
      </c>
      <c r="DM37" s="670"/>
      <c r="DN37" s="670"/>
      <c r="DO37" s="670"/>
      <c r="DP37" s="670"/>
      <c r="DQ37" s="670"/>
      <c r="DR37" s="670"/>
      <c r="DS37" s="670"/>
      <c r="DT37" s="670"/>
      <c r="DU37" s="670"/>
      <c r="DV37" s="671"/>
      <c r="DW37" s="660">
        <v>1.6</v>
      </c>
      <c r="DX37" s="672"/>
      <c r="DY37" s="672"/>
      <c r="DZ37" s="672"/>
      <c r="EA37" s="672"/>
      <c r="EB37" s="672"/>
      <c r="EC37" s="684"/>
    </row>
    <row r="38" spans="2:133" ht="11.25" customHeight="1" x14ac:dyDescent="0.2">
      <c r="B38" s="654" t="s">
        <v>339</v>
      </c>
      <c r="C38" s="655"/>
      <c r="D38" s="655"/>
      <c r="E38" s="655"/>
      <c r="F38" s="655"/>
      <c r="G38" s="655"/>
      <c r="H38" s="655"/>
      <c r="I38" s="655"/>
      <c r="J38" s="655"/>
      <c r="K38" s="655"/>
      <c r="L38" s="655"/>
      <c r="M38" s="655"/>
      <c r="N38" s="655"/>
      <c r="O38" s="655"/>
      <c r="P38" s="655"/>
      <c r="Q38" s="656"/>
      <c r="R38" s="657">
        <v>614398</v>
      </c>
      <c r="S38" s="658"/>
      <c r="T38" s="658"/>
      <c r="U38" s="658"/>
      <c r="V38" s="658"/>
      <c r="W38" s="658"/>
      <c r="X38" s="658"/>
      <c r="Y38" s="659"/>
      <c r="Z38" s="695">
        <v>4.5999999999999996</v>
      </c>
      <c r="AA38" s="695"/>
      <c r="AB38" s="695"/>
      <c r="AC38" s="695"/>
      <c r="AD38" s="696" t="s">
        <v>130</v>
      </c>
      <c r="AE38" s="696"/>
      <c r="AF38" s="696"/>
      <c r="AG38" s="696"/>
      <c r="AH38" s="696"/>
      <c r="AI38" s="696"/>
      <c r="AJ38" s="696"/>
      <c r="AK38" s="696"/>
      <c r="AL38" s="660" t="s">
        <v>130</v>
      </c>
      <c r="AM38" s="661"/>
      <c r="AN38" s="661"/>
      <c r="AO38" s="697"/>
      <c r="AQ38" s="690" t="s">
        <v>340</v>
      </c>
      <c r="AR38" s="691"/>
      <c r="AS38" s="691"/>
      <c r="AT38" s="691"/>
      <c r="AU38" s="691"/>
      <c r="AV38" s="691"/>
      <c r="AW38" s="691"/>
      <c r="AX38" s="691"/>
      <c r="AY38" s="692"/>
      <c r="AZ38" s="657">
        <v>166097</v>
      </c>
      <c r="BA38" s="658"/>
      <c r="BB38" s="658"/>
      <c r="BC38" s="658"/>
      <c r="BD38" s="670"/>
      <c r="BE38" s="670"/>
      <c r="BF38" s="693"/>
      <c r="BG38" s="654" t="s">
        <v>341</v>
      </c>
      <c r="BH38" s="655"/>
      <c r="BI38" s="655"/>
      <c r="BJ38" s="655"/>
      <c r="BK38" s="655"/>
      <c r="BL38" s="655"/>
      <c r="BM38" s="655"/>
      <c r="BN38" s="655"/>
      <c r="BO38" s="655"/>
      <c r="BP38" s="655"/>
      <c r="BQ38" s="655"/>
      <c r="BR38" s="655"/>
      <c r="BS38" s="655"/>
      <c r="BT38" s="655"/>
      <c r="BU38" s="656"/>
      <c r="BV38" s="657">
        <v>2353</v>
      </c>
      <c r="BW38" s="658"/>
      <c r="BX38" s="658"/>
      <c r="BY38" s="658"/>
      <c r="BZ38" s="658"/>
      <c r="CA38" s="658"/>
      <c r="CB38" s="694"/>
      <c r="CD38" s="654" t="s">
        <v>342</v>
      </c>
      <c r="CE38" s="655"/>
      <c r="CF38" s="655"/>
      <c r="CG38" s="655"/>
      <c r="CH38" s="655"/>
      <c r="CI38" s="655"/>
      <c r="CJ38" s="655"/>
      <c r="CK38" s="655"/>
      <c r="CL38" s="655"/>
      <c r="CM38" s="655"/>
      <c r="CN38" s="655"/>
      <c r="CO38" s="655"/>
      <c r="CP38" s="655"/>
      <c r="CQ38" s="656"/>
      <c r="CR38" s="657">
        <v>1285838</v>
      </c>
      <c r="CS38" s="658"/>
      <c r="CT38" s="658"/>
      <c r="CU38" s="658"/>
      <c r="CV38" s="658"/>
      <c r="CW38" s="658"/>
      <c r="CX38" s="658"/>
      <c r="CY38" s="659"/>
      <c r="CZ38" s="660">
        <v>10</v>
      </c>
      <c r="DA38" s="672"/>
      <c r="DB38" s="672"/>
      <c r="DC38" s="673"/>
      <c r="DD38" s="663">
        <v>1072777</v>
      </c>
      <c r="DE38" s="658"/>
      <c r="DF38" s="658"/>
      <c r="DG38" s="658"/>
      <c r="DH38" s="658"/>
      <c r="DI38" s="658"/>
      <c r="DJ38" s="658"/>
      <c r="DK38" s="659"/>
      <c r="DL38" s="663">
        <v>811591</v>
      </c>
      <c r="DM38" s="658"/>
      <c r="DN38" s="658"/>
      <c r="DO38" s="658"/>
      <c r="DP38" s="658"/>
      <c r="DQ38" s="658"/>
      <c r="DR38" s="658"/>
      <c r="DS38" s="658"/>
      <c r="DT38" s="658"/>
      <c r="DU38" s="658"/>
      <c r="DV38" s="659"/>
      <c r="DW38" s="660">
        <v>14.6</v>
      </c>
      <c r="DX38" s="672"/>
      <c r="DY38" s="672"/>
      <c r="DZ38" s="672"/>
      <c r="EA38" s="672"/>
      <c r="EB38" s="672"/>
      <c r="EC38" s="684"/>
    </row>
    <row r="39" spans="2:133" ht="11.25" customHeight="1" x14ac:dyDescent="0.2">
      <c r="B39" s="654" t="s">
        <v>343</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238</v>
      </c>
      <c r="AA39" s="695"/>
      <c r="AB39" s="695"/>
      <c r="AC39" s="695"/>
      <c r="AD39" s="696" t="s">
        <v>238</v>
      </c>
      <c r="AE39" s="696"/>
      <c r="AF39" s="696"/>
      <c r="AG39" s="696"/>
      <c r="AH39" s="696"/>
      <c r="AI39" s="696"/>
      <c r="AJ39" s="696"/>
      <c r="AK39" s="696"/>
      <c r="AL39" s="660" t="s">
        <v>130</v>
      </c>
      <c r="AM39" s="661"/>
      <c r="AN39" s="661"/>
      <c r="AO39" s="697"/>
      <c r="AQ39" s="690" t="s">
        <v>344</v>
      </c>
      <c r="AR39" s="691"/>
      <c r="AS39" s="691"/>
      <c r="AT39" s="691"/>
      <c r="AU39" s="691"/>
      <c r="AV39" s="691"/>
      <c r="AW39" s="691"/>
      <c r="AX39" s="691"/>
      <c r="AY39" s="692"/>
      <c r="AZ39" s="657">
        <v>40389</v>
      </c>
      <c r="BA39" s="658"/>
      <c r="BB39" s="658"/>
      <c r="BC39" s="658"/>
      <c r="BD39" s="670"/>
      <c r="BE39" s="670"/>
      <c r="BF39" s="693"/>
      <c r="BG39" s="654" t="s">
        <v>345</v>
      </c>
      <c r="BH39" s="655"/>
      <c r="BI39" s="655"/>
      <c r="BJ39" s="655"/>
      <c r="BK39" s="655"/>
      <c r="BL39" s="655"/>
      <c r="BM39" s="655"/>
      <c r="BN39" s="655"/>
      <c r="BO39" s="655"/>
      <c r="BP39" s="655"/>
      <c r="BQ39" s="655"/>
      <c r="BR39" s="655"/>
      <c r="BS39" s="655"/>
      <c r="BT39" s="655"/>
      <c r="BU39" s="656"/>
      <c r="BV39" s="657">
        <v>3415</v>
      </c>
      <c r="BW39" s="658"/>
      <c r="BX39" s="658"/>
      <c r="BY39" s="658"/>
      <c r="BZ39" s="658"/>
      <c r="CA39" s="658"/>
      <c r="CB39" s="694"/>
      <c r="CD39" s="654" t="s">
        <v>346</v>
      </c>
      <c r="CE39" s="655"/>
      <c r="CF39" s="655"/>
      <c r="CG39" s="655"/>
      <c r="CH39" s="655"/>
      <c r="CI39" s="655"/>
      <c r="CJ39" s="655"/>
      <c r="CK39" s="655"/>
      <c r="CL39" s="655"/>
      <c r="CM39" s="655"/>
      <c r="CN39" s="655"/>
      <c r="CO39" s="655"/>
      <c r="CP39" s="655"/>
      <c r="CQ39" s="656"/>
      <c r="CR39" s="657">
        <v>1703481</v>
      </c>
      <c r="CS39" s="670"/>
      <c r="CT39" s="670"/>
      <c r="CU39" s="670"/>
      <c r="CV39" s="670"/>
      <c r="CW39" s="670"/>
      <c r="CX39" s="670"/>
      <c r="CY39" s="671"/>
      <c r="CZ39" s="660">
        <v>13.3</v>
      </c>
      <c r="DA39" s="672"/>
      <c r="DB39" s="672"/>
      <c r="DC39" s="673"/>
      <c r="DD39" s="663">
        <v>524329</v>
      </c>
      <c r="DE39" s="670"/>
      <c r="DF39" s="670"/>
      <c r="DG39" s="670"/>
      <c r="DH39" s="670"/>
      <c r="DI39" s="670"/>
      <c r="DJ39" s="670"/>
      <c r="DK39" s="671"/>
      <c r="DL39" s="663" t="s">
        <v>238</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
      <c r="B40" s="654" t="s">
        <v>347</v>
      </c>
      <c r="C40" s="655"/>
      <c r="D40" s="655"/>
      <c r="E40" s="655"/>
      <c r="F40" s="655"/>
      <c r="G40" s="655"/>
      <c r="H40" s="655"/>
      <c r="I40" s="655"/>
      <c r="J40" s="655"/>
      <c r="K40" s="655"/>
      <c r="L40" s="655"/>
      <c r="M40" s="655"/>
      <c r="N40" s="655"/>
      <c r="O40" s="655"/>
      <c r="P40" s="655"/>
      <c r="Q40" s="656"/>
      <c r="R40" s="657">
        <v>58037</v>
      </c>
      <c r="S40" s="658"/>
      <c r="T40" s="658"/>
      <c r="U40" s="658"/>
      <c r="V40" s="658"/>
      <c r="W40" s="658"/>
      <c r="X40" s="658"/>
      <c r="Y40" s="659"/>
      <c r="Z40" s="695">
        <v>0.4</v>
      </c>
      <c r="AA40" s="695"/>
      <c r="AB40" s="695"/>
      <c r="AC40" s="695"/>
      <c r="AD40" s="696" t="s">
        <v>130</v>
      </c>
      <c r="AE40" s="696"/>
      <c r="AF40" s="696"/>
      <c r="AG40" s="696"/>
      <c r="AH40" s="696"/>
      <c r="AI40" s="696"/>
      <c r="AJ40" s="696"/>
      <c r="AK40" s="696"/>
      <c r="AL40" s="660" t="s">
        <v>130</v>
      </c>
      <c r="AM40" s="661"/>
      <c r="AN40" s="661"/>
      <c r="AO40" s="697"/>
      <c r="AQ40" s="690" t="s">
        <v>348</v>
      </c>
      <c r="AR40" s="691"/>
      <c r="AS40" s="691"/>
      <c r="AT40" s="691"/>
      <c r="AU40" s="691"/>
      <c r="AV40" s="691"/>
      <c r="AW40" s="691"/>
      <c r="AX40" s="691"/>
      <c r="AY40" s="692"/>
      <c r="AZ40" s="657">
        <v>36919</v>
      </c>
      <c r="BA40" s="658"/>
      <c r="BB40" s="658"/>
      <c r="BC40" s="658"/>
      <c r="BD40" s="670"/>
      <c r="BE40" s="670"/>
      <c r="BF40" s="693"/>
      <c r="BG40" s="698" t="s">
        <v>349</v>
      </c>
      <c r="BH40" s="699"/>
      <c r="BI40" s="699"/>
      <c r="BJ40" s="699"/>
      <c r="BK40" s="699"/>
      <c r="BL40" s="223"/>
      <c r="BM40" s="655" t="s">
        <v>350</v>
      </c>
      <c r="BN40" s="655"/>
      <c r="BO40" s="655"/>
      <c r="BP40" s="655"/>
      <c r="BQ40" s="655"/>
      <c r="BR40" s="655"/>
      <c r="BS40" s="655"/>
      <c r="BT40" s="655"/>
      <c r="BU40" s="656"/>
      <c r="BV40" s="657">
        <v>73</v>
      </c>
      <c r="BW40" s="658"/>
      <c r="BX40" s="658"/>
      <c r="BY40" s="658"/>
      <c r="BZ40" s="658"/>
      <c r="CA40" s="658"/>
      <c r="CB40" s="694"/>
      <c r="CD40" s="654" t="s">
        <v>351</v>
      </c>
      <c r="CE40" s="655"/>
      <c r="CF40" s="655"/>
      <c r="CG40" s="655"/>
      <c r="CH40" s="655"/>
      <c r="CI40" s="655"/>
      <c r="CJ40" s="655"/>
      <c r="CK40" s="655"/>
      <c r="CL40" s="655"/>
      <c r="CM40" s="655"/>
      <c r="CN40" s="655"/>
      <c r="CO40" s="655"/>
      <c r="CP40" s="655"/>
      <c r="CQ40" s="656"/>
      <c r="CR40" s="657">
        <v>244000</v>
      </c>
      <c r="CS40" s="658"/>
      <c r="CT40" s="658"/>
      <c r="CU40" s="658"/>
      <c r="CV40" s="658"/>
      <c r="CW40" s="658"/>
      <c r="CX40" s="658"/>
      <c r="CY40" s="659"/>
      <c r="CZ40" s="660">
        <v>1.9</v>
      </c>
      <c r="DA40" s="672"/>
      <c r="DB40" s="672"/>
      <c r="DC40" s="673"/>
      <c r="DD40" s="663" t="s">
        <v>130</v>
      </c>
      <c r="DE40" s="658"/>
      <c r="DF40" s="658"/>
      <c r="DG40" s="658"/>
      <c r="DH40" s="658"/>
      <c r="DI40" s="658"/>
      <c r="DJ40" s="658"/>
      <c r="DK40" s="659"/>
      <c r="DL40" s="663" t="s">
        <v>130</v>
      </c>
      <c r="DM40" s="658"/>
      <c r="DN40" s="658"/>
      <c r="DO40" s="658"/>
      <c r="DP40" s="658"/>
      <c r="DQ40" s="658"/>
      <c r="DR40" s="658"/>
      <c r="DS40" s="658"/>
      <c r="DT40" s="658"/>
      <c r="DU40" s="658"/>
      <c r="DV40" s="659"/>
      <c r="DW40" s="660" t="s">
        <v>238</v>
      </c>
      <c r="DX40" s="672"/>
      <c r="DY40" s="672"/>
      <c r="DZ40" s="672"/>
      <c r="EA40" s="672"/>
      <c r="EB40" s="672"/>
      <c r="EC40" s="684"/>
    </row>
    <row r="41" spans="2:133" ht="11.25" customHeight="1" x14ac:dyDescent="0.2">
      <c r="B41" s="638" t="s">
        <v>352</v>
      </c>
      <c r="C41" s="639"/>
      <c r="D41" s="639"/>
      <c r="E41" s="639"/>
      <c r="F41" s="639"/>
      <c r="G41" s="639"/>
      <c r="H41" s="639"/>
      <c r="I41" s="639"/>
      <c r="J41" s="639"/>
      <c r="K41" s="639"/>
      <c r="L41" s="639"/>
      <c r="M41" s="639"/>
      <c r="N41" s="639"/>
      <c r="O41" s="639"/>
      <c r="P41" s="639"/>
      <c r="Q41" s="640"/>
      <c r="R41" s="641">
        <v>13288858</v>
      </c>
      <c r="S41" s="682"/>
      <c r="T41" s="682"/>
      <c r="U41" s="682"/>
      <c r="V41" s="682"/>
      <c r="W41" s="682"/>
      <c r="X41" s="682"/>
      <c r="Y41" s="685"/>
      <c r="Z41" s="686">
        <v>100</v>
      </c>
      <c r="AA41" s="686"/>
      <c r="AB41" s="686"/>
      <c r="AC41" s="686"/>
      <c r="AD41" s="687">
        <v>5499007</v>
      </c>
      <c r="AE41" s="687"/>
      <c r="AF41" s="687"/>
      <c r="AG41" s="687"/>
      <c r="AH41" s="687"/>
      <c r="AI41" s="687"/>
      <c r="AJ41" s="687"/>
      <c r="AK41" s="687"/>
      <c r="AL41" s="644">
        <v>100</v>
      </c>
      <c r="AM41" s="688"/>
      <c r="AN41" s="688"/>
      <c r="AO41" s="689"/>
      <c r="AQ41" s="690" t="s">
        <v>353</v>
      </c>
      <c r="AR41" s="691"/>
      <c r="AS41" s="691"/>
      <c r="AT41" s="691"/>
      <c r="AU41" s="691"/>
      <c r="AV41" s="691"/>
      <c r="AW41" s="691"/>
      <c r="AX41" s="691"/>
      <c r="AY41" s="692"/>
      <c r="AZ41" s="657">
        <v>236130</v>
      </c>
      <c r="BA41" s="658"/>
      <c r="BB41" s="658"/>
      <c r="BC41" s="658"/>
      <c r="BD41" s="670"/>
      <c r="BE41" s="670"/>
      <c r="BF41" s="693"/>
      <c r="BG41" s="698"/>
      <c r="BH41" s="699"/>
      <c r="BI41" s="699"/>
      <c r="BJ41" s="699"/>
      <c r="BK41" s="699"/>
      <c r="BL41" s="223"/>
      <c r="BM41" s="655" t="s">
        <v>354</v>
      </c>
      <c r="BN41" s="655"/>
      <c r="BO41" s="655"/>
      <c r="BP41" s="655"/>
      <c r="BQ41" s="655"/>
      <c r="BR41" s="655"/>
      <c r="BS41" s="655"/>
      <c r="BT41" s="655"/>
      <c r="BU41" s="656"/>
      <c r="BV41" s="657">
        <v>1</v>
      </c>
      <c r="BW41" s="658"/>
      <c r="BX41" s="658"/>
      <c r="BY41" s="658"/>
      <c r="BZ41" s="658"/>
      <c r="CA41" s="658"/>
      <c r="CB41" s="694"/>
      <c r="CD41" s="654" t="s">
        <v>355</v>
      </c>
      <c r="CE41" s="655"/>
      <c r="CF41" s="655"/>
      <c r="CG41" s="655"/>
      <c r="CH41" s="655"/>
      <c r="CI41" s="655"/>
      <c r="CJ41" s="655"/>
      <c r="CK41" s="655"/>
      <c r="CL41" s="655"/>
      <c r="CM41" s="655"/>
      <c r="CN41" s="655"/>
      <c r="CO41" s="655"/>
      <c r="CP41" s="655"/>
      <c r="CQ41" s="656"/>
      <c r="CR41" s="657" t="s">
        <v>238</v>
      </c>
      <c r="CS41" s="670"/>
      <c r="CT41" s="670"/>
      <c r="CU41" s="670"/>
      <c r="CV41" s="670"/>
      <c r="CW41" s="670"/>
      <c r="CX41" s="670"/>
      <c r="CY41" s="671"/>
      <c r="CZ41" s="660" t="s">
        <v>130</v>
      </c>
      <c r="DA41" s="672"/>
      <c r="DB41" s="672"/>
      <c r="DC41" s="673"/>
      <c r="DD41" s="663" t="s">
        <v>238</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356</v>
      </c>
      <c r="AR42" s="703"/>
      <c r="AS42" s="703"/>
      <c r="AT42" s="703"/>
      <c r="AU42" s="703"/>
      <c r="AV42" s="703"/>
      <c r="AW42" s="703"/>
      <c r="AX42" s="703"/>
      <c r="AY42" s="704"/>
      <c r="AZ42" s="641">
        <v>808303</v>
      </c>
      <c r="BA42" s="682"/>
      <c r="BB42" s="682"/>
      <c r="BC42" s="682"/>
      <c r="BD42" s="642"/>
      <c r="BE42" s="642"/>
      <c r="BF42" s="705"/>
      <c r="BG42" s="700"/>
      <c r="BH42" s="701"/>
      <c r="BI42" s="701"/>
      <c r="BJ42" s="701"/>
      <c r="BK42" s="701"/>
      <c r="BL42" s="224"/>
      <c r="BM42" s="639" t="s">
        <v>357</v>
      </c>
      <c r="BN42" s="639"/>
      <c r="BO42" s="639"/>
      <c r="BP42" s="639"/>
      <c r="BQ42" s="639"/>
      <c r="BR42" s="639"/>
      <c r="BS42" s="639"/>
      <c r="BT42" s="639"/>
      <c r="BU42" s="640"/>
      <c r="BV42" s="641">
        <v>508</v>
      </c>
      <c r="BW42" s="682"/>
      <c r="BX42" s="682"/>
      <c r="BY42" s="682"/>
      <c r="BZ42" s="682"/>
      <c r="CA42" s="682"/>
      <c r="CB42" s="683"/>
      <c r="CD42" s="654" t="s">
        <v>358</v>
      </c>
      <c r="CE42" s="655"/>
      <c r="CF42" s="655"/>
      <c r="CG42" s="655"/>
      <c r="CH42" s="655"/>
      <c r="CI42" s="655"/>
      <c r="CJ42" s="655"/>
      <c r="CK42" s="655"/>
      <c r="CL42" s="655"/>
      <c r="CM42" s="655"/>
      <c r="CN42" s="655"/>
      <c r="CO42" s="655"/>
      <c r="CP42" s="655"/>
      <c r="CQ42" s="656"/>
      <c r="CR42" s="657">
        <v>1493136</v>
      </c>
      <c r="CS42" s="670"/>
      <c r="CT42" s="670"/>
      <c r="CU42" s="670"/>
      <c r="CV42" s="670"/>
      <c r="CW42" s="670"/>
      <c r="CX42" s="670"/>
      <c r="CY42" s="671"/>
      <c r="CZ42" s="660">
        <v>11.6</v>
      </c>
      <c r="DA42" s="672"/>
      <c r="DB42" s="672"/>
      <c r="DC42" s="673"/>
      <c r="DD42" s="663">
        <v>497768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359</v>
      </c>
      <c r="CD43" s="654" t="s">
        <v>360</v>
      </c>
      <c r="CE43" s="655"/>
      <c r="CF43" s="655"/>
      <c r="CG43" s="655"/>
      <c r="CH43" s="655"/>
      <c r="CI43" s="655"/>
      <c r="CJ43" s="655"/>
      <c r="CK43" s="655"/>
      <c r="CL43" s="655"/>
      <c r="CM43" s="655"/>
      <c r="CN43" s="655"/>
      <c r="CO43" s="655"/>
      <c r="CP43" s="655"/>
      <c r="CQ43" s="656"/>
      <c r="CR43" s="657">
        <v>131613</v>
      </c>
      <c r="CS43" s="670"/>
      <c r="CT43" s="670"/>
      <c r="CU43" s="670"/>
      <c r="CV43" s="670"/>
      <c r="CW43" s="670"/>
      <c r="CX43" s="670"/>
      <c r="CY43" s="671"/>
      <c r="CZ43" s="660">
        <v>1</v>
      </c>
      <c r="DA43" s="672"/>
      <c r="DB43" s="672"/>
      <c r="DC43" s="673"/>
      <c r="DD43" s="663">
        <v>106071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361</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308</v>
      </c>
      <c r="CE44" s="677"/>
      <c r="CF44" s="654" t="s">
        <v>362</v>
      </c>
      <c r="CG44" s="655"/>
      <c r="CH44" s="655"/>
      <c r="CI44" s="655"/>
      <c r="CJ44" s="655"/>
      <c r="CK44" s="655"/>
      <c r="CL44" s="655"/>
      <c r="CM44" s="655"/>
      <c r="CN44" s="655"/>
      <c r="CO44" s="655"/>
      <c r="CP44" s="655"/>
      <c r="CQ44" s="656"/>
      <c r="CR44" s="657">
        <v>1088669</v>
      </c>
      <c r="CS44" s="658"/>
      <c r="CT44" s="658"/>
      <c r="CU44" s="658"/>
      <c r="CV44" s="658"/>
      <c r="CW44" s="658"/>
      <c r="CX44" s="658"/>
      <c r="CY44" s="659"/>
      <c r="CZ44" s="660">
        <v>8.5</v>
      </c>
      <c r="DA44" s="661"/>
      <c r="DB44" s="661"/>
      <c r="DC44" s="662"/>
      <c r="DD44" s="663">
        <v>366258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363</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364</v>
      </c>
      <c r="CG45" s="655"/>
      <c r="CH45" s="655"/>
      <c r="CI45" s="655"/>
      <c r="CJ45" s="655"/>
      <c r="CK45" s="655"/>
      <c r="CL45" s="655"/>
      <c r="CM45" s="655"/>
      <c r="CN45" s="655"/>
      <c r="CO45" s="655"/>
      <c r="CP45" s="655"/>
      <c r="CQ45" s="656"/>
      <c r="CR45" s="657">
        <v>343202</v>
      </c>
      <c r="CS45" s="670"/>
      <c r="CT45" s="670"/>
      <c r="CU45" s="670"/>
      <c r="CV45" s="670"/>
      <c r="CW45" s="670"/>
      <c r="CX45" s="670"/>
      <c r="CY45" s="671"/>
      <c r="CZ45" s="660">
        <v>2.7</v>
      </c>
      <c r="DA45" s="672"/>
      <c r="DB45" s="672"/>
      <c r="DC45" s="673"/>
      <c r="DD45" s="663">
        <v>8135</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365</v>
      </c>
      <c r="CG46" s="655"/>
      <c r="CH46" s="655"/>
      <c r="CI46" s="655"/>
      <c r="CJ46" s="655"/>
      <c r="CK46" s="655"/>
      <c r="CL46" s="655"/>
      <c r="CM46" s="655"/>
      <c r="CN46" s="655"/>
      <c r="CO46" s="655"/>
      <c r="CP46" s="655"/>
      <c r="CQ46" s="656"/>
      <c r="CR46" s="657">
        <v>577892</v>
      </c>
      <c r="CS46" s="658"/>
      <c r="CT46" s="658"/>
      <c r="CU46" s="658"/>
      <c r="CV46" s="658"/>
      <c r="CW46" s="658"/>
      <c r="CX46" s="658"/>
      <c r="CY46" s="659"/>
      <c r="CZ46" s="660">
        <v>4.5</v>
      </c>
      <c r="DA46" s="661"/>
      <c r="DB46" s="661"/>
      <c r="DC46" s="662"/>
      <c r="DD46" s="663">
        <v>355248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366</v>
      </c>
      <c r="CG47" s="655"/>
      <c r="CH47" s="655"/>
      <c r="CI47" s="655"/>
      <c r="CJ47" s="655"/>
      <c r="CK47" s="655"/>
      <c r="CL47" s="655"/>
      <c r="CM47" s="655"/>
      <c r="CN47" s="655"/>
      <c r="CO47" s="655"/>
      <c r="CP47" s="655"/>
      <c r="CQ47" s="656"/>
      <c r="CR47" s="657">
        <v>404467</v>
      </c>
      <c r="CS47" s="670"/>
      <c r="CT47" s="670"/>
      <c r="CU47" s="670"/>
      <c r="CV47" s="670"/>
      <c r="CW47" s="670"/>
      <c r="CX47" s="670"/>
      <c r="CY47" s="671"/>
      <c r="CZ47" s="660">
        <v>3.1</v>
      </c>
      <c r="DA47" s="672"/>
      <c r="DB47" s="672"/>
      <c r="DC47" s="673"/>
      <c r="DD47" s="663">
        <v>131510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367</v>
      </c>
      <c r="CG48" s="655"/>
      <c r="CH48" s="655"/>
      <c r="CI48" s="655"/>
      <c r="CJ48" s="655"/>
      <c r="CK48" s="655"/>
      <c r="CL48" s="655"/>
      <c r="CM48" s="655"/>
      <c r="CN48" s="655"/>
      <c r="CO48" s="655"/>
      <c r="CP48" s="655"/>
      <c r="CQ48" s="656"/>
      <c r="CR48" s="657" t="s">
        <v>130</v>
      </c>
      <c r="CS48" s="658"/>
      <c r="CT48" s="658"/>
      <c r="CU48" s="658"/>
      <c r="CV48" s="658"/>
      <c r="CW48" s="658"/>
      <c r="CX48" s="658"/>
      <c r="CY48" s="659"/>
      <c r="CZ48" s="660" t="s">
        <v>130</v>
      </c>
      <c r="DA48" s="661"/>
      <c r="DB48" s="661"/>
      <c r="DC48" s="662"/>
      <c r="DD48" s="663" t="s">
        <v>238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368</v>
      </c>
      <c r="CE49" s="639"/>
      <c r="CF49" s="639"/>
      <c r="CG49" s="639"/>
      <c r="CH49" s="639"/>
      <c r="CI49" s="639"/>
      <c r="CJ49" s="639"/>
      <c r="CK49" s="639"/>
      <c r="CL49" s="639"/>
      <c r="CM49" s="639"/>
      <c r="CN49" s="639"/>
      <c r="CO49" s="639"/>
      <c r="CP49" s="639"/>
      <c r="CQ49" s="640"/>
      <c r="CR49" s="641">
        <v>12852128</v>
      </c>
      <c r="CS49" s="642"/>
      <c r="CT49" s="642"/>
      <c r="CU49" s="642"/>
      <c r="CV49" s="642"/>
      <c r="CW49" s="642"/>
      <c r="CX49" s="642"/>
      <c r="CY49" s="643"/>
      <c r="CZ49" s="644">
        <v>100</v>
      </c>
      <c r="DA49" s="645"/>
      <c r="DB49" s="645"/>
      <c r="DC49" s="646"/>
      <c r="DD49" s="647">
        <v>7174313</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4NvwVhtZ55TrQZ74uwV2ulladoOSnHTjHzDru4001jTaznOgPxZfUkSSkMXb7c57J2RM//7+FOPoChPvRsa8qQ==" saltValue="JValVMJmbyVpGz9Ope7/y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68" sqref="AF68:AJ75"/>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369</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370</v>
      </c>
      <c r="DK2" s="1128"/>
      <c r="DL2" s="1128"/>
      <c r="DM2" s="1128"/>
      <c r="DN2" s="1128"/>
      <c r="DO2" s="1129"/>
      <c r="DP2" s="228"/>
      <c r="DQ2" s="1127" t="s">
        <v>371</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372</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373</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374</v>
      </c>
      <c r="B5" s="1032"/>
      <c r="C5" s="1032"/>
      <c r="D5" s="1032"/>
      <c r="E5" s="1032"/>
      <c r="F5" s="1032"/>
      <c r="G5" s="1032"/>
      <c r="H5" s="1032"/>
      <c r="I5" s="1032"/>
      <c r="J5" s="1032"/>
      <c r="K5" s="1032"/>
      <c r="L5" s="1032"/>
      <c r="M5" s="1032"/>
      <c r="N5" s="1032"/>
      <c r="O5" s="1032"/>
      <c r="P5" s="1033"/>
      <c r="Q5" s="1037" t="s">
        <v>375</v>
      </c>
      <c r="R5" s="1038"/>
      <c r="S5" s="1038"/>
      <c r="T5" s="1038"/>
      <c r="U5" s="1039"/>
      <c r="V5" s="1037" t="s">
        <v>376</v>
      </c>
      <c r="W5" s="1038"/>
      <c r="X5" s="1038"/>
      <c r="Y5" s="1038"/>
      <c r="Z5" s="1039"/>
      <c r="AA5" s="1037" t="s">
        <v>377</v>
      </c>
      <c r="AB5" s="1038"/>
      <c r="AC5" s="1038"/>
      <c r="AD5" s="1038"/>
      <c r="AE5" s="1038"/>
      <c r="AF5" s="1130" t="s">
        <v>378</v>
      </c>
      <c r="AG5" s="1038"/>
      <c r="AH5" s="1038"/>
      <c r="AI5" s="1038"/>
      <c r="AJ5" s="1051"/>
      <c r="AK5" s="1038" t="s">
        <v>379</v>
      </c>
      <c r="AL5" s="1038"/>
      <c r="AM5" s="1038"/>
      <c r="AN5" s="1038"/>
      <c r="AO5" s="1039"/>
      <c r="AP5" s="1037" t="s">
        <v>380</v>
      </c>
      <c r="AQ5" s="1038"/>
      <c r="AR5" s="1038"/>
      <c r="AS5" s="1038"/>
      <c r="AT5" s="1039"/>
      <c r="AU5" s="1037" t="s">
        <v>381</v>
      </c>
      <c r="AV5" s="1038"/>
      <c r="AW5" s="1038"/>
      <c r="AX5" s="1038"/>
      <c r="AY5" s="1051"/>
      <c r="AZ5" s="232"/>
      <c r="BA5" s="232"/>
      <c r="BB5" s="232"/>
      <c r="BC5" s="232"/>
      <c r="BD5" s="232"/>
      <c r="BE5" s="233"/>
      <c r="BF5" s="233"/>
      <c r="BG5" s="233"/>
      <c r="BH5" s="233"/>
      <c r="BI5" s="233"/>
      <c r="BJ5" s="233"/>
      <c r="BK5" s="233"/>
      <c r="BL5" s="233"/>
      <c r="BM5" s="233"/>
      <c r="BN5" s="233"/>
      <c r="BO5" s="233"/>
      <c r="BP5" s="233"/>
      <c r="BQ5" s="1031" t="s">
        <v>382</v>
      </c>
      <c r="BR5" s="1032"/>
      <c r="BS5" s="1032"/>
      <c r="BT5" s="1032"/>
      <c r="BU5" s="1032"/>
      <c r="BV5" s="1032"/>
      <c r="BW5" s="1032"/>
      <c r="BX5" s="1032"/>
      <c r="BY5" s="1032"/>
      <c r="BZ5" s="1032"/>
      <c r="CA5" s="1032"/>
      <c r="CB5" s="1032"/>
      <c r="CC5" s="1032"/>
      <c r="CD5" s="1032"/>
      <c r="CE5" s="1032"/>
      <c r="CF5" s="1032"/>
      <c r="CG5" s="1033"/>
      <c r="CH5" s="1037" t="s">
        <v>383</v>
      </c>
      <c r="CI5" s="1038"/>
      <c r="CJ5" s="1038"/>
      <c r="CK5" s="1038"/>
      <c r="CL5" s="1039"/>
      <c r="CM5" s="1037" t="s">
        <v>384</v>
      </c>
      <c r="CN5" s="1038"/>
      <c r="CO5" s="1038"/>
      <c r="CP5" s="1038"/>
      <c r="CQ5" s="1039"/>
      <c r="CR5" s="1037" t="s">
        <v>385</v>
      </c>
      <c r="CS5" s="1038"/>
      <c r="CT5" s="1038"/>
      <c r="CU5" s="1038"/>
      <c r="CV5" s="1039"/>
      <c r="CW5" s="1037" t="s">
        <v>386</v>
      </c>
      <c r="CX5" s="1038"/>
      <c r="CY5" s="1038"/>
      <c r="CZ5" s="1038"/>
      <c r="DA5" s="1039"/>
      <c r="DB5" s="1037" t="s">
        <v>387</v>
      </c>
      <c r="DC5" s="1038"/>
      <c r="DD5" s="1038"/>
      <c r="DE5" s="1038"/>
      <c r="DF5" s="1039"/>
      <c r="DG5" s="1120" t="s">
        <v>388</v>
      </c>
      <c r="DH5" s="1121"/>
      <c r="DI5" s="1121"/>
      <c r="DJ5" s="1121"/>
      <c r="DK5" s="1122"/>
      <c r="DL5" s="1120" t="s">
        <v>389</v>
      </c>
      <c r="DM5" s="1121"/>
      <c r="DN5" s="1121"/>
      <c r="DO5" s="1121"/>
      <c r="DP5" s="1122"/>
      <c r="DQ5" s="1037" t="s">
        <v>390</v>
      </c>
      <c r="DR5" s="1038"/>
      <c r="DS5" s="1038"/>
      <c r="DT5" s="1038"/>
      <c r="DU5" s="1039"/>
      <c r="DV5" s="1037" t="s">
        <v>381</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391</v>
      </c>
      <c r="C7" s="1084"/>
      <c r="D7" s="1084"/>
      <c r="E7" s="1084"/>
      <c r="F7" s="1084"/>
      <c r="G7" s="1084"/>
      <c r="H7" s="1084"/>
      <c r="I7" s="1084"/>
      <c r="J7" s="1084"/>
      <c r="K7" s="1084"/>
      <c r="L7" s="1084"/>
      <c r="M7" s="1084"/>
      <c r="N7" s="1084"/>
      <c r="O7" s="1084"/>
      <c r="P7" s="1085"/>
      <c r="Q7" s="1138">
        <v>13305</v>
      </c>
      <c r="R7" s="1139"/>
      <c r="S7" s="1139"/>
      <c r="T7" s="1139"/>
      <c r="U7" s="1139"/>
      <c r="V7" s="1139">
        <v>12868</v>
      </c>
      <c r="W7" s="1139"/>
      <c r="X7" s="1139"/>
      <c r="Y7" s="1139"/>
      <c r="Z7" s="1139"/>
      <c r="AA7" s="1139">
        <v>437</v>
      </c>
      <c r="AB7" s="1139"/>
      <c r="AC7" s="1139"/>
      <c r="AD7" s="1139"/>
      <c r="AE7" s="1140"/>
      <c r="AF7" s="1141">
        <v>413</v>
      </c>
      <c r="AG7" s="1142"/>
      <c r="AH7" s="1142"/>
      <c r="AI7" s="1142"/>
      <c r="AJ7" s="1143"/>
      <c r="AK7" s="1144">
        <v>1296</v>
      </c>
      <c r="AL7" s="1145"/>
      <c r="AM7" s="1145"/>
      <c r="AN7" s="1145"/>
      <c r="AO7" s="1145"/>
      <c r="AP7" s="1145">
        <v>8975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587</v>
      </c>
      <c r="BT7" s="1136"/>
      <c r="BU7" s="1136"/>
      <c r="BV7" s="1136"/>
      <c r="BW7" s="1136"/>
      <c r="BX7" s="1136"/>
      <c r="BY7" s="1136"/>
      <c r="BZ7" s="1136"/>
      <c r="CA7" s="1136"/>
      <c r="CB7" s="1136"/>
      <c r="CC7" s="1136"/>
      <c r="CD7" s="1136"/>
      <c r="CE7" s="1136"/>
      <c r="CF7" s="1136"/>
      <c r="CG7" s="1148"/>
      <c r="CH7" s="1132">
        <v>11</v>
      </c>
      <c r="CI7" s="1133"/>
      <c r="CJ7" s="1133"/>
      <c r="CK7" s="1133"/>
      <c r="CL7" s="1134"/>
      <c r="CM7" s="1132">
        <v>-17</v>
      </c>
      <c r="CN7" s="1133"/>
      <c r="CO7" s="1133"/>
      <c r="CP7" s="1133"/>
      <c r="CQ7" s="1134"/>
      <c r="CR7" s="1132">
        <v>5</v>
      </c>
      <c r="CS7" s="1133"/>
      <c r="CT7" s="1133"/>
      <c r="CU7" s="1133"/>
      <c r="CV7" s="1134"/>
      <c r="CW7" s="1132" t="s">
        <v>594</v>
      </c>
      <c r="CX7" s="1133"/>
      <c r="CY7" s="1133"/>
      <c r="CZ7" s="1133"/>
      <c r="DA7" s="1134"/>
      <c r="DB7" s="1132" t="s">
        <v>594</v>
      </c>
      <c r="DC7" s="1133"/>
      <c r="DD7" s="1133"/>
      <c r="DE7" s="1133"/>
      <c r="DF7" s="1134"/>
      <c r="DG7" s="1132">
        <v>467</v>
      </c>
      <c r="DH7" s="1133"/>
      <c r="DI7" s="1133"/>
      <c r="DJ7" s="1133"/>
      <c r="DK7" s="1134"/>
      <c r="DL7" s="1132" t="s">
        <v>594</v>
      </c>
      <c r="DM7" s="1133"/>
      <c r="DN7" s="1133"/>
      <c r="DO7" s="1133"/>
      <c r="DP7" s="1134"/>
      <c r="DQ7" s="1132">
        <v>253</v>
      </c>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392</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393</v>
      </c>
      <c r="B23" s="973" t="s">
        <v>394</v>
      </c>
      <c r="C23" s="974"/>
      <c r="D23" s="974"/>
      <c r="E23" s="974"/>
      <c r="F23" s="974"/>
      <c r="G23" s="974"/>
      <c r="H23" s="974"/>
      <c r="I23" s="974"/>
      <c r="J23" s="974"/>
      <c r="K23" s="974"/>
      <c r="L23" s="974"/>
      <c r="M23" s="974"/>
      <c r="N23" s="974"/>
      <c r="O23" s="974"/>
      <c r="P23" s="984"/>
      <c r="Q23" s="1103">
        <v>13305</v>
      </c>
      <c r="R23" s="1097"/>
      <c r="S23" s="1097"/>
      <c r="T23" s="1097"/>
      <c r="U23" s="1097"/>
      <c r="V23" s="1097">
        <v>12868</v>
      </c>
      <c r="W23" s="1097"/>
      <c r="X23" s="1097"/>
      <c r="Y23" s="1097"/>
      <c r="Z23" s="1097"/>
      <c r="AA23" s="1097">
        <v>437</v>
      </c>
      <c r="AB23" s="1097"/>
      <c r="AC23" s="1097"/>
      <c r="AD23" s="1097"/>
      <c r="AE23" s="1104"/>
      <c r="AF23" s="1105">
        <v>413</v>
      </c>
      <c r="AG23" s="1097"/>
      <c r="AH23" s="1097"/>
      <c r="AI23" s="1097"/>
      <c r="AJ23" s="1106"/>
      <c r="AK23" s="1107"/>
      <c r="AL23" s="1108"/>
      <c r="AM23" s="1108"/>
      <c r="AN23" s="1108"/>
      <c r="AO23" s="1108"/>
      <c r="AP23" s="1097">
        <v>8975</v>
      </c>
      <c r="AQ23" s="1097"/>
      <c r="AR23" s="1097"/>
      <c r="AS23" s="1097"/>
      <c r="AT23" s="1097"/>
      <c r="AU23" s="1098"/>
      <c r="AV23" s="1098"/>
      <c r="AW23" s="1098"/>
      <c r="AX23" s="1098"/>
      <c r="AY23" s="1099"/>
      <c r="AZ23" s="1100" t="s">
        <v>130</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395</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396</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374</v>
      </c>
      <c r="B26" s="1032"/>
      <c r="C26" s="1032"/>
      <c r="D26" s="1032"/>
      <c r="E26" s="1032"/>
      <c r="F26" s="1032"/>
      <c r="G26" s="1032"/>
      <c r="H26" s="1032"/>
      <c r="I26" s="1032"/>
      <c r="J26" s="1032"/>
      <c r="K26" s="1032"/>
      <c r="L26" s="1032"/>
      <c r="M26" s="1032"/>
      <c r="N26" s="1032"/>
      <c r="O26" s="1032"/>
      <c r="P26" s="1033"/>
      <c r="Q26" s="1037" t="s">
        <v>397</v>
      </c>
      <c r="R26" s="1038"/>
      <c r="S26" s="1038"/>
      <c r="T26" s="1038"/>
      <c r="U26" s="1039"/>
      <c r="V26" s="1037" t="s">
        <v>398</v>
      </c>
      <c r="W26" s="1038"/>
      <c r="X26" s="1038"/>
      <c r="Y26" s="1038"/>
      <c r="Z26" s="1039"/>
      <c r="AA26" s="1037" t="s">
        <v>399</v>
      </c>
      <c r="AB26" s="1038"/>
      <c r="AC26" s="1038"/>
      <c r="AD26" s="1038"/>
      <c r="AE26" s="1038"/>
      <c r="AF26" s="1091" t="s">
        <v>400</v>
      </c>
      <c r="AG26" s="1044"/>
      <c r="AH26" s="1044"/>
      <c r="AI26" s="1044"/>
      <c r="AJ26" s="1092"/>
      <c r="AK26" s="1038" t="s">
        <v>401</v>
      </c>
      <c r="AL26" s="1038"/>
      <c r="AM26" s="1038"/>
      <c r="AN26" s="1038"/>
      <c r="AO26" s="1039"/>
      <c r="AP26" s="1037" t="s">
        <v>402</v>
      </c>
      <c r="AQ26" s="1038"/>
      <c r="AR26" s="1038"/>
      <c r="AS26" s="1038"/>
      <c r="AT26" s="1039"/>
      <c r="AU26" s="1037" t="s">
        <v>403</v>
      </c>
      <c r="AV26" s="1038"/>
      <c r="AW26" s="1038"/>
      <c r="AX26" s="1038"/>
      <c r="AY26" s="1039"/>
      <c r="AZ26" s="1037" t="s">
        <v>404</v>
      </c>
      <c r="BA26" s="1038"/>
      <c r="BB26" s="1038"/>
      <c r="BC26" s="1038"/>
      <c r="BD26" s="1039"/>
      <c r="BE26" s="1037" t="s">
        <v>381</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405</v>
      </c>
      <c r="C28" s="1084"/>
      <c r="D28" s="1084"/>
      <c r="E28" s="1084"/>
      <c r="F28" s="1084"/>
      <c r="G28" s="1084"/>
      <c r="H28" s="1084"/>
      <c r="I28" s="1084"/>
      <c r="J28" s="1084"/>
      <c r="K28" s="1084"/>
      <c r="L28" s="1084"/>
      <c r="M28" s="1084"/>
      <c r="N28" s="1084"/>
      <c r="O28" s="1084"/>
      <c r="P28" s="1085"/>
      <c r="Q28" s="1086">
        <v>2267</v>
      </c>
      <c r="R28" s="1087"/>
      <c r="S28" s="1087"/>
      <c r="T28" s="1087"/>
      <c r="U28" s="1087"/>
      <c r="V28" s="1087">
        <v>2256</v>
      </c>
      <c r="W28" s="1087"/>
      <c r="X28" s="1087"/>
      <c r="Y28" s="1087"/>
      <c r="Z28" s="1087"/>
      <c r="AA28" s="1087">
        <v>12</v>
      </c>
      <c r="AB28" s="1087"/>
      <c r="AC28" s="1087"/>
      <c r="AD28" s="1087"/>
      <c r="AE28" s="1088"/>
      <c r="AF28" s="1089">
        <v>12</v>
      </c>
      <c r="AG28" s="1087"/>
      <c r="AH28" s="1087"/>
      <c r="AI28" s="1087"/>
      <c r="AJ28" s="1090"/>
      <c r="AK28" s="1078">
        <v>173</v>
      </c>
      <c r="AL28" s="1079"/>
      <c r="AM28" s="1079"/>
      <c r="AN28" s="1079"/>
      <c r="AO28" s="1079"/>
      <c r="AP28" s="1016" t="s">
        <v>588</v>
      </c>
      <c r="AQ28" s="1007"/>
      <c r="AR28" s="1007"/>
      <c r="AS28" s="1007"/>
      <c r="AT28" s="1007"/>
      <c r="AU28" s="1016" t="s">
        <v>588</v>
      </c>
      <c r="AV28" s="1007"/>
      <c r="AW28" s="1007"/>
      <c r="AX28" s="1007"/>
      <c r="AY28" s="1007"/>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406</v>
      </c>
      <c r="C29" s="1067"/>
      <c r="D29" s="1067"/>
      <c r="E29" s="1067"/>
      <c r="F29" s="1067"/>
      <c r="G29" s="1067"/>
      <c r="H29" s="1067"/>
      <c r="I29" s="1067"/>
      <c r="J29" s="1067"/>
      <c r="K29" s="1067"/>
      <c r="L29" s="1067"/>
      <c r="M29" s="1067"/>
      <c r="N29" s="1067"/>
      <c r="O29" s="1067"/>
      <c r="P29" s="1068"/>
      <c r="Q29" s="1074">
        <v>2364</v>
      </c>
      <c r="R29" s="1075"/>
      <c r="S29" s="1075"/>
      <c r="T29" s="1075"/>
      <c r="U29" s="1075"/>
      <c r="V29" s="1075">
        <v>2184</v>
      </c>
      <c r="W29" s="1075"/>
      <c r="X29" s="1075"/>
      <c r="Y29" s="1075"/>
      <c r="Z29" s="1075"/>
      <c r="AA29" s="1075">
        <v>180</v>
      </c>
      <c r="AB29" s="1075"/>
      <c r="AC29" s="1075"/>
      <c r="AD29" s="1075"/>
      <c r="AE29" s="1076"/>
      <c r="AF29" s="1071">
        <v>180</v>
      </c>
      <c r="AG29" s="1072"/>
      <c r="AH29" s="1072"/>
      <c r="AI29" s="1072"/>
      <c r="AJ29" s="1073"/>
      <c r="AK29" s="1016">
        <v>359</v>
      </c>
      <c r="AL29" s="1007"/>
      <c r="AM29" s="1007"/>
      <c r="AN29" s="1007"/>
      <c r="AO29" s="1007"/>
      <c r="AP29" s="1016" t="s">
        <v>588</v>
      </c>
      <c r="AQ29" s="1007"/>
      <c r="AR29" s="1007"/>
      <c r="AS29" s="1007"/>
      <c r="AT29" s="1007"/>
      <c r="AU29" s="1016" t="s">
        <v>588</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407</v>
      </c>
      <c r="C30" s="1067"/>
      <c r="D30" s="1067"/>
      <c r="E30" s="1067"/>
      <c r="F30" s="1067"/>
      <c r="G30" s="1067"/>
      <c r="H30" s="1067"/>
      <c r="I30" s="1067"/>
      <c r="J30" s="1067"/>
      <c r="K30" s="1067"/>
      <c r="L30" s="1067"/>
      <c r="M30" s="1067"/>
      <c r="N30" s="1067"/>
      <c r="O30" s="1067"/>
      <c r="P30" s="1068"/>
      <c r="Q30" s="1074">
        <v>256</v>
      </c>
      <c r="R30" s="1075"/>
      <c r="S30" s="1075"/>
      <c r="T30" s="1075"/>
      <c r="U30" s="1075"/>
      <c r="V30" s="1075">
        <v>255</v>
      </c>
      <c r="W30" s="1075"/>
      <c r="X30" s="1075"/>
      <c r="Y30" s="1075"/>
      <c r="Z30" s="1075"/>
      <c r="AA30" s="1075">
        <v>1</v>
      </c>
      <c r="AB30" s="1075"/>
      <c r="AC30" s="1075"/>
      <c r="AD30" s="1075"/>
      <c r="AE30" s="1076"/>
      <c r="AF30" s="1071">
        <v>1</v>
      </c>
      <c r="AG30" s="1072"/>
      <c r="AH30" s="1072"/>
      <c r="AI30" s="1072"/>
      <c r="AJ30" s="1073"/>
      <c r="AK30" s="1016">
        <v>103</v>
      </c>
      <c r="AL30" s="1007"/>
      <c r="AM30" s="1007"/>
      <c r="AN30" s="1007"/>
      <c r="AO30" s="1007"/>
      <c r="AP30" s="1016" t="s">
        <v>588</v>
      </c>
      <c r="AQ30" s="1007"/>
      <c r="AR30" s="1007"/>
      <c r="AS30" s="1007"/>
      <c r="AT30" s="1007"/>
      <c r="AU30" s="1016" t="s">
        <v>588</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408</v>
      </c>
      <c r="C31" s="1067"/>
      <c r="D31" s="1067"/>
      <c r="E31" s="1067"/>
      <c r="F31" s="1067"/>
      <c r="G31" s="1067"/>
      <c r="H31" s="1067"/>
      <c r="I31" s="1067"/>
      <c r="J31" s="1067"/>
      <c r="K31" s="1067"/>
      <c r="L31" s="1067"/>
      <c r="M31" s="1067"/>
      <c r="N31" s="1067"/>
      <c r="O31" s="1067"/>
      <c r="P31" s="1068"/>
      <c r="Q31" s="1074">
        <v>627</v>
      </c>
      <c r="R31" s="1075"/>
      <c r="S31" s="1075"/>
      <c r="T31" s="1075"/>
      <c r="U31" s="1075"/>
      <c r="V31" s="1075">
        <v>627</v>
      </c>
      <c r="W31" s="1075"/>
      <c r="X31" s="1075"/>
      <c r="Y31" s="1075"/>
      <c r="Z31" s="1075"/>
      <c r="AA31" s="1075" t="s">
        <v>594</v>
      </c>
      <c r="AB31" s="1075"/>
      <c r="AC31" s="1075"/>
      <c r="AD31" s="1075"/>
      <c r="AE31" s="1076"/>
      <c r="AF31" s="1071" t="s">
        <v>594</v>
      </c>
      <c r="AG31" s="1072"/>
      <c r="AH31" s="1072"/>
      <c r="AI31" s="1072"/>
      <c r="AJ31" s="1073"/>
      <c r="AK31" s="1016">
        <v>166</v>
      </c>
      <c r="AL31" s="1007"/>
      <c r="AM31" s="1007"/>
      <c r="AN31" s="1007"/>
      <c r="AO31" s="1007"/>
      <c r="AP31" s="1007">
        <v>291</v>
      </c>
      <c r="AQ31" s="1007"/>
      <c r="AR31" s="1007"/>
      <c r="AS31" s="1007"/>
      <c r="AT31" s="1007"/>
      <c r="AU31" s="1007">
        <v>64</v>
      </c>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410</v>
      </c>
      <c r="C32" s="1067"/>
      <c r="D32" s="1067"/>
      <c r="E32" s="1067"/>
      <c r="F32" s="1067"/>
      <c r="G32" s="1067"/>
      <c r="H32" s="1067"/>
      <c r="I32" s="1067"/>
      <c r="J32" s="1067"/>
      <c r="K32" s="1067"/>
      <c r="L32" s="1067"/>
      <c r="M32" s="1067"/>
      <c r="N32" s="1067"/>
      <c r="O32" s="1067"/>
      <c r="P32" s="1068"/>
      <c r="Q32" s="1074">
        <v>7</v>
      </c>
      <c r="R32" s="1075"/>
      <c r="S32" s="1075"/>
      <c r="T32" s="1075"/>
      <c r="U32" s="1075"/>
      <c r="V32" s="1075">
        <v>2</v>
      </c>
      <c r="W32" s="1075"/>
      <c r="X32" s="1075"/>
      <c r="Y32" s="1075"/>
      <c r="Z32" s="1075"/>
      <c r="AA32" s="1075">
        <v>6</v>
      </c>
      <c r="AB32" s="1075"/>
      <c r="AC32" s="1075"/>
      <c r="AD32" s="1075"/>
      <c r="AE32" s="1076"/>
      <c r="AF32" s="1071">
        <v>6</v>
      </c>
      <c r="AG32" s="1072"/>
      <c r="AH32" s="1072"/>
      <c r="AI32" s="1072"/>
      <c r="AJ32" s="1073"/>
      <c r="AK32" s="1016" t="s">
        <v>588</v>
      </c>
      <c r="AL32" s="1007"/>
      <c r="AM32" s="1007"/>
      <c r="AN32" s="1007"/>
      <c r="AO32" s="1007"/>
      <c r="AP32" s="1016" t="s">
        <v>588</v>
      </c>
      <c r="AQ32" s="1007"/>
      <c r="AR32" s="1007"/>
      <c r="AS32" s="1007"/>
      <c r="AT32" s="1007"/>
      <c r="AU32" s="1016" t="s">
        <v>588</v>
      </c>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411</v>
      </c>
      <c r="C33" s="1067"/>
      <c r="D33" s="1067"/>
      <c r="E33" s="1067"/>
      <c r="F33" s="1067"/>
      <c r="G33" s="1067"/>
      <c r="H33" s="1067"/>
      <c r="I33" s="1067"/>
      <c r="J33" s="1067"/>
      <c r="K33" s="1067"/>
      <c r="L33" s="1067"/>
      <c r="M33" s="1067"/>
      <c r="N33" s="1067"/>
      <c r="O33" s="1067"/>
      <c r="P33" s="1068"/>
      <c r="Q33" s="1074">
        <v>240</v>
      </c>
      <c r="R33" s="1075"/>
      <c r="S33" s="1075"/>
      <c r="T33" s="1075"/>
      <c r="U33" s="1075"/>
      <c r="V33" s="1075">
        <v>212</v>
      </c>
      <c r="W33" s="1075"/>
      <c r="X33" s="1075"/>
      <c r="Y33" s="1075"/>
      <c r="Z33" s="1075"/>
      <c r="AA33" s="1075">
        <v>28</v>
      </c>
      <c r="AB33" s="1075"/>
      <c r="AC33" s="1075"/>
      <c r="AD33" s="1075"/>
      <c r="AE33" s="1076"/>
      <c r="AF33" s="1071">
        <v>512</v>
      </c>
      <c r="AG33" s="1072"/>
      <c r="AH33" s="1072"/>
      <c r="AI33" s="1072"/>
      <c r="AJ33" s="1073"/>
      <c r="AK33" s="1016">
        <v>2</v>
      </c>
      <c r="AL33" s="1007"/>
      <c r="AM33" s="1007"/>
      <c r="AN33" s="1007"/>
      <c r="AO33" s="1007"/>
      <c r="AP33" s="1007">
        <v>902</v>
      </c>
      <c r="AQ33" s="1007"/>
      <c r="AR33" s="1007"/>
      <c r="AS33" s="1007"/>
      <c r="AT33" s="1007"/>
      <c r="AU33" s="1007">
        <v>9</v>
      </c>
      <c r="AV33" s="1007"/>
      <c r="AW33" s="1007"/>
      <c r="AX33" s="1007"/>
      <c r="AY33" s="1007"/>
      <c r="AZ33" s="1077"/>
      <c r="BA33" s="1077"/>
      <c r="BB33" s="1077"/>
      <c r="BC33" s="1077"/>
      <c r="BD33" s="1077"/>
      <c r="BE33" s="1008" t="s">
        <v>412</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413</v>
      </c>
      <c r="C34" s="1067"/>
      <c r="D34" s="1067"/>
      <c r="E34" s="1067"/>
      <c r="F34" s="1067"/>
      <c r="G34" s="1067"/>
      <c r="H34" s="1067"/>
      <c r="I34" s="1067"/>
      <c r="J34" s="1067"/>
      <c r="K34" s="1067"/>
      <c r="L34" s="1067"/>
      <c r="M34" s="1067"/>
      <c r="N34" s="1067"/>
      <c r="O34" s="1067"/>
      <c r="P34" s="1068"/>
      <c r="Q34" s="1074">
        <v>390</v>
      </c>
      <c r="R34" s="1075"/>
      <c r="S34" s="1075"/>
      <c r="T34" s="1075"/>
      <c r="U34" s="1075"/>
      <c r="V34" s="1075">
        <v>259</v>
      </c>
      <c r="W34" s="1075"/>
      <c r="X34" s="1075"/>
      <c r="Y34" s="1075"/>
      <c r="Z34" s="1075"/>
      <c r="AA34" s="1075">
        <v>130</v>
      </c>
      <c r="AB34" s="1075"/>
      <c r="AC34" s="1075"/>
      <c r="AD34" s="1075"/>
      <c r="AE34" s="1076"/>
      <c r="AF34" s="1071">
        <v>511</v>
      </c>
      <c r="AG34" s="1072"/>
      <c r="AH34" s="1072"/>
      <c r="AI34" s="1072"/>
      <c r="AJ34" s="1073"/>
      <c r="AK34" s="1016">
        <v>220</v>
      </c>
      <c r="AL34" s="1007"/>
      <c r="AM34" s="1007"/>
      <c r="AN34" s="1007"/>
      <c r="AO34" s="1007"/>
      <c r="AP34" s="1007">
        <v>856</v>
      </c>
      <c r="AQ34" s="1007"/>
      <c r="AR34" s="1007"/>
      <c r="AS34" s="1007"/>
      <c r="AT34" s="1007"/>
      <c r="AU34" s="1007">
        <v>839</v>
      </c>
      <c r="AV34" s="1007"/>
      <c r="AW34" s="1007"/>
      <c r="AX34" s="1007"/>
      <c r="AY34" s="1007"/>
      <c r="AZ34" s="1077"/>
      <c r="BA34" s="1077"/>
      <c r="BB34" s="1077"/>
      <c r="BC34" s="1077"/>
      <c r="BD34" s="1077"/>
      <c r="BE34" s="1008" t="s">
        <v>412</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t="s">
        <v>414</v>
      </c>
      <c r="C35" s="1067"/>
      <c r="D35" s="1067"/>
      <c r="E35" s="1067"/>
      <c r="F35" s="1067"/>
      <c r="G35" s="1067"/>
      <c r="H35" s="1067"/>
      <c r="I35" s="1067"/>
      <c r="J35" s="1067"/>
      <c r="K35" s="1067"/>
      <c r="L35" s="1067"/>
      <c r="M35" s="1067"/>
      <c r="N35" s="1067"/>
      <c r="O35" s="1067"/>
      <c r="P35" s="1068"/>
      <c r="Q35" s="1074">
        <v>3</v>
      </c>
      <c r="R35" s="1075"/>
      <c r="S35" s="1075"/>
      <c r="T35" s="1075"/>
      <c r="U35" s="1075"/>
      <c r="V35" s="1075">
        <v>3</v>
      </c>
      <c r="W35" s="1075"/>
      <c r="X35" s="1075"/>
      <c r="Y35" s="1075"/>
      <c r="Z35" s="1075"/>
      <c r="AA35" s="1075">
        <v>0</v>
      </c>
      <c r="AB35" s="1075"/>
      <c r="AC35" s="1075"/>
      <c r="AD35" s="1075"/>
      <c r="AE35" s="1076"/>
      <c r="AF35" s="1071">
        <v>0</v>
      </c>
      <c r="AG35" s="1072"/>
      <c r="AH35" s="1072"/>
      <c r="AI35" s="1072"/>
      <c r="AJ35" s="1073"/>
      <c r="AK35" s="1016">
        <v>1</v>
      </c>
      <c r="AL35" s="1007"/>
      <c r="AM35" s="1007"/>
      <c r="AN35" s="1007"/>
      <c r="AO35" s="1007"/>
      <c r="AP35" s="1016" t="s">
        <v>588</v>
      </c>
      <c r="AQ35" s="1007"/>
      <c r="AR35" s="1007"/>
      <c r="AS35" s="1007"/>
      <c r="AT35" s="1007"/>
      <c r="AU35" s="1016" t="s">
        <v>588</v>
      </c>
      <c r="AV35" s="1007"/>
      <c r="AW35" s="1007"/>
      <c r="AX35" s="1007"/>
      <c r="AY35" s="1007"/>
      <c r="AZ35" s="1077"/>
      <c r="BA35" s="1077"/>
      <c r="BB35" s="1077"/>
      <c r="BC35" s="1077"/>
      <c r="BD35" s="1077"/>
      <c r="BE35" s="1008" t="s">
        <v>415</v>
      </c>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t="s">
        <v>416</v>
      </c>
      <c r="C36" s="1067"/>
      <c r="D36" s="1067"/>
      <c r="E36" s="1067"/>
      <c r="F36" s="1067"/>
      <c r="G36" s="1067"/>
      <c r="H36" s="1067"/>
      <c r="I36" s="1067"/>
      <c r="J36" s="1067"/>
      <c r="K36" s="1067"/>
      <c r="L36" s="1067"/>
      <c r="M36" s="1067"/>
      <c r="N36" s="1067"/>
      <c r="O36" s="1067"/>
      <c r="P36" s="1068"/>
      <c r="Q36" s="1074">
        <v>42</v>
      </c>
      <c r="R36" s="1075"/>
      <c r="S36" s="1075"/>
      <c r="T36" s="1075"/>
      <c r="U36" s="1075"/>
      <c r="V36" s="1075">
        <v>41</v>
      </c>
      <c r="W36" s="1075"/>
      <c r="X36" s="1075"/>
      <c r="Y36" s="1075"/>
      <c r="Z36" s="1075"/>
      <c r="AA36" s="1075">
        <v>1</v>
      </c>
      <c r="AB36" s="1075"/>
      <c r="AC36" s="1075"/>
      <c r="AD36" s="1075"/>
      <c r="AE36" s="1076"/>
      <c r="AF36" s="1071">
        <v>1</v>
      </c>
      <c r="AG36" s="1072"/>
      <c r="AH36" s="1072"/>
      <c r="AI36" s="1072"/>
      <c r="AJ36" s="1073"/>
      <c r="AK36" s="1016">
        <v>37</v>
      </c>
      <c r="AL36" s="1007"/>
      <c r="AM36" s="1007"/>
      <c r="AN36" s="1007"/>
      <c r="AO36" s="1007"/>
      <c r="AP36" s="1007">
        <v>202</v>
      </c>
      <c r="AQ36" s="1007"/>
      <c r="AR36" s="1007"/>
      <c r="AS36" s="1007"/>
      <c r="AT36" s="1007"/>
      <c r="AU36" s="1007">
        <v>202</v>
      </c>
      <c r="AV36" s="1007"/>
      <c r="AW36" s="1007"/>
      <c r="AX36" s="1007"/>
      <c r="AY36" s="1007"/>
      <c r="AZ36" s="1077"/>
      <c r="BA36" s="1077"/>
      <c r="BB36" s="1077"/>
      <c r="BC36" s="1077"/>
      <c r="BD36" s="1077"/>
      <c r="BE36" s="1008" t="s">
        <v>417</v>
      </c>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t="s">
        <v>418</v>
      </c>
      <c r="C37" s="1067"/>
      <c r="D37" s="1067"/>
      <c r="E37" s="1067"/>
      <c r="F37" s="1067"/>
      <c r="G37" s="1067"/>
      <c r="H37" s="1067"/>
      <c r="I37" s="1067"/>
      <c r="J37" s="1067"/>
      <c r="K37" s="1067"/>
      <c r="L37" s="1067"/>
      <c r="M37" s="1067"/>
      <c r="N37" s="1067"/>
      <c r="O37" s="1067"/>
      <c r="P37" s="1068"/>
      <c r="Q37" s="1074">
        <v>51</v>
      </c>
      <c r="R37" s="1075"/>
      <c r="S37" s="1075"/>
      <c r="T37" s="1075"/>
      <c r="U37" s="1075"/>
      <c r="V37" s="1075">
        <v>50</v>
      </c>
      <c r="W37" s="1075"/>
      <c r="X37" s="1075"/>
      <c r="Y37" s="1075"/>
      <c r="Z37" s="1075"/>
      <c r="AA37" s="1075">
        <v>1</v>
      </c>
      <c r="AB37" s="1075"/>
      <c r="AC37" s="1075"/>
      <c r="AD37" s="1075"/>
      <c r="AE37" s="1076"/>
      <c r="AF37" s="1071">
        <v>1</v>
      </c>
      <c r="AG37" s="1072"/>
      <c r="AH37" s="1072"/>
      <c r="AI37" s="1072"/>
      <c r="AJ37" s="1073"/>
      <c r="AK37" s="1016">
        <v>40</v>
      </c>
      <c r="AL37" s="1007"/>
      <c r="AM37" s="1007"/>
      <c r="AN37" s="1007"/>
      <c r="AO37" s="1007"/>
      <c r="AP37" s="1007">
        <v>97</v>
      </c>
      <c r="AQ37" s="1007"/>
      <c r="AR37" s="1007"/>
      <c r="AS37" s="1007"/>
      <c r="AT37" s="1007"/>
      <c r="AU37" s="1007">
        <v>85</v>
      </c>
      <c r="AV37" s="1007"/>
      <c r="AW37" s="1007"/>
      <c r="AX37" s="1007"/>
      <c r="AY37" s="1007"/>
      <c r="AZ37" s="1077"/>
      <c r="BA37" s="1077"/>
      <c r="BB37" s="1077"/>
      <c r="BC37" s="1077"/>
      <c r="BD37" s="1077"/>
      <c r="BE37" s="1008" t="s">
        <v>415</v>
      </c>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419</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393</v>
      </c>
      <c r="B63" s="973" t="s">
        <v>420</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1224</v>
      </c>
      <c r="AG63" s="995"/>
      <c r="AH63" s="995"/>
      <c r="AI63" s="995"/>
      <c r="AJ63" s="1058"/>
      <c r="AK63" s="1059"/>
      <c r="AL63" s="999"/>
      <c r="AM63" s="999"/>
      <c r="AN63" s="999"/>
      <c r="AO63" s="999"/>
      <c r="AP63" s="995">
        <v>2348</v>
      </c>
      <c r="AQ63" s="995"/>
      <c r="AR63" s="995"/>
      <c r="AS63" s="995"/>
      <c r="AT63" s="995"/>
      <c r="AU63" s="995">
        <v>1199</v>
      </c>
      <c r="AV63" s="995"/>
      <c r="AW63" s="995"/>
      <c r="AX63" s="995"/>
      <c r="AY63" s="995"/>
      <c r="AZ63" s="1053"/>
      <c r="BA63" s="1053"/>
      <c r="BB63" s="1053"/>
      <c r="BC63" s="1053"/>
      <c r="BD63" s="1053"/>
      <c r="BE63" s="996"/>
      <c r="BF63" s="996"/>
      <c r="BG63" s="996"/>
      <c r="BH63" s="996"/>
      <c r="BI63" s="997"/>
      <c r="BJ63" s="1054" t="s">
        <v>130</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421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422</v>
      </c>
      <c r="B66" s="1032"/>
      <c r="C66" s="1032"/>
      <c r="D66" s="1032"/>
      <c r="E66" s="1032"/>
      <c r="F66" s="1032"/>
      <c r="G66" s="1032"/>
      <c r="H66" s="1032"/>
      <c r="I66" s="1032"/>
      <c r="J66" s="1032"/>
      <c r="K66" s="1032"/>
      <c r="L66" s="1032"/>
      <c r="M66" s="1032"/>
      <c r="N66" s="1032"/>
      <c r="O66" s="1032"/>
      <c r="P66" s="1033"/>
      <c r="Q66" s="1037" t="s">
        <v>397</v>
      </c>
      <c r="R66" s="1038"/>
      <c r="S66" s="1038"/>
      <c r="T66" s="1038"/>
      <c r="U66" s="1039"/>
      <c r="V66" s="1037" t="s">
        <v>423</v>
      </c>
      <c r="W66" s="1038"/>
      <c r="X66" s="1038"/>
      <c r="Y66" s="1038"/>
      <c r="Z66" s="1039"/>
      <c r="AA66" s="1037" t="s">
        <v>424</v>
      </c>
      <c r="AB66" s="1038"/>
      <c r="AC66" s="1038"/>
      <c r="AD66" s="1038"/>
      <c r="AE66" s="1039"/>
      <c r="AF66" s="1043" t="s">
        <v>400</v>
      </c>
      <c r="AG66" s="1044"/>
      <c r="AH66" s="1044"/>
      <c r="AI66" s="1044"/>
      <c r="AJ66" s="1045"/>
      <c r="AK66" s="1037" t="s">
        <v>401</v>
      </c>
      <c r="AL66" s="1032"/>
      <c r="AM66" s="1032"/>
      <c r="AN66" s="1032"/>
      <c r="AO66" s="1033"/>
      <c r="AP66" s="1037" t="s">
        <v>425</v>
      </c>
      <c r="AQ66" s="1038"/>
      <c r="AR66" s="1038"/>
      <c r="AS66" s="1038"/>
      <c r="AT66" s="1039"/>
      <c r="AU66" s="1037" t="s">
        <v>426</v>
      </c>
      <c r="AV66" s="1038"/>
      <c r="AW66" s="1038"/>
      <c r="AX66" s="1038"/>
      <c r="AY66" s="1039"/>
      <c r="AZ66" s="1037" t="s">
        <v>381</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583</v>
      </c>
      <c r="C68" s="1022"/>
      <c r="D68" s="1022"/>
      <c r="E68" s="1022"/>
      <c r="F68" s="1022"/>
      <c r="G68" s="1022"/>
      <c r="H68" s="1022"/>
      <c r="I68" s="1022"/>
      <c r="J68" s="1022"/>
      <c r="K68" s="1022"/>
      <c r="L68" s="1022"/>
      <c r="M68" s="1022"/>
      <c r="N68" s="1022"/>
      <c r="O68" s="1022"/>
      <c r="P68" s="1023"/>
      <c r="Q68" s="1024">
        <v>11751</v>
      </c>
      <c r="R68" s="1018"/>
      <c r="S68" s="1018"/>
      <c r="T68" s="1018"/>
      <c r="U68" s="1018"/>
      <c r="V68" s="1018">
        <v>11426</v>
      </c>
      <c r="W68" s="1018"/>
      <c r="X68" s="1018"/>
      <c r="Y68" s="1018"/>
      <c r="Z68" s="1018"/>
      <c r="AA68" s="1018">
        <v>325</v>
      </c>
      <c r="AB68" s="1018"/>
      <c r="AC68" s="1018"/>
      <c r="AD68" s="1018"/>
      <c r="AE68" s="1018"/>
      <c r="AF68" s="1018">
        <v>325</v>
      </c>
      <c r="AG68" s="1018"/>
      <c r="AH68" s="1018"/>
      <c r="AI68" s="1018"/>
      <c r="AJ68" s="1018"/>
      <c r="AK68" s="1018">
        <v>326</v>
      </c>
      <c r="AL68" s="1018"/>
      <c r="AM68" s="1018"/>
      <c r="AN68" s="1018"/>
      <c r="AO68" s="1018"/>
      <c r="AP68" s="1018" t="s">
        <v>594</v>
      </c>
      <c r="AQ68" s="1018"/>
      <c r="AR68" s="1018"/>
      <c r="AS68" s="1018"/>
      <c r="AT68" s="1018"/>
      <c r="AU68" s="1018" t="s">
        <v>594</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584</v>
      </c>
      <c r="C69" s="1011"/>
      <c r="D69" s="1011"/>
      <c r="E69" s="1011"/>
      <c r="F69" s="1011"/>
      <c r="G69" s="1011"/>
      <c r="H69" s="1011"/>
      <c r="I69" s="1011"/>
      <c r="J69" s="1011"/>
      <c r="K69" s="1011"/>
      <c r="L69" s="1011"/>
      <c r="M69" s="1011"/>
      <c r="N69" s="1011"/>
      <c r="O69" s="1011"/>
      <c r="P69" s="1012"/>
      <c r="Q69" s="1013">
        <v>1703</v>
      </c>
      <c r="R69" s="1007"/>
      <c r="S69" s="1007"/>
      <c r="T69" s="1007"/>
      <c r="U69" s="1007"/>
      <c r="V69" s="1007">
        <v>1621</v>
      </c>
      <c r="W69" s="1007"/>
      <c r="X69" s="1007"/>
      <c r="Y69" s="1007"/>
      <c r="Z69" s="1007"/>
      <c r="AA69" s="1007">
        <v>82</v>
      </c>
      <c r="AB69" s="1007"/>
      <c r="AC69" s="1007"/>
      <c r="AD69" s="1007"/>
      <c r="AE69" s="1007"/>
      <c r="AF69" s="1007">
        <v>78</v>
      </c>
      <c r="AG69" s="1007"/>
      <c r="AH69" s="1007"/>
      <c r="AI69" s="1007"/>
      <c r="AJ69" s="1007"/>
      <c r="AK69" s="1007">
        <v>52</v>
      </c>
      <c r="AL69" s="1007"/>
      <c r="AM69" s="1007"/>
      <c r="AN69" s="1007"/>
      <c r="AO69" s="1007"/>
      <c r="AP69" s="1007">
        <v>50</v>
      </c>
      <c r="AQ69" s="1007"/>
      <c r="AR69" s="1007"/>
      <c r="AS69" s="1007"/>
      <c r="AT69" s="1007"/>
      <c r="AU69" s="1007">
        <v>35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585</v>
      </c>
      <c r="C70" s="1011"/>
      <c r="D70" s="1011"/>
      <c r="E70" s="1011"/>
      <c r="F70" s="1011"/>
      <c r="G70" s="1011"/>
      <c r="H70" s="1011"/>
      <c r="I70" s="1011"/>
      <c r="J70" s="1011"/>
      <c r="K70" s="1011"/>
      <c r="L70" s="1011"/>
      <c r="M70" s="1011"/>
      <c r="N70" s="1011"/>
      <c r="O70" s="1011"/>
      <c r="P70" s="1012"/>
      <c r="Q70" s="1013">
        <v>84</v>
      </c>
      <c r="R70" s="1007"/>
      <c r="S70" s="1007"/>
      <c r="T70" s="1007"/>
      <c r="U70" s="1007"/>
      <c r="V70" s="1007">
        <v>79</v>
      </c>
      <c r="W70" s="1007"/>
      <c r="X70" s="1007"/>
      <c r="Y70" s="1007"/>
      <c r="Z70" s="1007"/>
      <c r="AA70" s="1007">
        <v>5</v>
      </c>
      <c r="AB70" s="1007"/>
      <c r="AC70" s="1007"/>
      <c r="AD70" s="1007"/>
      <c r="AE70" s="1007"/>
      <c r="AF70" s="1007">
        <v>5</v>
      </c>
      <c r="AG70" s="1007"/>
      <c r="AH70" s="1007"/>
      <c r="AI70" s="1007"/>
      <c r="AJ70" s="1007"/>
      <c r="AK70" s="1007">
        <v>5</v>
      </c>
      <c r="AL70" s="1007"/>
      <c r="AM70" s="1007"/>
      <c r="AN70" s="1007"/>
      <c r="AO70" s="1007"/>
      <c r="AP70" s="1007" t="s">
        <v>594</v>
      </c>
      <c r="AQ70" s="1007"/>
      <c r="AR70" s="1007"/>
      <c r="AS70" s="1007"/>
      <c r="AT70" s="1007"/>
      <c r="AU70" s="1007" t="s">
        <v>594</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586</v>
      </c>
      <c r="C71" s="1011"/>
      <c r="D71" s="1011"/>
      <c r="E71" s="1011"/>
      <c r="F71" s="1011"/>
      <c r="G71" s="1011"/>
      <c r="H71" s="1011"/>
      <c r="I71" s="1011"/>
      <c r="J71" s="1011"/>
      <c r="K71" s="1011"/>
      <c r="L71" s="1011"/>
      <c r="M71" s="1011"/>
      <c r="N71" s="1011"/>
      <c r="O71" s="1011"/>
      <c r="P71" s="1012"/>
      <c r="Q71" s="1013">
        <v>288382</v>
      </c>
      <c r="R71" s="1007"/>
      <c r="S71" s="1007"/>
      <c r="T71" s="1007"/>
      <c r="U71" s="1007"/>
      <c r="V71" s="1007">
        <v>283191</v>
      </c>
      <c r="W71" s="1007"/>
      <c r="X71" s="1007"/>
      <c r="Y71" s="1007"/>
      <c r="Z71" s="1007"/>
      <c r="AA71" s="1007">
        <v>5190</v>
      </c>
      <c r="AB71" s="1007"/>
      <c r="AC71" s="1007"/>
      <c r="AD71" s="1007"/>
      <c r="AE71" s="1007"/>
      <c r="AF71" s="1007">
        <v>5190</v>
      </c>
      <c r="AG71" s="1007"/>
      <c r="AH71" s="1007"/>
      <c r="AI71" s="1007"/>
      <c r="AJ71" s="1007"/>
      <c r="AK71" s="1007" t="s">
        <v>594</v>
      </c>
      <c r="AL71" s="1007"/>
      <c r="AM71" s="1007"/>
      <c r="AN71" s="1007"/>
      <c r="AO71" s="1007"/>
      <c r="AP71" s="1007" t="s">
        <v>594</v>
      </c>
      <c r="AQ71" s="1007"/>
      <c r="AR71" s="1007"/>
      <c r="AS71" s="1007"/>
      <c r="AT71" s="1007"/>
      <c r="AU71" s="1007" t="s">
        <v>594</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393</v>
      </c>
      <c r="B88" s="973" t="s">
        <v>427</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5598</v>
      </c>
      <c r="AG88" s="995"/>
      <c r="AH88" s="995"/>
      <c r="AI88" s="995"/>
      <c r="AJ88" s="995"/>
      <c r="AK88" s="999"/>
      <c r="AL88" s="999"/>
      <c r="AM88" s="999"/>
      <c r="AN88" s="999"/>
      <c r="AO88" s="999"/>
      <c r="AP88" s="995">
        <v>50</v>
      </c>
      <c r="AQ88" s="995"/>
      <c r="AR88" s="995"/>
      <c r="AS88" s="995"/>
      <c r="AT88" s="995"/>
      <c r="AU88" s="995">
        <v>35</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73" t="s">
        <v>428</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c r="CX102" s="989"/>
      <c r="CY102" s="989"/>
      <c r="CZ102" s="989"/>
      <c r="DA102" s="990"/>
      <c r="DB102" s="988"/>
      <c r="DC102" s="989"/>
      <c r="DD102" s="989"/>
      <c r="DE102" s="989"/>
      <c r="DF102" s="990"/>
      <c r="DG102" s="988">
        <v>467</v>
      </c>
      <c r="DH102" s="989"/>
      <c r="DI102" s="989"/>
      <c r="DJ102" s="989"/>
      <c r="DK102" s="990"/>
      <c r="DL102" s="988"/>
      <c r="DM102" s="989"/>
      <c r="DN102" s="989"/>
      <c r="DO102" s="989"/>
      <c r="DP102" s="990"/>
      <c r="DQ102" s="988">
        <v>253</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429</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430</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433</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434</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435</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436</v>
      </c>
      <c r="AB109" s="932"/>
      <c r="AC109" s="932"/>
      <c r="AD109" s="932"/>
      <c r="AE109" s="933"/>
      <c r="AF109" s="934" t="s">
        <v>437</v>
      </c>
      <c r="AG109" s="932"/>
      <c r="AH109" s="932"/>
      <c r="AI109" s="932"/>
      <c r="AJ109" s="933"/>
      <c r="AK109" s="934" t="s">
        <v>311</v>
      </c>
      <c r="AL109" s="932"/>
      <c r="AM109" s="932"/>
      <c r="AN109" s="932"/>
      <c r="AO109" s="933"/>
      <c r="AP109" s="934" t="s">
        <v>438</v>
      </c>
      <c r="AQ109" s="932"/>
      <c r="AR109" s="932"/>
      <c r="AS109" s="932"/>
      <c r="AT109" s="965"/>
      <c r="AU109" s="931" t="s">
        <v>435</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436</v>
      </c>
      <c r="BR109" s="932"/>
      <c r="BS109" s="932"/>
      <c r="BT109" s="932"/>
      <c r="BU109" s="933"/>
      <c r="BV109" s="934" t="s">
        <v>437</v>
      </c>
      <c r="BW109" s="932"/>
      <c r="BX109" s="932"/>
      <c r="BY109" s="932"/>
      <c r="BZ109" s="933"/>
      <c r="CA109" s="934" t="s">
        <v>311</v>
      </c>
      <c r="CB109" s="932"/>
      <c r="CC109" s="932"/>
      <c r="CD109" s="932"/>
      <c r="CE109" s="933"/>
      <c r="CF109" s="972" t="s">
        <v>438</v>
      </c>
      <c r="CG109" s="972"/>
      <c r="CH109" s="972"/>
      <c r="CI109" s="972"/>
      <c r="CJ109" s="972"/>
      <c r="CK109" s="934" t="s">
        <v>439</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436</v>
      </c>
      <c r="DH109" s="932"/>
      <c r="DI109" s="932"/>
      <c r="DJ109" s="932"/>
      <c r="DK109" s="933"/>
      <c r="DL109" s="934" t="s">
        <v>437</v>
      </c>
      <c r="DM109" s="932"/>
      <c r="DN109" s="932"/>
      <c r="DO109" s="932"/>
      <c r="DP109" s="933"/>
      <c r="DQ109" s="934" t="s">
        <v>311</v>
      </c>
      <c r="DR109" s="932"/>
      <c r="DS109" s="932"/>
      <c r="DT109" s="932"/>
      <c r="DU109" s="933"/>
      <c r="DV109" s="934" t="s">
        <v>438</v>
      </c>
      <c r="DW109" s="932"/>
      <c r="DX109" s="932"/>
      <c r="DY109" s="932"/>
      <c r="DZ109" s="965"/>
    </row>
    <row r="110" spans="1:131" s="230" customFormat="1" ht="26.25" customHeight="1" x14ac:dyDescent="0.2">
      <c r="A110" s="843" t="s">
        <v>440</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951495</v>
      </c>
      <c r="AB110" s="925"/>
      <c r="AC110" s="925"/>
      <c r="AD110" s="925"/>
      <c r="AE110" s="926"/>
      <c r="AF110" s="927">
        <v>1078946</v>
      </c>
      <c r="AG110" s="925"/>
      <c r="AH110" s="925"/>
      <c r="AI110" s="925"/>
      <c r="AJ110" s="926"/>
      <c r="AK110" s="927">
        <v>1075832</v>
      </c>
      <c r="AL110" s="925"/>
      <c r="AM110" s="925"/>
      <c r="AN110" s="925"/>
      <c r="AO110" s="926"/>
      <c r="AP110" s="928">
        <v>22.9</v>
      </c>
      <c r="AQ110" s="929"/>
      <c r="AR110" s="929"/>
      <c r="AS110" s="929"/>
      <c r="AT110" s="930"/>
      <c r="AU110" s="966" t="s">
        <v>75</v>
      </c>
      <c r="AV110" s="967"/>
      <c r="AW110" s="967"/>
      <c r="AX110" s="967"/>
      <c r="AY110" s="967"/>
      <c r="AZ110" s="896" t="s">
        <v>441</v>
      </c>
      <c r="BA110" s="844"/>
      <c r="BB110" s="844"/>
      <c r="BC110" s="844"/>
      <c r="BD110" s="844"/>
      <c r="BE110" s="844"/>
      <c r="BF110" s="844"/>
      <c r="BG110" s="844"/>
      <c r="BH110" s="844"/>
      <c r="BI110" s="844"/>
      <c r="BJ110" s="844"/>
      <c r="BK110" s="844"/>
      <c r="BL110" s="844"/>
      <c r="BM110" s="844"/>
      <c r="BN110" s="844"/>
      <c r="BO110" s="844"/>
      <c r="BP110" s="845"/>
      <c r="BQ110" s="897">
        <v>9859523</v>
      </c>
      <c r="BR110" s="878"/>
      <c r="BS110" s="878"/>
      <c r="BT110" s="878"/>
      <c r="BU110" s="878"/>
      <c r="BV110" s="878">
        <v>9410213</v>
      </c>
      <c r="BW110" s="878"/>
      <c r="BX110" s="878"/>
      <c r="BY110" s="878"/>
      <c r="BZ110" s="878"/>
      <c r="CA110" s="878">
        <v>8974920</v>
      </c>
      <c r="CB110" s="878"/>
      <c r="CC110" s="878"/>
      <c r="CD110" s="878"/>
      <c r="CE110" s="878"/>
      <c r="CF110" s="902">
        <v>191.4</v>
      </c>
      <c r="CG110" s="903"/>
      <c r="CH110" s="903"/>
      <c r="CI110" s="903"/>
      <c r="CJ110" s="903"/>
      <c r="CK110" s="962" t="s">
        <v>442</v>
      </c>
      <c r="CL110" s="855"/>
      <c r="CM110" s="896" t="s">
        <v>443</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130</v>
      </c>
      <c r="DH110" s="878"/>
      <c r="DI110" s="878"/>
      <c r="DJ110" s="878"/>
      <c r="DK110" s="878"/>
      <c r="DL110" s="878" t="s">
        <v>444</v>
      </c>
      <c r="DM110" s="878"/>
      <c r="DN110" s="878"/>
      <c r="DO110" s="878"/>
      <c r="DP110" s="878"/>
      <c r="DQ110" s="878" t="s">
        <v>444</v>
      </c>
      <c r="DR110" s="878"/>
      <c r="DS110" s="878"/>
      <c r="DT110" s="878"/>
      <c r="DU110" s="878"/>
      <c r="DV110" s="879" t="s">
        <v>130</v>
      </c>
      <c r="DW110" s="879"/>
      <c r="DX110" s="879"/>
      <c r="DY110" s="879"/>
      <c r="DZ110" s="880"/>
    </row>
    <row r="111" spans="1:131" s="230" customFormat="1" ht="26.25" customHeight="1" x14ac:dyDescent="0.2">
      <c r="A111" s="810" t="s">
        <v>445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444</v>
      </c>
      <c r="AL111" s="955"/>
      <c r="AM111" s="955"/>
      <c r="AN111" s="955"/>
      <c r="AO111" s="956"/>
      <c r="AP111" s="958" t="s">
        <v>444</v>
      </c>
      <c r="AQ111" s="959"/>
      <c r="AR111" s="959"/>
      <c r="AS111" s="959"/>
      <c r="AT111" s="960"/>
      <c r="AU111" s="968"/>
      <c r="AV111" s="969"/>
      <c r="AW111" s="969"/>
      <c r="AX111" s="969"/>
      <c r="AY111" s="969"/>
      <c r="AZ111" s="851" t="s">
        <v>446</v>
      </c>
      <c r="BA111" s="788"/>
      <c r="BB111" s="788"/>
      <c r="BC111" s="788"/>
      <c r="BD111" s="788"/>
      <c r="BE111" s="788"/>
      <c r="BF111" s="788"/>
      <c r="BG111" s="788"/>
      <c r="BH111" s="788"/>
      <c r="BI111" s="788"/>
      <c r="BJ111" s="788"/>
      <c r="BK111" s="788"/>
      <c r="BL111" s="788"/>
      <c r="BM111" s="788"/>
      <c r="BN111" s="788"/>
      <c r="BO111" s="788"/>
      <c r="BP111" s="789"/>
      <c r="BQ111" s="852">
        <v>239385</v>
      </c>
      <c r="BR111" s="853"/>
      <c r="BS111" s="853"/>
      <c r="BT111" s="853"/>
      <c r="BU111" s="853"/>
      <c r="BV111" s="853">
        <v>220234</v>
      </c>
      <c r="BW111" s="853"/>
      <c r="BX111" s="853"/>
      <c r="BY111" s="853"/>
      <c r="BZ111" s="853"/>
      <c r="CA111" s="853">
        <v>201083</v>
      </c>
      <c r="CB111" s="853"/>
      <c r="CC111" s="853"/>
      <c r="CD111" s="853"/>
      <c r="CE111" s="853"/>
      <c r="CF111" s="911">
        <v>4.3</v>
      </c>
      <c r="CG111" s="912"/>
      <c r="CH111" s="912"/>
      <c r="CI111" s="912"/>
      <c r="CJ111" s="912"/>
      <c r="CK111" s="963"/>
      <c r="CL111" s="857"/>
      <c r="CM111" s="851" t="s">
        <v>447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444</v>
      </c>
      <c r="DH111" s="853"/>
      <c r="DI111" s="853"/>
      <c r="DJ111" s="853"/>
      <c r="DK111" s="853"/>
      <c r="DL111" s="853" t="s">
        <v>444</v>
      </c>
      <c r="DM111" s="853"/>
      <c r="DN111" s="853"/>
      <c r="DO111" s="853"/>
      <c r="DP111" s="853"/>
      <c r="DQ111" s="853" t="s">
        <v>444</v>
      </c>
      <c r="DR111" s="853"/>
      <c r="DS111" s="853"/>
      <c r="DT111" s="853"/>
      <c r="DU111" s="853"/>
      <c r="DV111" s="830" t="s">
        <v>130</v>
      </c>
      <c r="DW111" s="830"/>
      <c r="DX111" s="830"/>
      <c r="DY111" s="830"/>
      <c r="DZ111" s="831"/>
    </row>
    <row r="112" spans="1:131" s="230" customFormat="1" ht="26.25" customHeight="1" x14ac:dyDescent="0.2">
      <c r="A112" s="948" t="s">
        <v>448</v>
      </c>
      <c r="B112" s="949"/>
      <c r="C112" s="788" t="s">
        <v>449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409</v>
      </c>
      <c r="AB112" s="816"/>
      <c r="AC112" s="816"/>
      <c r="AD112" s="816"/>
      <c r="AE112" s="817"/>
      <c r="AF112" s="818" t="s">
        <v>409</v>
      </c>
      <c r="AG112" s="816"/>
      <c r="AH112" s="816"/>
      <c r="AI112" s="816"/>
      <c r="AJ112" s="817"/>
      <c r="AK112" s="818" t="s">
        <v>444</v>
      </c>
      <c r="AL112" s="816"/>
      <c r="AM112" s="816"/>
      <c r="AN112" s="816"/>
      <c r="AO112" s="817"/>
      <c r="AP112" s="860" t="s">
        <v>130</v>
      </c>
      <c r="AQ112" s="861"/>
      <c r="AR112" s="861"/>
      <c r="AS112" s="861"/>
      <c r="AT112" s="862"/>
      <c r="AU112" s="968"/>
      <c r="AV112" s="969"/>
      <c r="AW112" s="969"/>
      <c r="AX112" s="969"/>
      <c r="AY112" s="969"/>
      <c r="AZ112" s="851" t="s">
        <v>450</v>
      </c>
      <c r="BA112" s="788"/>
      <c r="BB112" s="788"/>
      <c r="BC112" s="788"/>
      <c r="BD112" s="788"/>
      <c r="BE112" s="788"/>
      <c r="BF112" s="788"/>
      <c r="BG112" s="788"/>
      <c r="BH112" s="788"/>
      <c r="BI112" s="788"/>
      <c r="BJ112" s="788"/>
      <c r="BK112" s="788"/>
      <c r="BL112" s="788"/>
      <c r="BM112" s="788"/>
      <c r="BN112" s="788"/>
      <c r="BO112" s="788"/>
      <c r="BP112" s="789"/>
      <c r="BQ112" s="852">
        <v>1421429</v>
      </c>
      <c r="BR112" s="853"/>
      <c r="BS112" s="853"/>
      <c r="BT112" s="853"/>
      <c r="BU112" s="853"/>
      <c r="BV112" s="853">
        <v>1336049</v>
      </c>
      <c r="BW112" s="853"/>
      <c r="BX112" s="853"/>
      <c r="BY112" s="853"/>
      <c r="BZ112" s="853"/>
      <c r="CA112" s="853">
        <v>1197967</v>
      </c>
      <c r="CB112" s="853"/>
      <c r="CC112" s="853"/>
      <c r="CD112" s="853"/>
      <c r="CE112" s="853"/>
      <c r="CF112" s="911">
        <v>25.6</v>
      </c>
      <c r="CG112" s="912"/>
      <c r="CH112" s="912"/>
      <c r="CI112" s="912"/>
      <c r="CJ112" s="912"/>
      <c r="CK112" s="963"/>
      <c r="CL112" s="857"/>
      <c r="CM112" s="851" t="s">
        <v>451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409</v>
      </c>
      <c r="DH112" s="853"/>
      <c r="DI112" s="853"/>
      <c r="DJ112" s="853"/>
      <c r="DK112" s="853"/>
      <c r="DL112" s="853" t="s">
        <v>452</v>
      </c>
      <c r="DM112" s="853"/>
      <c r="DN112" s="853"/>
      <c r="DO112" s="853"/>
      <c r="DP112" s="853"/>
      <c r="DQ112" s="853" t="s">
        <v>444</v>
      </c>
      <c r="DR112" s="853"/>
      <c r="DS112" s="853"/>
      <c r="DT112" s="853"/>
      <c r="DU112" s="853"/>
      <c r="DV112" s="830" t="s">
        <v>444</v>
      </c>
      <c r="DW112" s="830"/>
      <c r="DX112" s="830"/>
      <c r="DY112" s="830"/>
      <c r="DZ112" s="831"/>
    </row>
    <row r="113" spans="1:130" s="230" customFormat="1" ht="26.25" customHeight="1" x14ac:dyDescent="0.2">
      <c r="A113" s="950"/>
      <c r="B113" s="951"/>
      <c r="C113" s="788" t="s">
        <v>453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88843</v>
      </c>
      <c r="AB113" s="955"/>
      <c r="AC113" s="955"/>
      <c r="AD113" s="955"/>
      <c r="AE113" s="956"/>
      <c r="AF113" s="957">
        <v>109434</v>
      </c>
      <c r="AG113" s="955"/>
      <c r="AH113" s="955"/>
      <c r="AI113" s="955"/>
      <c r="AJ113" s="956"/>
      <c r="AK113" s="957">
        <v>143830</v>
      </c>
      <c r="AL113" s="955"/>
      <c r="AM113" s="955"/>
      <c r="AN113" s="955"/>
      <c r="AO113" s="956"/>
      <c r="AP113" s="958">
        <v>3.1</v>
      </c>
      <c r="AQ113" s="959"/>
      <c r="AR113" s="959"/>
      <c r="AS113" s="959"/>
      <c r="AT113" s="960"/>
      <c r="AU113" s="968"/>
      <c r="AV113" s="969"/>
      <c r="AW113" s="969"/>
      <c r="AX113" s="969"/>
      <c r="AY113" s="969"/>
      <c r="AZ113" s="851" t="s">
        <v>454</v>
      </c>
      <c r="BA113" s="788"/>
      <c r="BB113" s="788"/>
      <c r="BC113" s="788"/>
      <c r="BD113" s="788"/>
      <c r="BE113" s="788"/>
      <c r="BF113" s="788"/>
      <c r="BG113" s="788"/>
      <c r="BH113" s="788"/>
      <c r="BI113" s="788"/>
      <c r="BJ113" s="788"/>
      <c r="BK113" s="788"/>
      <c r="BL113" s="788"/>
      <c r="BM113" s="788"/>
      <c r="BN113" s="788"/>
      <c r="BO113" s="788"/>
      <c r="BP113" s="789"/>
      <c r="BQ113" s="852">
        <v>74443</v>
      </c>
      <c r="BR113" s="853"/>
      <c r="BS113" s="853"/>
      <c r="BT113" s="853"/>
      <c r="BU113" s="853"/>
      <c r="BV113" s="853">
        <v>34559</v>
      </c>
      <c r="BW113" s="853"/>
      <c r="BX113" s="853"/>
      <c r="BY113" s="853"/>
      <c r="BZ113" s="853"/>
      <c r="CA113" s="853">
        <v>3486</v>
      </c>
      <c r="CB113" s="853"/>
      <c r="CC113" s="853"/>
      <c r="CD113" s="853"/>
      <c r="CE113" s="853"/>
      <c r="CF113" s="911">
        <v>0.1</v>
      </c>
      <c r="CG113" s="912"/>
      <c r="CH113" s="912"/>
      <c r="CI113" s="912"/>
      <c r="CJ113" s="912"/>
      <c r="CK113" s="963"/>
      <c r="CL113" s="857"/>
      <c r="CM113" s="851" t="s">
        <v>455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409</v>
      </c>
      <c r="DH113" s="816"/>
      <c r="DI113" s="816"/>
      <c r="DJ113" s="816"/>
      <c r="DK113" s="817"/>
      <c r="DL113" s="818" t="s">
        <v>409</v>
      </c>
      <c r="DM113" s="816"/>
      <c r="DN113" s="816"/>
      <c r="DO113" s="816"/>
      <c r="DP113" s="817"/>
      <c r="DQ113" s="818" t="s">
        <v>409</v>
      </c>
      <c r="DR113" s="816"/>
      <c r="DS113" s="816"/>
      <c r="DT113" s="816"/>
      <c r="DU113" s="817"/>
      <c r="DV113" s="860" t="s">
        <v>130</v>
      </c>
      <c r="DW113" s="861"/>
      <c r="DX113" s="861"/>
      <c r="DY113" s="861"/>
      <c r="DZ113" s="862"/>
    </row>
    <row r="114" spans="1:130" s="230" customFormat="1" ht="26.25" customHeight="1" x14ac:dyDescent="0.2">
      <c r="A114" s="950"/>
      <c r="B114" s="951"/>
      <c r="C114" s="788" t="s">
        <v>456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39098</v>
      </c>
      <c r="AB114" s="816"/>
      <c r="AC114" s="816"/>
      <c r="AD114" s="816"/>
      <c r="AE114" s="817"/>
      <c r="AF114" s="818">
        <v>39684</v>
      </c>
      <c r="AG114" s="816"/>
      <c r="AH114" s="816"/>
      <c r="AI114" s="816"/>
      <c r="AJ114" s="817"/>
      <c r="AK114" s="818">
        <v>32945</v>
      </c>
      <c r="AL114" s="816"/>
      <c r="AM114" s="816"/>
      <c r="AN114" s="816"/>
      <c r="AO114" s="817"/>
      <c r="AP114" s="860">
        <v>0.7</v>
      </c>
      <c r="AQ114" s="861"/>
      <c r="AR114" s="861"/>
      <c r="AS114" s="861"/>
      <c r="AT114" s="862"/>
      <c r="AU114" s="968"/>
      <c r="AV114" s="969"/>
      <c r="AW114" s="969"/>
      <c r="AX114" s="969"/>
      <c r="AY114" s="969"/>
      <c r="AZ114" s="851" t="s">
        <v>457</v>
      </c>
      <c r="BA114" s="788"/>
      <c r="BB114" s="788"/>
      <c r="BC114" s="788"/>
      <c r="BD114" s="788"/>
      <c r="BE114" s="788"/>
      <c r="BF114" s="788"/>
      <c r="BG114" s="788"/>
      <c r="BH114" s="788"/>
      <c r="BI114" s="788"/>
      <c r="BJ114" s="788"/>
      <c r="BK114" s="788"/>
      <c r="BL114" s="788"/>
      <c r="BM114" s="788"/>
      <c r="BN114" s="788"/>
      <c r="BO114" s="788"/>
      <c r="BP114" s="789"/>
      <c r="BQ114" s="852">
        <v>1129197</v>
      </c>
      <c r="BR114" s="853"/>
      <c r="BS114" s="853"/>
      <c r="BT114" s="853"/>
      <c r="BU114" s="853"/>
      <c r="BV114" s="853">
        <v>1064081</v>
      </c>
      <c r="BW114" s="853"/>
      <c r="BX114" s="853"/>
      <c r="BY114" s="853"/>
      <c r="BZ114" s="853"/>
      <c r="CA114" s="853">
        <v>1107061</v>
      </c>
      <c r="CB114" s="853"/>
      <c r="CC114" s="853"/>
      <c r="CD114" s="853"/>
      <c r="CE114" s="853"/>
      <c r="CF114" s="911">
        <v>23.6</v>
      </c>
      <c r="CG114" s="912"/>
      <c r="CH114" s="912"/>
      <c r="CI114" s="912"/>
      <c r="CJ114" s="912"/>
      <c r="CK114" s="963"/>
      <c r="CL114" s="857"/>
      <c r="CM114" s="851" t="s">
        <v>458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444</v>
      </c>
      <c r="DH114" s="816"/>
      <c r="DI114" s="816"/>
      <c r="DJ114" s="816"/>
      <c r="DK114" s="817"/>
      <c r="DL114" s="818" t="s">
        <v>130</v>
      </c>
      <c r="DM114" s="816"/>
      <c r="DN114" s="816"/>
      <c r="DO114" s="816"/>
      <c r="DP114" s="817"/>
      <c r="DQ114" s="818" t="s">
        <v>444</v>
      </c>
      <c r="DR114" s="816"/>
      <c r="DS114" s="816"/>
      <c r="DT114" s="816"/>
      <c r="DU114" s="817"/>
      <c r="DV114" s="860" t="s">
        <v>444</v>
      </c>
      <c r="DW114" s="861"/>
      <c r="DX114" s="861"/>
      <c r="DY114" s="861"/>
      <c r="DZ114" s="862"/>
    </row>
    <row r="115" spans="1:130" s="230" customFormat="1" ht="26.25" customHeight="1" x14ac:dyDescent="0.2">
      <c r="A115" s="950"/>
      <c r="B115" s="951"/>
      <c r="C115" s="788" t="s">
        <v>459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19699</v>
      </c>
      <c r="AB115" s="955"/>
      <c r="AC115" s="955"/>
      <c r="AD115" s="955"/>
      <c r="AE115" s="956"/>
      <c r="AF115" s="957">
        <v>19889</v>
      </c>
      <c r="AG115" s="955"/>
      <c r="AH115" s="955"/>
      <c r="AI115" s="955"/>
      <c r="AJ115" s="956"/>
      <c r="AK115" s="957">
        <v>20077</v>
      </c>
      <c r="AL115" s="955"/>
      <c r="AM115" s="955"/>
      <c r="AN115" s="955"/>
      <c r="AO115" s="956"/>
      <c r="AP115" s="958">
        <v>0.4</v>
      </c>
      <c r="AQ115" s="959"/>
      <c r="AR115" s="959"/>
      <c r="AS115" s="959"/>
      <c r="AT115" s="960"/>
      <c r="AU115" s="968"/>
      <c r="AV115" s="969"/>
      <c r="AW115" s="969"/>
      <c r="AX115" s="969"/>
      <c r="AY115" s="969"/>
      <c r="AZ115" s="851" t="s">
        <v>460</v>
      </c>
      <c r="BA115" s="788"/>
      <c r="BB115" s="788"/>
      <c r="BC115" s="788"/>
      <c r="BD115" s="788"/>
      <c r="BE115" s="788"/>
      <c r="BF115" s="788"/>
      <c r="BG115" s="788"/>
      <c r="BH115" s="788"/>
      <c r="BI115" s="788"/>
      <c r="BJ115" s="788"/>
      <c r="BK115" s="788"/>
      <c r="BL115" s="788"/>
      <c r="BM115" s="788"/>
      <c r="BN115" s="788"/>
      <c r="BO115" s="788"/>
      <c r="BP115" s="789"/>
      <c r="BQ115" s="852">
        <v>376822</v>
      </c>
      <c r="BR115" s="853"/>
      <c r="BS115" s="853"/>
      <c r="BT115" s="853"/>
      <c r="BU115" s="853"/>
      <c r="BV115" s="853">
        <v>308470</v>
      </c>
      <c r="BW115" s="853"/>
      <c r="BX115" s="853"/>
      <c r="BY115" s="853"/>
      <c r="BZ115" s="853"/>
      <c r="CA115" s="853">
        <v>253233</v>
      </c>
      <c r="CB115" s="853"/>
      <c r="CC115" s="853"/>
      <c r="CD115" s="853"/>
      <c r="CE115" s="853"/>
      <c r="CF115" s="911">
        <v>5.4</v>
      </c>
      <c r="CG115" s="912"/>
      <c r="CH115" s="912"/>
      <c r="CI115" s="912"/>
      <c r="CJ115" s="912"/>
      <c r="CK115" s="963"/>
      <c r="CL115" s="857"/>
      <c r="CM115" s="851" t="s">
        <v>461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444</v>
      </c>
      <c r="DH115" s="816"/>
      <c r="DI115" s="816"/>
      <c r="DJ115" s="816"/>
      <c r="DK115" s="817"/>
      <c r="DL115" s="818" t="s">
        <v>130</v>
      </c>
      <c r="DM115" s="816"/>
      <c r="DN115" s="816"/>
      <c r="DO115" s="816"/>
      <c r="DP115" s="817"/>
      <c r="DQ115" s="818" t="s">
        <v>130</v>
      </c>
      <c r="DR115" s="816"/>
      <c r="DS115" s="816"/>
      <c r="DT115" s="816"/>
      <c r="DU115" s="817"/>
      <c r="DV115" s="860" t="s">
        <v>130</v>
      </c>
      <c r="DW115" s="861"/>
      <c r="DX115" s="861"/>
      <c r="DY115" s="861"/>
      <c r="DZ115" s="862"/>
    </row>
    <row r="116" spans="1:130" s="230" customFormat="1" ht="26.25" customHeight="1" x14ac:dyDescent="0.2">
      <c r="A116" s="952"/>
      <c r="B116" s="953"/>
      <c r="C116" s="875" t="s">
        <v>462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444</v>
      </c>
      <c r="AB116" s="816"/>
      <c r="AC116" s="816"/>
      <c r="AD116" s="816"/>
      <c r="AE116" s="817"/>
      <c r="AF116" s="818" t="s">
        <v>130</v>
      </c>
      <c r="AG116" s="816"/>
      <c r="AH116" s="816"/>
      <c r="AI116" s="816"/>
      <c r="AJ116" s="817"/>
      <c r="AK116" s="818" t="s">
        <v>130</v>
      </c>
      <c r="AL116" s="816"/>
      <c r="AM116" s="816"/>
      <c r="AN116" s="816"/>
      <c r="AO116" s="817"/>
      <c r="AP116" s="860" t="s">
        <v>444</v>
      </c>
      <c r="AQ116" s="861"/>
      <c r="AR116" s="861"/>
      <c r="AS116" s="861"/>
      <c r="AT116" s="862"/>
      <c r="AU116" s="968"/>
      <c r="AV116" s="969"/>
      <c r="AW116" s="969"/>
      <c r="AX116" s="969"/>
      <c r="AY116" s="969"/>
      <c r="AZ116" s="945" t="s">
        <v>463</v>
      </c>
      <c r="BA116" s="946"/>
      <c r="BB116" s="946"/>
      <c r="BC116" s="946"/>
      <c r="BD116" s="946"/>
      <c r="BE116" s="946"/>
      <c r="BF116" s="946"/>
      <c r="BG116" s="946"/>
      <c r="BH116" s="946"/>
      <c r="BI116" s="946"/>
      <c r="BJ116" s="946"/>
      <c r="BK116" s="946"/>
      <c r="BL116" s="946"/>
      <c r="BM116" s="946"/>
      <c r="BN116" s="946"/>
      <c r="BO116" s="946"/>
      <c r="BP116" s="947"/>
      <c r="BQ116" s="852" t="s">
        <v>130</v>
      </c>
      <c r="BR116" s="853"/>
      <c r="BS116" s="853"/>
      <c r="BT116" s="853"/>
      <c r="BU116" s="853"/>
      <c r="BV116" s="853" t="s">
        <v>130</v>
      </c>
      <c r="BW116" s="853"/>
      <c r="BX116" s="853"/>
      <c r="BY116" s="853"/>
      <c r="BZ116" s="853"/>
      <c r="CA116" s="853" t="s">
        <v>444</v>
      </c>
      <c r="CB116" s="853"/>
      <c r="CC116" s="853"/>
      <c r="CD116" s="853"/>
      <c r="CE116" s="853"/>
      <c r="CF116" s="911" t="s">
        <v>444</v>
      </c>
      <c r="CG116" s="912"/>
      <c r="CH116" s="912"/>
      <c r="CI116" s="912"/>
      <c r="CJ116" s="912"/>
      <c r="CK116" s="963"/>
      <c r="CL116" s="857"/>
      <c r="CM116" s="851" t="s">
        <v>464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409</v>
      </c>
      <c r="DH116" s="816"/>
      <c r="DI116" s="816"/>
      <c r="DJ116" s="816"/>
      <c r="DK116" s="817"/>
      <c r="DL116" s="818" t="s">
        <v>130</v>
      </c>
      <c r="DM116" s="816"/>
      <c r="DN116" s="816"/>
      <c r="DO116" s="816"/>
      <c r="DP116" s="817"/>
      <c r="DQ116" s="818" t="s">
        <v>409</v>
      </c>
      <c r="DR116" s="816"/>
      <c r="DS116" s="816"/>
      <c r="DT116" s="816"/>
      <c r="DU116" s="817"/>
      <c r="DV116" s="860" t="s">
        <v>130</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465</v>
      </c>
      <c r="Z117" s="933"/>
      <c r="AA117" s="938">
        <v>1099135</v>
      </c>
      <c r="AB117" s="939"/>
      <c r="AC117" s="939"/>
      <c r="AD117" s="939"/>
      <c r="AE117" s="940"/>
      <c r="AF117" s="941">
        <v>1247953</v>
      </c>
      <c r="AG117" s="939"/>
      <c r="AH117" s="939"/>
      <c r="AI117" s="939"/>
      <c r="AJ117" s="940"/>
      <c r="AK117" s="941">
        <v>1272684</v>
      </c>
      <c r="AL117" s="939"/>
      <c r="AM117" s="939"/>
      <c r="AN117" s="939"/>
      <c r="AO117" s="940"/>
      <c r="AP117" s="942"/>
      <c r="AQ117" s="943"/>
      <c r="AR117" s="943"/>
      <c r="AS117" s="943"/>
      <c r="AT117" s="944"/>
      <c r="AU117" s="968"/>
      <c r="AV117" s="969"/>
      <c r="AW117" s="969"/>
      <c r="AX117" s="969"/>
      <c r="AY117" s="969"/>
      <c r="AZ117" s="899" t="s">
        <v>466</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409</v>
      </c>
      <c r="BW117" s="853"/>
      <c r="BX117" s="853"/>
      <c r="BY117" s="853"/>
      <c r="BZ117" s="853"/>
      <c r="CA117" s="853" t="s">
        <v>409</v>
      </c>
      <c r="CB117" s="853"/>
      <c r="CC117" s="853"/>
      <c r="CD117" s="853"/>
      <c r="CE117" s="853"/>
      <c r="CF117" s="911" t="s">
        <v>409</v>
      </c>
      <c r="CG117" s="912"/>
      <c r="CH117" s="912"/>
      <c r="CI117" s="912"/>
      <c r="CJ117" s="912"/>
      <c r="CK117" s="963"/>
      <c r="CL117" s="857"/>
      <c r="CM117" s="851" t="s">
        <v>467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130</v>
      </c>
      <c r="DH117" s="816"/>
      <c r="DI117" s="816"/>
      <c r="DJ117" s="816"/>
      <c r="DK117" s="817"/>
      <c r="DL117" s="818" t="s">
        <v>130</v>
      </c>
      <c r="DM117" s="816"/>
      <c r="DN117" s="816"/>
      <c r="DO117" s="816"/>
      <c r="DP117" s="817"/>
      <c r="DQ117" s="818" t="s">
        <v>130</v>
      </c>
      <c r="DR117" s="816"/>
      <c r="DS117" s="816"/>
      <c r="DT117" s="816"/>
      <c r="DU117" s="817"/>
      <c r="DV117" s="860" t="s">
        <v>409</v>
      </c>
      <c r="DW117" s="861"/>
      <c r="DX117" s="861"/>
      <c r="DY117" s="861"/>
      <c r="DZ117" s="862"/>
    </row>
    <row r="118" spans="1:130" s="230" customFormat="1" ht="26.25" customHeight="1" x14ac:dyDescent="0.2">
      <c r="A118" s="931" t="s">
        <v>439</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436</v>
      </c>
      <c r="AB118" s="932"/>
      <c r="AC118" s="932"/>
      <c r="AD118" s="932"/>
      <c r="AE118" s="933"/>
      <c r="AF118" s="934" t="s">
        <v>437</v>
      </c>
      <c r="AG118" s="932"/>
      <c r="AH118" s="932"/>
      <c r="AI118" s="932"/>
      <c r="AJ118" s="933"/>
      <c r="AK118" s="934" t="s">
        <v>311</v>
      </c>
      <c r="AL118" s="932"/>
      <c r="AM118" s="932"/>
      <c r="AN118" s="932"/>
      <c r="AO118" s="933"/>
      <c r="AP118" s="935" t="s">
        <v>438</v>
      </c>
      <c r="AQ118" s="936"/>
      <c r="AR118" s="936"/>
      <c r="AS118" s="936"/>
      <c r="AT118" s="937"/>
      <c r="AU118" s="968"/>
      <c r="AV118" s="969"/>
      <c r="AW118" s="969"/>
      <c r="AX118" s="969"/>
      <c r="AY118" s="969"/>
      <c r="AZ118" s="874" t="s">
        <v>468</v>
      </c>
      <c r="BA118" s="875"/>
      <c r="BB118" s="875"/>
      <c r="BC118" s="875"/>
      <c r="BD118" s="875"/>
      <c r="BE118" s="875"/>
      <c r="BF118" s="875"/>
      <c r="BG118" s="875"/>
      <c r="BH118" s="875"/>
      <c r="BI118" s="875"/>
      <c r="BJ118" s="875"/>
      <c r="BK118" s="875"/>
      <c r="BL118" s="875"/>
      <c r="BM118" s="875"/>
      <c r="BN118" s="875"/>
      <c r="BO118" s="875"/>
      <c r="BP118" s="876"/>
      <c r="BQ118" s="915" t="s">
        <v>409</v>
      </c>
      <c r="BR118" s="881"/>
      <c r="BS118" s="881"/>
      <c r="BT118" s="881"/>
      <c r="BU118" s="881"/>
      <c r="BV118" s="881" t="s">
        <v>409</v>
      </c>
      <c r="BW118" s="881"/>
      <c r="BX118" s="881"/>
      <c r="BY118" s="881"/>
      <c r="BZ118" s="881"/>
      <c r="CA118" s="881" t="s">
        <v>409</v>
      </c>
      <c r="CB118" s="881"/>
      <c r="CC118" s="881"/>
      <c r="CD118" s="881"/>
      <c r="CE118" s="881"/>
      <c r="CF118" s="911" t="s">
        <v>130</v>
      </c>
      <c r="CG118" s="912"/>
      <c r="CH118" s="912"/>
      <c r="CI118" s="912"/>
      <c r="CJ118" s="912"/>
      <c r="CK118" s="963"/>
      <c r="CL118" s="857"/>
      <c r="CM118" s="851" t="s">
        <v>469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452</v>
      </c>
      <c r="DH118" s="816"/>
      <c r="DI118" s="816"/>
      <c r="DJ118" s="816"/>
      <c r="DK118" s="817"/>
      <c r="DL118" s="818" t="s">
        <v>130</v>
      </c>
      <c r="DM118" s="816"/>
      <c r="DN118" s="816"/>
      <c r="DO118" s="816"/>
      <c r="DP118" s="817"/>
      <c r="DQ118" s="818" t="s">
        <v>130</v>
      </c>
      <c r="DR118" s="816"/>
      <c r="DS118" s="816"/>
      <c r="DT118" s="816"/>
      <c r="DU118" s="817"/>
      <c r="DV118" s="860" t="s">
        <v>452</v>
      </c>
      <c r="DW118" s="861"/>
      <c r="DX118" s="861"/>
      <c r="DY118" s="861"/>
      <c r="DZ118" s="862"/>
    </row>
    <row r="119" spans="1:130" s="230" customFormat="1" ht="26.25" customHeight="1" x14ac:dyDescent="0.2">
      <c r="A119" s="854" t="s">
        <v>442</v>
      </c>
      <c r="B119" s="855"/>
      <c r="C119" s="896" t="s">
        <v>443</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444</v>
      </c>
      <c r="AB119" s="925"/>
      <c r="AC119" s="925"/>
      <c r="AD119" s="925"/>
      <c r="AE119" s="926"/>
      <c r="AF119" s="927" t="s">
        <v>409</v>
      </c>
      <c r="AG119" s="925"/>
      <c r="AH119" s="925"/>
      <c r="AI119" s="925"/>
      <c r="AJ119" s="926"/>
      <c r="AK119" s="927" t="s">
        <v>409</v>
      </c>
      <c r="AL119" s="925"/>
      <c r="AM119" s="925"/>
      <c r="AN119" s="925"/>
      <c r="AO119" s="926"/>
      <c r="AP119" s="928" t="s">
        <v>409</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470</v>
      </c>
      <c r="BP119" s="914"/>
      <c r="BQ119" s="915">
        <v>13100799</v>
      </c>
      <c r="BR119" s="881"/>
      <c r="BS119" s="881"/>
      <c r="BT119" s="881"/>
      <c r="BU119" s="881"/>
      <c r="BV119" s="881">
        <v>12373606</v>
      </c>
      <c r="BW119" s="881"/>
      <c r="BX119" s="881"/>
      <c r="BY119" s="881"/>
      <c r="BZ119" s="881"/>
      <c r="CA119" s="881">
        <v>11737750</v>
      </c>
      <c r="CB119" s="881"/>
      <c r="CC119" s="881"/>
      <c r="CD119" s="881"/>
      <c r="CE119" s="881"/>
      <c r="CF119" s="784"/>
      <c r="CG119" s="785"/>
      <c r="CH119" s="785"/>
      <c r="CI119" s="785"/>
      <c r="CJ119" s="870"/>
      <c r="CK119" s="964"/>
      <c r="CL119" s="859"/>
      <c r="CM119" s="874" t="s">
        <v>471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239385</v>
      </c>
      <c r="DH119" s="800"/>
      <c r="DI119" s="800"/>
      <c r="DJ119" s="800"/>
      <c r="DK119" s="801"/>
      <c r="DL119" s="802">
        <v>220234</v>
      </c>
      <c r="DM119" s="800"/>
      <c r="DN119" s="800"/>
      <c r="DO119" s="800"/>
      <c r="DP119" s="801"/>
      <c r="DQ119" s="802">
        <v>201083</v>
      </c>
      <c r="DR119" s="800"/>
      <c r="DS119" s="800"/>
      <c r="DT119" s="800"/>
      <c r="DU119" s="801"/>
      <c r="DV119" s="884">
        <v>4.3</v>
      </c>
      <c r="DW119" s="885"/>
      <c r="DX119" s="885"/>
      <c r="DY119" s="885"/>
      <c r="DZ119" s="886"/>
    </row>
    <row r="120" spans="1:130" s="230" customFormat="1" ht="26.25" customHeight="1" x14ac:dyDescent="0.2">
      <c r="A120" s="856"/>
      <c r="B120" s="857"/>
      <c r="C120" s="851" t="s">
        <v>447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409</v>
      </c>
      <c r="AB120" s="816"/>
      <c r="AC120" s="816"/>
      <c r="AD120" s="816"/>
      <c r="AE120" s="817"/>
      <c r="AF120" s="818" t="s">
        <v>452</v>
      </c>
      <c r="AG120" s="816"/>
      <c r="AH120" s="816"/>
      <c r="AI120" s="816"/>
      <c r="AJ120" s="817"/>
      <c r="AK120" s="818" t="s">
        <v>409</v>
      </c>
      <c r="AL120" s="816"/>
      <c r="AM120" s="816"/>
      <c r="AN120" s="816"/>
      <c r="AO120" s="817"/>
      <c r="AP120" s="860" t="s">
        <v>452</v>
      </c>
      <c r="AQ120" s="861"/>
      <c r="AR120" s="861"/>
      <c r="AS120" s="861"/>
      <c r="AT120" s="862"/>
      <c r="AU120" s="916" t="s">
        <v>472</v>
      </c>
      <c r="AV120" s="917"/>
      <c r="AW120" s="917"/>
      <c r="AX120" s="917"/>
      <c r="AY120" s="918"/>
      <c r="AZ120" s="896" t="s">
        <v>473</v>
      </c>
      <c r="BA120" s="844"/>
      <c r="BB120" s="844"/>
      <c r="BC120" s="844"/>
      <c r="BD120" s="844"/>
      <c r="BE120" s="844"/>
      <c r="BF120" s="844"/>
      <c r="BG120" s="844"/>
      <c r="BH120" s="844"/>
      <c r="BI120" s="844"/>
      <c r="BJ120" s="844"/>
      <c r="BK120" s="844"/>
      <c r="BL120" s="844"/>
      <c r="BM120" s="844"/>
      <c r="BN120" s="844"/>
      <c r="BO120" s="844"/>
      <c r="BP120" s="845"/>
      <c r="BQ120" s="897">
        <v>4494425</v>
      </c>
      <c r="BR120" s="878"/>
      <c r="BS120" s="878"/>
      <c r="BT120" s="878"/>
      <c r="BU120" s="878"/>
      <c r="BV120" s="878">
        <v>5140909</v>
      </c>
      <c r="BW120" s="878"/>
      <c r="BX120" s="878"/>
      <c r="BY120" s="878"/>
      <c r="BZ120" s="878"/>
      <c r="CA120" s="878">
        <v>5630371</v>
      </c>
      <c r="CB120" s="878"/>
      <c r="CC120" s="878"/>
      <c r="CD120" s="878"/>
      <c r="CE120" s="878"/>
      <c r="CF120" s="902">
        <v>120.1</v>
      </c>
      <c r="CG120" s="903"/>
      <c r="CH120" s="903"/>
      <c r="CI120" s="903"/>
      <c r="CJ120" s="903"/>
      <c r="CK120" s="904" t="s">
        <v>474</v>
      </c>
      <c r="CL120" s="888"/>
      <c r="CM120" s="888"/>
      <c r="CN120" s="888"/>
      <c r="CO120" s="889"/>
      <c r="CP120" s="908" t="s">
        <v>475</v>
      </c>
      <c r="CQ120" s="909"/>
      <c r="CR120" s="909"/>
      <c r="CS120" s="909"/>
      <c r="CT120" s="909"/>
      <c r="CU120" s="909"/>
      <c r="CV120" s="909"/>
      <c r="CW120" s="909"/>
      <c r="CX120" s="909"/>
      <c r="CY120" s="909"/>
      <c r="CZ120" s="909"/>
      <c r="DA120" s="909"/>
      <c r="DB120" s="909"/>
      <c r="DC120" s="909"/>
      <c r="DD120" s="909"/>
      <c r="DE120" s="909"/>
      <c r="DF120" s="910"/>
      <c r="DG120" s="897">
        <v>1041105</v>
      </c>
      <c r="DH120" s="878"/>
      <c r="DI120" s="878"/>
      <c r="DJ120" s="878"/>
      <c r="DK120" s="878"/>
      <c r="DL120" s="878">
        <v>959974</v>
      </c>
      <c r="DM120" s="878"/>
      <c r="DN120" s="878"/>
      <c r="DO120" s="878"/>
      <c r="DP120" s="878"/>
      <c r="DQ120" s="878">
        <v>839405</v>
      </c>
      <c r="DR120" s="878"/>
      <c r="DS120" s="878"/>
      <c r="DT120" s="878"/>
      <c r="DU120" s="878"/>
      <c r="DV120" s="879">
        <v>17.899999999999999</v>
      </c>
      <c r="DW120" s="879"/>
      <c r="DX120" s="879"/>
      <c r="DY120" s="879"/>
      <c r="DZ120" s="880"/>
    </row>
    <row r="121" spans="1:130" s="230" customFormat="1" ht="26.25" customHeight="1" x14ac:dyDescent="0.2">
      <c r="A121" s="856"/>
      <c r="B121" s="857"/>
      <c r="C121" s="899" t="s">
        <v>476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409</v>
      </c>
      <c r="AB121" s="816"/>
      <c r="AC121" s="816"/>
      <c r="AD121" s="816"/>
      <c r="AE121" s="817"/>
      <c r="AF121" s="818" t="s">
        <v>409</v>
      </c>
      <c r="AG121" s="816"/>
      <c r="AH121" s="816"/>
      <c r="AI121" s="816"/>
      <c r="AJ121" s="817"/>
      <c r="AK121" s="818" t="s">
        <v>409</v>
      </c>
      <c r="AL121" s="816"/>
      <c r="AM121" s="816"/>
      <c r="AN121" s="816"/>
      <c r="AO121" s="817"/>
      <c r="AP121" s="860" t="s">
        <v>409</v>
      </c>
      <c r="AQ121" s="861"/>
      <c r="AR121" s="861"/>
      <c r="AS121" s="861"/>
      <c r="AT121" s="862"/>
      <c r="AU121" s="919"/>
      <c r="AV121" s="920"/>
      <c r="AW121" s="920"/>
      <c r="AX121" s="920"/>
      <c r="AY121" s="921"/>
      <c r="AZ121" s="851" t="s">
        <v>477</v>
      </c>
      <c r="BA121" s="788"/>
      <c r="BB121" s="788"/>
      <c r="BC121" s="788"/>
      <c r="BD121" s="788"/>
      <c r="BE121" s="788"/>
      <c r="BF121" s="788"/>
      <c r="BG121" s="788"/>
      <c r="BH121" s="788"/>
      <c r="BI121" s="788"/>
      <c r="BJ121" s="788"/>
      <c r="BK121" s="788"/>
      <c r="BL121" s="788"/>
      <c r="BM121" s="788"/>
      <c r="BN121" s="788"/>
      <c r="BO121" s="788"/>
      <c r="BP121" s="789"/>
      <c r="BQ121" s="852" t="s">
        <v>452</v>
      </c>
      <c r="BR121" s="853"/>
      <c r="BS121" s="853"/>
      <c r="BT121" s="853"/>
      <c r="BU121" s="853"/>
      <c r="BV121" s="853" t="s">
        <v>409</v>
      </c>
      <c r="BW121" s="853"/>
      <c r="BX121" s="853"/>
      <c r="BY121" s="853"/>
      <c r="BZ121" s="853"/>
      <c r="CA121" s="853" t="s">
        <v>409</v>
      </c>
      <c r="CB121" s="853"/>
      <c r="CC121" s="853"/>
      <c r="CD121" s="853"/>
      <c r="CE121" s="853"/>
      <c r="CF121" s="911" t="s">
        <v>444</v>
      </c>
      <c r="CG121" s="912"/>
      <c r="CH121" s="912"/>
      <c r="CI121" s="912"/>
      <c r="CJ121" s="912"/>
      <c r="CK121" s="905"/>
      <c r="CL121" s="891"/>
      <c r="CM121" s="891"/>
      <c r="CN121" s="891"/>
      <c r="CO121" s="892"/>
      <c r="CP121" s="871" t="s">
        <v>478</v>
      </c>
      <c r="CQ121" s="872"/>
      <c r="CR121" s="872"/>
      <c r="CS121" s="872"/>
      <c r="CT121" s="872"/>
      <c r="CU121" s="872"/>
      <c r="CV121" s="872"/>
      <c r="CW121" s="872"/>
      <c r="CX121" s="872"/>
      <c r="CY121" s="872"/>
      <c r="CZ121" s="872"/>
      <c r="DA121" s="872"/>
      <c r="DB121" s="872"/>
      <c r="DC121" s="872"/>
      <c r="DD121" s="872"/>
      <c r="DE121" s="872"/>
      <c r="DF121" s="873"/>
      <c r="DG121" s="852">
        <v>233561</v>
      </c>
      <c r="DH121" s="853"/>
      <c r="DI121" s="853"/>
      <c r="DJ121" s="853"/>
      <c r="DK121" s="853"/>
      <c r="DL121" s="853">
        <v>217699</v>
      </c>
      <c r="DM121" s="853"/>
      <c r="DN121" s="853"/>
      <c r="DO121" s="853"/>
      <c r="DP121" s="853"/>
      <c r="DQ121" s="853">
        <v>201528</v>
      </c>
      <c r="DR121" s="853"/>
      <c r="DS121" s="853"/>
      <c r="DT121" s="853"/>
      <c r="DU121" s="853"/>
      <c r="DV121" s="830">
        <v>4.3</v>
      </c>
      <c r="DW121" s="830"/>
      <c r="DX121" s="830"/>
      <c r="DY121" s="830"/>
      <c r="DZ121" s="831"/>
    </row>
    <row r="122" spans="1:130" s="230" customFormat="1" ht="26.25" customHeight="1" x14ac:dyDescent="0.2">
      <c r="A122" s="856"/>
      <c r="B122" s="857"/>
      <c r="C122" s="851" t="s">
        <v>458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409</v>
      </c>
      <c r="AB122" s="816"/>
      <c r="AC122" s="816"/>
      <c r="AD122" s="816"/>
      <c r="AE122" s="817"/>
      <c r="AF122" s="818" t="s">
        <v>409</v>
      </c>
      <c r="AG122" s="816"/>
      <c r="AH122" s="816"/>
      <c r="AI122" s="816"/>
      <c r="AJ122" s="817"/>
      <c r="AK122" s="818" t="s">
        <v>444</v>
      </c>
      <c r="AL122" s="816"/>
      <c r="AM122" s="816"/>
      <c r="AN122" s="816"/>
      <c r="AO122" s="817"/>
      <c r="AP122" s="860" t="s">
        <v>452</v>
      </c>
      <c r="AQ122" s="861"/>
      <c r="AR122" s="861"/>
      <c r="AS122" s="861"/>
      <c r="AT122" s="862"/>
      <c r="AU122" s="919"/>
      <c r="AV122" s="920"/>
      <c r="AW122" s="920"/>
      <c r="AX122" s="920"/>
      <c r="AY122" s="921"/>
      <c r="AZ122" s="874" t="s">
        <v>479</v>
      </c>
      <c r="BA122" s="875"/>
      <c r="BB122" s="875"/>
      <c r="BC122" s="875"/>
      <c r="BD122" s="875"/>
      <c r="BE122" s="875"/>
      <c r="BF122" s="875"/>
      <c r="BG122" s="875"/>
      <c r="BH122" s="875"/>
      <c r="BI122" s="875"/>
      <c r="BJ122" s="875"/>
      <c r="BK122" s="875"/>
      <c r="BL122" s="875"/>
      <c r="BM122" s="875"/>
      <c r="BN122" s="875"/>
      <c r="BO122" s="875"/>
      <c r="BP122" s="876"/>
      <c r="BQ122" s="915">
        <v>7395364</v>
      </c>
      <c r="BR122" s="881"/>
      <c r="BS122" s="881"/>
      <c r="BT122" s="881"/>
      <c r="BU122" s="881"/>
      <c r="BV122" s="881">
        <v>7285520</v>
      </c>
      <c r="BW122" s="881"/>
      <c r="BX122" s="881"/>
      <c r="BY122" s="881"/>
      <c r="BZ122" s="881"/>
      <c r="CA122" s="881">
        <v>6750057</v>
      </c>
      <c r="CB122" s="881"/>
      <c r="CC122" s="881"/>
      <c r="CD122" s="881"/>
      <c r="CE122" s="881"/>
      <c r="CF122" s="882">
        <v>144</v>
      </c>
      <c r="CG122" s="883"/>
      <c r="CH122" s="883"/>
      <c r="CI122" s="883"/>
      <c r="CJ122" s="883"/>
      <c r="CK122" s="905"/>
      <c r="CL122" s="891"/>
      <c r="CM122" s="891"/>
      <c r="CN122" s="891"/>
      <c r="CO122" s="892"/>
      <c r="CP122" s="871" t="s">
        <v>418</v>
      </c>
      <c r="CQ122" s="872"/>
      <c r="CR122" s="872"/>
      <c r="CS122" s="872"/>
      <c r="CT122" s="872"/>
      <c r="CU122" s="872"/>
      <c r="CV122" s="872"/>
      <c r="CW122" s="872"/>
      <c r="CX122" s="872"/>
      <c r="CY122" s="872"/>
      <c r="CZ122" s="872"/>
      <c r="DA122" s="872"/>
      <c r="DB122" s="872"/>
      <c r="DC122" s="872"/>
      <c r="DD122" s="872"/>
      <c r="DE122" s="872"/>
      <c r="DF122" s="873"/>
      <c r="DG122" s="852">
        <v>96246</v>
      </c>
      <c r="DH122" s="853"/>
      <c r="DI122" s="853"/>
      <c r="DJ122" s="853"/>
      <c r="DK122" s="853"/>
      <c r="DL122" s="853">
        <v>90848</v>
      </c>
      <c r="DM122" s="853"/>
      <c r="DN122" s="853"/>
      <c r="DO122" s="853"/>
      <c r="DP122" s="853"/>
      <c r="DQ122" s="853">
        <v>84511</v>
      </c>
      <c r="DR122" s="853"/>
      <c r="DS122" s="853"/>
      <c r="DT122" s="853"/>
      <c r="DU122" s="853"/>
      <c r="DV122" s="830">
        <v>1.8</v>
      </c>
      <c r="DW122" s="830"/>
      <c r="DX122" s="830"/>
      <c r="DY122" s="830"/>
      <c r="DZ122" s="831"/>
    </row>
    <row r="123" spans="1:130" s="230" customFormat="1" ht="26.25" customHeight="1" x14ac:dyDescent="0.2">
      <c r="A123" s="856"/>
      <c r="B123" s="857"/>
      <c r="C123" s="851" t="s">
        <v>464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409</v>
      </c>
      <c r="AB123" s="816"/>
      <c r="AC123" s="816"/>
      <c r="AD123" s="816"/>
      <c r="AE123" s="817"/>
      <c r="AF123" s="818" t="s">
        <v>452</v>
      </c>
      <c r="AG123" s="816"/>
      <c r="AH123" s="816"/>
      <c r="AI123" s="816"/>
      <c r="AJ123" s="817"/>
      <c r="AK123" s="818" t="s">
        <v>409</v>
      </c>
      <c r="AL123" s="816"/>
      <c r="AM123" s="816"/>
      <c r="AN123" s="816"/>
      <c r="AO123" s="817"/>
      <c r="AP123" s="860" t="s">
        <v>444</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480</v>
      </c>
      <c r="BP123" s="914"/>
      <c r="BQ123" s="868">
        <v>11889789</v>
      </c>
      <c r="BR123" s="869"/>
      <c r="BS123" s="869"/>
      <c r="BT123" s="869"/>
      <c r="BU123" s="869"/>
      <c r="BV123" s="869">
        <v>12426429</v>
      </c>
      <c r="BW123" s="869"/>
      <c r="BX123" s="869"/>
      <c r="BY123" s="869"/>
      <c r="BZ123" s="869"/>
      <c r="CA123" s="869">
        <v>12380428</v>
      </c>
      <c r="CB123" s="869"/>
      <c r="CC123" s="869"/>
      <c r="CD123" s="869"/>
      <c r="CE123" s="869"/>
      <c r="CF123" s="784"/>
      <c r="CG123" s="785"/>
      <c r="CH123" s="785"/>
      <c r="CI123" s="785"/>
      <c r="CJ123" s="870"/>
      <c r="CK123" s="905"/>
      <c r="CL123" s="891"/>
      <c r="CM123" s="891"/>
      <c r="CN123" s="891"/>
      <c r="CO123" s="892"/>
      <c r="CP123" s="871" t="s">
        <v>481</v>
      </c>
      <c r="CQ123" s="872"/>
      <c r="CR123" s="872"/>
      <c r="CS123" s="872"/>
      <c r="CT123" s="872"/>
      <c r="CU123" s="872"/>
      <c r="CV123" s="872"/>
      <c r="CW123" s="872"/>
      <c r="CX123" s="872"/>
      <c r="CY123" s="872"/>
      <c r="CZ123" s="872"/>
      <c r="DA123" s="872"/>
      <c r="DB123" s="872"/>
      <c r="DC123" s="872"/>
      <c r="DD123" s="872"/>
      <c r="DE123" s="872"/>
      <c r="DF123" s="873"/>
      <c r="DG123" s="815">
        <v>41282</v>
      </c>
      <c r="DH123" s="816"/>
      <c r="DI123" s="816"/>
      <c r="DJ123" s="816"/>
      <c r="DK123" s="817"/>
      <c r="DL123" s="818">
        <v>57897</v>
      </c>
      <c r="DM123" s="816"/>
      <c r="DN123" s="816"/>
      <c r="DO123" s="816"/>
      <c r="DP123" s="817"/>
      <c r="DQ123" s="818">
        <v>63501</v>
      </c>
      <c r="DR123" s="816"/>
      <c r="DS123" s="816"/>
      <c r="DT123" s="816"/>
      <c r="DU123" s="817"/>
      <c r="DV123" s="860">
        <v>1.4</v>
      </c>
      <c r="DW123" s="861"/>
      <c r="DX123" s="861"/>
      <c r="DY123" s="861"/>
      <c r="DZ123" s="862"/>
    </row>
    <row r="124" spans="1:130" s="230" customFormat="1" ht="26.25" customHeight="1" thickBot="1" x14ac:dyDescent="0.25">
      <c r="A124" s="856"/>
      <c r="B124" s="857"/>
      <c r="C124" s="851" t="s">
        <v>467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409</v>
      </c>
      <c r="AB124" s="816"/>
      <c r="AC124" s="816"/>
      <c r="AD124" s="816"/>
      <c r="AE124" s="817"/>
      <c r="AF124" s="818" t="s">
        <v>409</v>
      </c>
      <c r="AG124" s="816"/>
      <c r="AH124" s="816"/>
      <c r="AI124" s="816"/>
      <c r="AJ124" s="817"/>
      <c r="AK124" s="818" t="s">
        <v>409</v>
      </c>
      <c r="AL124" s="816"/>
      <c r="AM124" s="816"/>
      <c r="AN124" s="816"/>
      <c r="AO124" s="817"/>
      <c r="AP124" s="860" t="s">
        <v>409</v>
      </c>
      <c r="AQ124" s="861"/>
      <c r="AR124" s="861"/>
      <c r="AS124" s="861"/>
      <c r="AT124" s="862"/>
      <c r="AU124" s="863" t="s">
        <v>482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26.4</v>
      </c>
      <c r="BR124" s="867"/>
      <c r="BS124" s="867"/>
      <c r="BT124" s="867"/>
      <c r="BU124" s="867"/>
      <c r="BV124" s="867" t="s">
        <v>409</v>
      </c>
      <c r="BW124" s="867"/>
      <c r="BX124" s="867"/>
      <c r="BY124" s="867"/>
      <c r="BZ124" s="867"/>
      <c r="CA124" s="867" t="s">
        <v>409</v>
      </c>
      <c r="CB124" s="867"/>
      <c r="CC124" s="867"/>
      <c r="CD124" s="867"/>
      <c r="CE124" s="867"/>
      <c r="CF124" s="762"/>
      <c r="CG124" s="763"/>
      <c r="CH124" s="763"/>
      <c r="CI124" s="763"/>
      <c r="CJ124" s="898"/>
      <c r="CK124" s="906"/>
      <c r="CL124" s="906"/>
      <c r="CM124" s="906"/>
      <c r="CN124" s="906"/>
      <c r="CO124" s="907"/>
      <c r="CP124" s="871" t="s">
        <v>483</v>
      </c>
      <c r="CQ124" s="872"/>
      <c r="CR124" s="872"/>
      <c r="CS124" s="872"/>
      <c r="CT124" s="872"/>
      <c r="CU124" s="872"/>
      <c r="CV124" s="872"/>
      <c r="CW124" s="872"/>
      <c r="CX124" s="872"/>
      <c r="CY124" s="872"/>
      <c r="CZ124" s="872"/>
      <c r="DA124" s="872"/>
      <c r="DB124" s="872"/>
      <c r="DC124" s="872"/>
      <c r="DD124" s="872"/>
      <c r="DE124" s="872"/>
      <c r="DF124" s="873"/>
      <c r="DG124" s="799">
        <v>9235</v>
      </c>
      <c r="DH124" s="800"/>
      <c r="DI124" s="800"/>
      <c r="DJ124" s="800"/>
      <c r="DK124" s="801"/>
      <c r="DL124" s="802">
        <v>9631</v>
      </c>
      <c r="DM124" s="800"/>
      <c r="DN124" s="800"/>
      <c r="DO124" s="800"/>
      <c r="DP124" s="801"/>
      <c r="DQ124" s="802">
        <v>9022</v>
      </c>
      <c r="DR124" s="800"/>
      <c r="DS124" s="800"/>
      <c r="DT124" s="800"/>
      <c r="DU124" s="801"/>
      <c r="DV124" s="884">
        <v>0.2</v>
      </c>
      <c r="DW124" s="885"/>
      <c r="DX124" s="885"/>
      <c r="DY124" s="885"/>
      <c r="DZ124" s="886"/>
    </row>
    <row r="125" spans="1:130" s="230" customFormat="1" ht="26.25" customHeight="1" x14ac:dyDescent="0.2">
      <c r="A125" s="856"/>
      <c r="B125" s="857"/>
      <c r="C125" s="851" t="s">
        <v>469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409</v>
      </c>
      <c r="AB125" s="816"/>
      <c r="AC125" s="816"/>
      <c r="AD125" s="816"/>
      <c r="AE125" s="817"/>
      <c r="AF125" s="818" t="s">
        <v>130</v>
      </c>
      <c r="AG125" s="816"/>
      <c r="AH125" s="816"/>
      <c r="AI125" s="816"/>
      <c r="AJ125" s="817"/>
      <c r="AK125" s="818" t="s">
        <v>409</v>
      </c>
      <c r="AL125" s="816"/>
      <c r="AM125" s="816"/>
      <c r="AN125" s="816"/>
      <c r="AO125" s="817"/>
      <c r="AP125" s="860" t="s">
        <v>409</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484</v>
      </c>
      <c r="CL125" s="888"/>
      <c r="CM125" s="888"/>
      <c r="CN125" s="888"/>
      <c r="CO125" s="889"/>
      <c r="CP125" s="896" t="s">
        <v>485</v>
      </c>
      <c r="CQ125" s="844"/>
      <c r="CR125" s="844"/>
      <c r="CS125" s="844"/>
      <c r="CT125" s="844"/>
      <c r="CU125" s="844"/>
      <c r="CV125" s="844"/>
      <c r="CW125" s="844"/>
      <c r="CX125" s="844"/>
      <c r="CY125" s="844"/>
      <c r="CZ125" s="844"/>
      <c r="DA125" s="844"/>
      <c r="DB125" s="844"/>
      <c r="DC125" s="844"/>
      <c r="DD125" s="844"/>
      <c r="DE125" s="844"/>
      <c r="DF125" s="845"/>
      <c r="DG125" s="897" t="s">
        <v>452</v>
      </c>
      <c r="DH125" s="878"/>
      <c r="DI125" s="878"/>
      <c r="DJ125" s="878"/>
      <c r="DK125" s="878"/>
      <c r="DL125" s="878" t="s">
        <v>130</v>
      </c>
      <c r="DM125" s="878"/>
      <c r="DN125" s="878"/>
      <c r="DO125" s="878"/>
      <c r="DP125" s="878"/>
      <c r="DQ125" s="878" t="s">
        <v>452</v>
      </c>
      <c r="DR125" s="878"/>
      <c r="DS125" s="878"/>
      <c r="DT125" s="878"/>
      <c r="DU125" s="878"/>
      <c r="DV125" s="879" t="s">
        <v>130</v>
      </c>
      <c r="DW125" s="879"/>
      <c r="DX125" s="879"/>
      <c r="DY125" s="879"/>
      <c r="DZ125" s="880"/>
    </row>
    <row r="126" spans="1:130" s="230" customFormat="1" ht="26.25" customHeight="1" thickBot="1" x14ac:dyDescent="0.25">
      <c r="A126" s="856"/>
      <c r="B126" s="857"/>
      <c r="C126" s="851" t="s">
        <v>471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19151</v>
      </c>
      <c r="AB126" s="816"/>
      <c r="AC126" s="816"/>
      <c r="AD126" s="816"/>
      <c r="AE126" s="817"/>
      <c r="AF126" s="818">
        <v>19151</v>
      </c>
      <c r="AG126" s="816"/>
      <c r="AH126" s="816"/>
      <c r="AI126" s="816"/>
      <c r="AJ126" s="817"/>
      <c r="AK126" s="818">
        <v>19151</v>
      </c>
      <c r="AL126" s="816"/>
      <c r="AM126" s="816"/>
      <c r="AN126" s="816"/>
      <c r="AO126" s="817"/>
      <c r="AP126" s="860">
        <v>0.4</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486</v>
      </c>
      <c r="CQ126" s="788"/>
      <c r="CR126" s="788"/>
      <c r="CS126" s="788"/>
      <c r="CT126" s="788"/>
      <c r="CU126" s="788"/>
      <c r="CV126" s="788"/>
      <c r="CW126" s="788"/>
      <c r="CX126" s="788"/>
      <c r="CY126" s="788"/>
      <c r="CZ126" s="788"/>
      <c r="DA126" s="788"/>
      <c r="DB126" s="788"/>
      <c r="DC126" s="788"/>
      <c r="DD126" s="788"/>
      <c r="DE126" s="788"/>
      <c r="DF126" s="789"/>
      <c r="DG126" s="852">
        <v>376822</v>
      </c>
      <c r="DH126" s="853"/>
      <c r="DI126" s="853"/>
      <c r="DJ126" s="853"/>
      <c r="DK126" s="853"/>
      <c r="DL126" s="853">
        <v>308470</v>
      </c>
      <c r="DM126" s="853"/>
      <c r="DN126" s="853"/>
      <c r="DO126" s="853"/>
      <c r="DP126" s="853"/>
      <c r="DQ126" s="853">
        <v>253233</v>
      </c>
      <c r="DR126" s="853"/>
      <c r="DS126" s="853"/>
      <c r="DT126" s="853"/>
      <c r="DU126" s="853"/>
      <c r="DV126" s="830">
        <v>5.4</v>
      </c>
      <c r="DW126" s="830"/>
      <c r="DX126" s="830"/>
      <c r="DY126" s="830"/>
      <c r="DZ126" s="831"/>
    </row>
    <row r="127" spans="1:130" s="230" customFormat="1" ht="26.25" customHeight="1" x14ac:dyDescent="0.2">
      <c r="A127" s="858"/>
      <c r="B127" s="859"/>
      <c r="C127" s="874" t="s">
        <v>487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548</v>
      </c>
      <c r="AB127" s="816"/>
      <c r="AC127" s="816"/>
      <c r="AD127" s="816"/>
      <c r="AE127" s="817"/>
      <c r="AF127" s="818">
        <v>738</v>
      </c>
      <c r="AG127" s="816"/>
      <c r="AH127" s="816"/>
      <c r="AI127" s="816"/>
      <c r="AJ127" s="817"/>
      <c r="AK127" s="818">
        <v>926</v>
      </c>
      <c r="AL127" s="816"/>
      <c r="AM127" s="816"/>
      <c r="AN127" s="816"/>
      <c r="AO127" s="817"/>
      <c r="AP127" s="860">
        <v>0</v>
      </c>
      <c r="AQ127" s="861"/>
      <c r="AR127" s="861"/>
      <c r="AS127" s="861"/>
      <c r="AT127" s="862"/>
      <c r="AU127" s="232"/>
      <c r="AV127" s="232"/>
      <c r="AW127" s="232"/>
      <c r="AX127" s="877" t="s">
        <v>488</v>
      </c>
      <c r="AY127" s="848"/>
      <c r="AZ127" s="848"/>
      <c r="BA127" s="848"/>
      <c r="BB127" s="848"/>
      <c r="BC127" s="848"/>
      <c r="BD127" s="848"/>
      <c r="BE127" s="849"/>
      <c r="BF127" s="847" t="s">
        <v>489</v>
      </c>
      <c r="BG127" s="848"/>
      <c r="BH127" s="848"/>
      <c r="BI127" s="848"/>
      <c r="BJ127" s="848"/>
      <c r="BK127" s="848"/>
      <c r="BL127" s="849"/>
      <c r="BM127" s="847" t="s">
        <v>490</v>
      </c>
      <c r="BN127" s="848"/>
      <c r="BO127" s="848"/>
      <c r="BP127" s="848"/>
      <c r="BQ127" s="848"/>
      <c r="BR127" s="848"/>
      <c r="BS127" s="849"/>
      <c r="BT127" s="847" t="s">
        <v>491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492</v>
      </c>
      <c r="CQ127" s="788"/>
      <c r="CR127" s="788"/>
      <c r="CS127" s="788"/>
      <c r="CT127" s="788"/>
      <c r="CU127" s="788"/>
      <c r="CV127" s="788"/>
      <c r="CW127" s="788"/>
      <c r="CX127" s="788"/>
      <c r="CY127" s="788"/>
      <c r="CZ127" s="788"/>
      <c r="DA127" s="788"/>
      <c r="DB127" s="788"/>
      <c r="DC127" s="788"/>
      <c r="DD127" s="788"/>
      <c r="DE127" s="788"/>
      <c r="DF127" s="789"/>
      <c r="DG127" s="852" t="s">
        <v>409</v>
      </c>
      <c r="DH127" s="853"/>
      <c r="DI127" s="853"/>
      <c r="DJ127" s="853"/>
      <c r="DK127" s="853"/>
      <c r="DL127" s="853" t="s">
        <v>409</v>
      </c>
      <c r="DM127" s="853"/>
      <c r="DN127" s="853"/>
      <c r="DO127" s="853"/>
      <c r="DP127" s="853"/>
      <c r="DQ127" s="853" t="s">
        <v>130</v>
      </c>
      <c r="DR127" s="853"/>
      <c r="DS127" s="853"/>
      <c r="DT127" s="853"/>
      <c r="DU127" s="853"/>
      <c r="DV127" s="830" t="s">
        <v>130</v>
      </c>
      <c r="DW127" s="830"/>
      <c r="DX127" s="830"/>
      <c r="DY127" s="830"/>
      <c r="DZ127" s="831"/>
    </row>
    <row r="128" spans="1:130" s="230" customFormat="1" ht="26.25" customHeight="1" thickBot="1" x14ac:dyDescent="0.25">
      <c r="A128" s="832" t="s">
        <v>493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494</v>
      </c>
      <c r="X128" s="834"/>
      <c r="Y128" s="834"/>
      <c r="Z128" s="835"/>
      <c r="AA128" s="836">
        <v>20</v>
      </c>
      <c r="AB128" s="837"/>
      <c r="AC128" s="837"/>
      <c r="AD128" s="837"/>
      <c r="AE128" s="838"/>
      <c r="AF128" s="839">
        <v>12</v>
      </c>
      <c r="AG128" s="837"/>
      <c r="AH128" s="837"/>
      <c r="AI128" s="837"/>
      <c r="AJ128" s="838"/>
      <c r="AK128" s="839">
        <v>4</v>
      </c>
      <c r="AL128" s="837"/>
      <c r="AM128" s="837"/>
      <c r="AN128" s="837"/>
      <c r="AO128" s="838"/>
      <c r="AP128" s="840"/>
      <c r="AQ128" s="841"/>
      <c r="AR128" s="841"/>
      <c r="AS128" s="841"/>
      <c r="AT128" s="842"/>
      <c r="AU128" s="232"/>
      <c r="AV128" s="232"/>
      <c r="AW128" s="232"/>
      <c r="AX128" s="843" t="s">
        <v>495</v>
      </c>
      <c r="AY128" s="844"/>
      <c r="AZ128" s="844"/>
      <c r="BA128" s="844"/>
      <c r="BB128" s="844"/>
      <c r="BC128" s="844"/>
      <c r="BD128" s="844"/>
      <c r="BE128" s="845"/>
      <c r="BF128" s="822" t="s">
        <v>130</v>
      </c>
      <c r="BG128" s="823"/>
      <c r="BH128" s="823"/>
      <c r="BI128" s="823"/>
      <c r="BJ128" s="823"/>
      <c r="BK128" s="823"/>
      <c r="BL128" s="846"/>
      <c r="BM128" s="822">
        <v>14.7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496</v>
      </c>
      <c r="CQ128" s="766"/>
      <c r="CR128" s="766"/>
      <c r="CS128" s="766"/>
      <c r="CT128" s="766"/>
      <c r="CU128" s="766"/>
      <c r="CV128" s="766"/>
      <c r="CW128" s="766"/>
      <c r="CX128" s="766"/>
      <c r="CY128" s="766"/>
      <c r="CZ128" s="766"/>
      <c r="DA128" s="766"/>
      <c r="DB128" s="766"/>
      <c r="DC128" s="766"/>
      <c r="DD128" s="766"/>
      <c r="DE128" s="766"/>
      <c r="DF128" s="767"/>
      <c r="DG128" s="826" t="s">
        <v>452</v>
      </c>
      <c r="DH128" s="827"/>
      <c r="DI128" s="827"/>
      <c r="DJ128" s="827"/>
      <c r="DK128" s="827"/>
      <c r="DL128" s="827" t="s">
        <v>130</v>
      </c>
      <c r="DM128" s="827"/>
      <c r="DN128" s="827"/>
      <c r="DO128" s="827"/>
      <c r="DP128" s="827"/>
      <c r="DQ128" s="827" t="s">
        <v>409</v>
      </c>
      <c r="DR128" s="827"/>
      <c r="DS128" s="827"/>
      <c r="DT128" s="827"/>
      <c r="DU128" s="827"/>
      <c r="DV128" s="828" t="s">
        <v>409</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497</v>
      </c>
      <c r="X129" s="813"/>
      <c r="Y129" s="813"/>
      <c r="Z129" s="814"/>
      <c r="AA129" s="815">
        <v>5353580</v>
      </c>
      <c r="AB129" s="816"/>
      <c r="AC129" s="816"/>
      <c r="AD129" s="816"/>
      <c r="AE129" s="817"/>
      <c r="AF129" s="818">
        <v>5752925</v>
      </c>
      <c r="AG129" s="816"/>
      <c r="AH129" s="816"/>
      <c r="AI129" s="816"/>
      <c r="AJ129" s="817"/>
      <c r="AK129" s="818">
        <v>5486384</v>
      </c>
      <c r="AL129" s="816"/>
      <c r="AM129" s="816"/>
      <c r="AN129" s="816"/>
      <c r="AO129" s="817"/>
      <c r="AP129" s="819"/>
      <c r="AQ129" s="820"/>
      <c r="AR129" s="820"/>
      <c r="AS129" s="820"/>
      <c r="AT129" s="821"/>
      <c r="AU129" s="233"/>
      <c r="AV129" s="233"/>
      <c r="AW129" s="233"/>
      <c r="AX129" s="787" t="s">
        <v>498</v>
      </c>
      <c r="AY129" s="788"/>
      <c r="AZ129" s="788"/>
      <c r="BA129" s="788"/>
      <c r="BB129" s="788"/>
      <c r="BC129" s="788"/>
      <c r="BD129" s="788"/>
      <c r="BE129" s="789"/>
      <c r="BF129" s="806" t="s">
        <v>452</v>
      </c>
      <c r="BG129" s="807"/>
      <c r="BH129" s="807"/>
      <c r="BI129" s="807"/>
      <c r="BJ129" s="807"/>
      <c r="BK129" s="807"/>
      <c r="BL129" s="808"/>
      <c r="BM129" s="806">
        <v>19.7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500</v>
      </c>
      <c r="X130" s="813"/>
      <c r="Y130" s="813"/>
      <c r="Z130" s="814"/>
      <c r="AA130" s="815">
        <v>771335</v>
      </c>
      <c r="AB130" s="816"/>
      <c r="AC130" s="816"/>
      <c r="AD130" s="816"/>
      <c r="AE130" s="817"/>
      <c r="AF130" s="818">
        <v>834936</v>
      </c>
      <c r="AG130" s="816"/>
      <c r="AH130" s="816"/>
      <c r="AI130" s="816"/>
      <c r="AJ130" s="817"/>
      <c r="AK130" s="818">
        <v>798161</v>
      </c>
      <c r="AL130" s="816"/>
      <c r="AM130" s="816"/>
      <c r="AN130" s="816"/>
      <c r="AO130" s="817"/>
      <c r="AP130" s="819"/>
      <c r="AQ130" s="820"/>
      <c r="AR130" s="820"/>
      <c r="AS130" s="820"/>
      <c r="AT130" s="821"/>
      <c r="AU130" s="233"/>
      <c r="AV130" s="233"/>
      <c r="AW130" s="233"/>
      <c r="AX130" s="787" t="s">
        <v>501</v>
      </c>
      <c r="AY130" s="788"/>
      <c r="AZ130" s="788"/>
      <c r="BA130" s="788"/>
      <c r="BB130" s="788"/>
      <c r="BC130" s="788"/>
      <c r="BD130" s="788"/>
      <c r="BE130" s="789"/>
      <c r="BF130" s="790">
        <v>8.5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502</v>
      </c>
      <c r="X131" s="797"/>
      <c r="Y131" s="797"/>
      <c r="Z131" s="798"/>
      <c r="AA131" s="799">
        <v>4582245</v>
      </c>
      <c r="AB131" s="800"/>
      <c r="AC131" s="800"/>
      <c r="AD131" s="800"/>
      <c r="AE131" s="801"/>
      <c r="AF131" s="802">
        <v>4917989</v>
      </c>
      <c r="AG131" s="800"/>
      <c r="AH131" s="800"/>
      <c r="AI131" s="800"/>
      <c r="AJ131" s="801"/>
      <c r="AK131" s="802">
        <v>4688223</v>
      </c>
      <c r="AL131" s="800"/>
      <c r="AM131" s="800"/>
      <c r="AN131" s="800"/>
      <c r="AO131" s="801"/>
      <c r="AP131" s="803"/>
      <c r="AQ131" s="804"/>
      <c r="AR131" s="804"/>
      <c r="AS131" s="804"/>
      <c r="AT131" s="805"/>
      <c r="AU131" s="233"/>
      <c r="AV131" s="233"/>
      <c r="AW131" s="233"/>
      <c r="AX131" s="765" t="s">
        <v>503</v>
      </c>
      <c r="AY131" s="766"/>
      <c r="AZ131" s="766"/>
      <c r="BA131" s="766"/>
      <c r="BB131" s="766"/>
      <c r="BC131" s="766"/>
      <c r="BD131" s="766"/>
      <c r="BE131" s="767"/>
      <c r="BF131" s="768" t="s">
        <v>409</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505</v>
      </c>
      <c r="W132" s="778"/>
      <c r="X132" s="778"/>
      <c r="Y132" s="778"/>
      <c r="Z132" s="779"/>
      <c r="AA132" s="780">
        <v>7.1532622110000004</v>
      </c>
      <c r="AB132" s="781"/>
      <c r="AC132" s="781"/>
      <c r="AD132" s="781"/>
      <c r="AE132" s="782"/>
      <c r="AF132" s="783">
        <v>8.3978431019999995</v>
      </c>
      <c r="AG132" s="781"/>
      <c r="AH132" s="781"/>
      <c r="AI132" s="781"/>
      <c r="AJ132" s="782"/>
      <c r="AK132" s="783">
        <v>10.121510860000001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506</v>
      </c>
      <c r="W133" s="757"/>
      <c r="X133" s="757"/>
      <c r="Y133" s="757"/>
      <c r="Z133" s="758"/>
      <c r="AA133" s="759">
        <v>7.4</v>
      </c>
      <c r="AB133" s="760"/>
      <c r="AC133" s="760"/>
      <c r="AD133" s="760"/>
      <c r="AE133" s="761"/>
      <c r="AF133" s="759">
        <v>8.3000000000000007</v>
      </c>
      <c r="AG133" s="760"/>
      <c r="AH133" s="760"/>
      <c r="AI133" s="760"/>
      <c r="AJ133" s="761"/>
      <c r="AK133" s="759">
        <v>8.5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YOjMsjwdXgiqKPVJabUR8zCGrw9ydpZnhPV107baEzB1hjFnAZ58Es/BTugInCD8F5XE/KMGhVMUVSsWjo9fg==" saltValue="CQ/BUU/giPW3OWkMU6pA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GgB+XFQ9soDUfod8Xal83MJPcyMYhAf9anq5JYAzdhlbnywliMtgCCpjygH+wtuB3ZNT1cTPvB7gobrylS3LA==" saltValue="pMdLCVRGU8et51x6pEKPw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8e3rhQEOOkc77UUOUj8zKLccD3UsD+o//KbJcIcS0qvuf7SmdjsPqoxQ10ZDhT+tqfHLnVIyGbn46PEPGhmrA==" saltValue="gcmkpvEdI8TFXGIlYpB7m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510</v>
      </c>
      <c r="AP7" s="272"/>
      <c r="AQ7" s="273" t="s">
        <v>511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512</v>
      </c>
      <c r="AQ8" s="279" t="s">
        <v>513</v>
      </c>
      <c r="AR8" s="280" t="s">
        <v>514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515</v>
      </c>
      <c r="AL9" s="1167"/>
      <c r="AM9" s="1167"/>
      <c r="AN9" s="1168"/>
      <c r="AO9" s="281">
        <v>1841256</v>
      </c>
      <c r="AP9" s="281">
        <v>135148</v>
      </c>
      <c r="AQ9" s="282">
        <v>105319</v>
      </c>
      <c r="AR9" s="283">
        <v>28.3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516</v>
      </c>
      <c r="AL10" s="1167"/>
      <c r="AM10" s="1167"/>
      <c r="AN10" s="1168"/>
      <c r="AO10" s="284">
        <v>17219</v>
      </c>
      <c r="AP10" s="284">
        <v>1264</v>
      </c>
      <c r="AQ10" s="285">
        <v>9860</v>
      </c>
      <c r="AR10" s="286">
        <v>-87.2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517</v>
      </c>
      <c r="AL11" s="1167"/>
      <c r="AM11" s="1167"/>
      <c r="AN11" s="1168"/>
      <c r="AO11" s="284" t="s">
        <v>518</v>
      </c>
      <c r="AP11" s="284" t="s">
        <v>518</v>
      </c>
      <c r="AQ11" s="285">
        <v>1656</v>
      </c>
      <c r="AR11" s="286" t="s">
        <v>518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519</v>
      </c>
      <c r="AL12" s="1167"/>
      <c r="AM12" s="1167"/>
      <c r="AN12" s="1168"/>
      <c r="AO12" s="284" t="s">
        <v>518</v>
      </c>
      <c r="AP12" s="284" t="s">
        <v>518</v>
      </c>
      <c r="AQ12" s="285">
        <v>3</v>
      </c>
      <c r="AR12" s="286" t="s">
        <v>518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520</v>
      </c>
      <c r="AL13" s="1167"/>
      <c r="AM13" s="1167"/>
      <c r="AN13" s="1168"/>
      <c r="AO13" s="284">
        <v>130305</v>
      </c>
      <c r="AP13" s="284">
        <v>9564</v>
      </c>
      <c r="AQ13" s="285">
        <v>4056</v>
      </c>
      <c r="AR13" s="286">
        <v>135.80000000000001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521</v>
      </c>
      <c r="AL14" s="1167"/>
      <c r="AM14" s="1167"/>
      <c r="AN14" s="1168"/>
      <c r="AO14" s="284">
        <v>131613</v>
      </c>
      <c r="AP14" s="284">
        <v>9660</v>
      </c>
      <c r="AQ14" s="285">
        <v>2339</v>
      </c>
      <c r="AR14" s="286">
        <v>313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522</v>
      </c>
      <c r="AL15" s="1170"/>
      <c r="AM15" s="1170"/>
      <c r="AN15" s="1171"/>
      <c r="AO15" s="284">
        <v>-178680</v>
      </c>
      <c r="AP15" s="284">
        <v>-13115</v>
      </c>
      <c r="AQ15" s="285">
        <v>-7717</v>
      </c>
      <c r="AR15" s="286">
        <v>69.900000000000006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1941713</v>
      </c>
      <c r="AP16" s="284">
        <v>142522</v>
      </c>
      <c r="AQ16" s="285">
        <v>115515</v>
      </c>
      <c r="AR16" s="286">
        <v>23.4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527</v>
      </c>
      <c r="AL21" s="1173"/>
      <c r="AM21" s="1173"/>
      <c r="AN21" s="1174"/>
      <c r="AO21" s="297">
        <v>15.19</v>
      </c>
      <c r="AP21" s="298">
        <v>10.69</v>
      </c>
      <c r="AQ21" s="299">
        <v>4.5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528</v>
      </c>
      <c r="AL22" s="1173"/>
      <c r="AM22" s="1173"/>
      <c r="AN22" s="1174"/>
      <c r="AO22" s="302">
        <v>95.5</v>
      </c>
      <c r="AP22" s="303">
        <v>97.4</v>
      </c>
      <c r="AQ22" s="304">
        <v>-1.9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529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510</v>
      </c>
      <c r="AP30" s="272"/>
      <c r="AQ30" s="273" t="s">
        <v>511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512</v>
      </c>
      <c r="AQ31" s="279" t="s">
        <v>513</v>
      </c>
      <c r="AR31" s="280" t="s">
        <v>514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532</v>
      </c>
      <c r="AL32" s="1157"/>
      <c r="AM32" s="1157"/>
      <c r="AN32" s="1158"/>
      <c r="AO32" s="312">
        <v>1075832</v>
      </c>
      <c r="AP32" s="312">
        <v>78966</v>
      </c>
      <c r="AQ32" s="313">
        <v>74824</v>
      </c>
      <c r="AR32" s="314">
        <v>5.5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533</v>
      </c>
      <c r="AL33" s="1157"/>
      <c r="AM33" s="1157"/>
      <c r="AN33" s="1158"/>
      <c r="AO33" s="312" t="s">
        <v>518</v>
      </c>
      <c r="AP33" s="312" t="s">
        <v>518</v>
      </c>
      <c r="AQ33" s="313" t="s">
        <v>518</v>
      </c>
      <c r="AR33" s="314" t="s">
        <v>518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534</v>
      </c>
      <c r="AL34" s="1157"/>
      <c r="AM34" s="1157"/>
      <c r="AN34" s="1158"/>
      <c r="AO34" s="312" t="s">
        <v>518</v>
      </c>
      <c r="AP34" s="312" t="s">
        <v>518</v>
      </c>
      <c r="AQ34" s="313">
        <v>1</v>
      </c>
      <c r="AR34" s="314" t="s">
        <v>518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535</v>
      </c>
      <c r="AL35" s="1157"/>
      <c r="AM35" s="1157"/>
      <c r="AN35" s="1158"/>
      <c r="AO35" s="312">
        <v>143830</v>
      </c>
      <c r="AP35" s="312">
        <v>10557</v>
      </c>
      <c r="AQ35" s="313">
        <v>17427</v>
      </c>
      <c r="AR35" s="314">
        <v>-39.4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536</v>
      </c>
      <c r="AL36" s="1157"/>
      <c r="AM36" s="1157"/>
      <c r="AN36" s="1158"/>
      <c r="AO36" s="312">
        <v>32945</v>
      </c>
      <c r="AP36" s="312">
        <v>2418</v>
      </c>
      <c r="AQ36" s="313">
        <v>2447</v>
      </c>
      <c r="AR36" s="314">
        <v>-1.2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537</v>
      </c>
      <c r="AL37" s="1157"/>
      <c r="AM37" s="1157"/>
      <c r="AN37" s="1158"/>
      <c r="AO37" s="312">
        <v>20077</v>
      </c>
      <c r="AP37" s="312">
        <v>1474</v>
      </c>
      <c r="AQ37" s="313">
        <v>591</v>
      </c>
      <c r="AR37" s="314">
        <v>149.4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538</v>
      </c>
      <c r="AL38" s="1160"/>
      <c r="AM38" s="1160"/>
      <c r="AN38" s="1161"/>
      <c r="AO38" s="315" t="s">
        <v>518</v>
      </c>
      <c r="AP38" s="315" t="s">
        <v>518</v>
      </c>
      <c r="AQ38" s="316">
        <v>2</v>
      </c>
      <c r="AR38" s="304" t="s">
        <v>518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539</v>
      </c>
      <c r="AL39" s="1160"/>
      <c r="AM39" s="1160"/>
      <c r="AN39" s="1161"/>
      <c r="AO39" s="312">
        <v>-4</v>
      </c>
      <c r="AP39" s="312">
        <v>0</v>
      </c>
      <c r="AQ39" s="313">
        <v>-3618</v>
      </c>
      <c r="AR39" s="314">
        <v>-100</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540</v>
      </c>
      <c r="AL40" s="1157"/>
      <c r="AM40" s="1157"/>
      <c r="AN40" s="1158"/>
      <c r="AO40" s="312">
        <v>-798161</v>
      </c>
      <c r="AP40" s="312">
        <v>-58585</v>
      </c>
      <c r="AQ40" s="313">
        <v>-63812</v>
      </c>
      <c r="AR40" s="314">
        <v>-8.1999999999999993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303</v>
      </c>
      <c r="AL41" s="1163"/>
      <c r="AM41" s="1163"/>
      <c r="AN41" s="1164"/>
      <c r="AO41" s="312">
        <v>474519</v>
      </c>
      <c r="AP41" s="312">
        <v>34830</v>
      </c>
      <c r="AQ41" s="313">
        <v>27863</v>
      </c>
      <c r="AR41" s="314">
        <v>25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510</v>
      </c>
      <c r="AN49" s="1151" t="s">
        <v>544</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545</v>
      </c>
      <c r="AO50" s="329" t="s">
        <v>546</v>
      </c>
      <c r="AP50" s="330" t="s">
        <v>547</v>
      </c>
      <c r="AQ50" s="331" t="s">
        <v>548</v>
      </c>
      <c r="AR50" s="332" t="s">
        <v>549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1930627</v>
      </c>
      <c r="AN51" s="334">
        <v>129703</v>
      </c>
      <c r="AO51" s="335">
        <v>-28.3</v>
      </c>
      <c r="AP51" s="336">
        <v>85173</v>
      </c>
      <c r="AQ51" s="337">
        <v>-4.3</v>
      </c>
      <c r="AR51" s="338">
        <v>-24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818711</v>
      </c>
      <c r="AN52" s="342">
        <v>55002</v>
      </c>
      <c r="AO52" s="343">
        <v>-23.1</v>
      </c>
      <c r="AP52" s="344">
        <v>43913</v>
      </c>
      <c r="AQ52" s="345">
        <v>-3.4</v>
      </c>
      <c r="AR52" s="346">
        <v>-19.7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2202653</v>
      </c>
      <c r="AN53" s="334">
        <v>151011</v>
      </c>
      <c r="AO53" s="335">
        <v>16.399999999999999</v>
      </c>
      <c r="AP53" s="336">
        <v>94081</v>
      </c>
      <c r="AQ53" s="337">
        <v>10.5</v>
      </c>
      <c r="AR53" s="338">
        <v>5.9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1026640</v>
      </c>
      <c r="AN54" s="342">
        <v>70385</v>
      </c>
      <c r="AO54" s="343">
        <v>28</v>
      </c>
      <c r="AP54" s="344">
        <v>48949</v>
      </c>
      <c r="AQ54" s="345">
        <v>11.5</v>
      </c>
      <c r="AR54" s="346">
        <v>16.5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1457755</v>
      </c>
      <c r="AN55" s="334">
        <v>102062</v>
      </c>
      <c r="AO55" s="335">
        <v>-32.4</v>
      </c>
      <c r="AP55" s="336">
        <v>92632</v>
      </c>
      <c r="AQ55" s="337">
        <v>-1.5</v>
      </c>
      <c r="AR55" s="338">
        <v>-30.9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781022</v>
      </c>
      <c r="AN56" s="342">
        <v>54682</v>
      </c>
      <c r="AO56" s="343">
        <v>-22.3</v>
      </c>
      <c r="AP56" s="344">
        <v>47978</v>
      </c>
      <c r="AQ56" s="345">
        <v>-2</v>
      </c>
      <c r="AR56" s="346">
        <v>-20.3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1456624</v>
      </c>
      <c r="AN57" s="334">
        <v>104906</v>
      </c>
      <c r="AO57" s="335">
        <v>2.8</v>
      </c>
      <c r="AP57" s="336">
        <v>96469</v>
      </c>
      <c r="AQ57" s="337">
        <v>4.0999999999999996</v>
      </c>
      <c r="AR57" s="338">
        <v>-1.3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719960</v>
      </c>
      <c r="AN58" s="342">
        <v>51852</v>
      </c>
      <c r="AO58" s="343">
        <v>-5.2</v>
      </c>
      <c r="AP58" s="344">
        <v>49775</v>
      </c>
      <c r="AQ58" s="345">
        <v>3.7</v>
      </c>
      <c r="AR58" s="346">
        <v>-8.9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1088669</v>
      </c>
      <c r="AN59" s="334">
        <v>79908</v>
      </c>
      <c r="AO59" s="335">
        <v>-23.8</v>
      </c>
      <c r="AP59" s="336">
        <v>85743</v>
      </c>
      <c r="AQ59" s="337">
        <v>-11.1</v>
      </c>
      <c r="AR59" s="338">
        <v>-12.7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577892</v>
      </c>
      <c r="AN60" s="342">
        <v>42417</v>
      </c>
      <c r="AO60" s="343">
        <v>-18.2</v>
      </c>
      <c r="AP60" s="344">
        <v>45231</v>
      </c>
      <c r="AQ60" s="345">
        <v>-9.1</v>
      </c>
      <c r="AR60" s="346">
        <v>-9.1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1627266</v>
      </c>
      <c r="AN61" s="349">
        <v>113518</v>
      </c>
      <c r="AO61" s="350">
        <v>-13.1</v>
      </c>
      <c r="AP61" s="351">
        <v>90820</v>
      </c>
      <c r="AQ61" s="352">
        <v>-0.5</v>
      </c>
      <c r="AR61" s="338">
        <v>-12.6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784845</v>
      </c>
      <c r="AN62" s="342">
        <v>54868</v>
      </c>
      <c r="AO62" s="343">
        <v>-8.1999999999999993</v>
      </c>
      <c r="AP62" s="344">
        <v>47169</v>
      </c>
      <c r="AQ62" s="345">
        <v>0.1</v>
      </c>
      <c r="AR62" s="346">
        <v>-8.3000000000000007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abSnl/wz/IslNO9CsgMgy4FKpi8Ejolb5d2T64O4cEQIAuC/Oyiiv+SvnxOR5AHowzrFSYkxINNHGPSxrQDHA==" saltValue="jjZ2Fd98/N9K4K2OqEdp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558</v>
      </c>
    </row>
    <row r="120" spans="125:125" ht="13.5" hidden="1" customHeight="1" x14ac:dyDescent="0.2"/>
    <row r="121" spans="125:125" ht="13.5" hidden="1" customHeight="1" x14ac:dyDescent="0.2">
      <c r="DU121" s="259"/>
    </row>
  </sheetData>
  <sheetProtection algorithmName="SHA-512" hashValue="hTcLM36WpiGDNPNKK3nLxHVQ2pmrLV0XfENA3uxMbYOVyM/qPrvYeBvXjdN4PfE2kVen1rvIG0MVECsdsAcVOA==" saltValue="htbfeC//Bub2BJFzLOUxl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559</v>
      </c>
    </row>
  </sheetData>
  <sheetProtection algorithmName="SHA-512" hashValue="VSxB6hpOSQVX+Cqb7LWHeA/GEspBlkp2Hi5f0a8pOeDul8Ja1OxfZeOtteX36IXF0jQAlYXy7PPWIWDAda6/fg==" saltValue="0gKgymPitA/WG+ikxzIZt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175" t="s">
        <v>3</v>
      </c>
      <c r="D47" s="1175"/>
      <c r="E47" s="1176"/>
      <c r="F47" s="11">
        <v>28.5</v>
      </c>
      <c r="G47" s="12">
        <v>23.01</v>
      </c>
      <c r="H47" s="12">
        <v>20.82</v>
      </c>
      <c r="I47" s="12">
        <v>26.07</v>
      </c>
      <c r="J47" s="13">
        <v>31.53</v>
      </c>
    </row>
    <row r="48" spans="2:10" ht="57.75" customHeight="1" x14ac:dyDescent="0.2">
      <c r="B48" s="14"/>
      <c r="C48" s="1177" t="s">
        <v>4</v>
      </c>
      <c r="D48" s="1177"/>
      <c r="E48" s="1178"/>
      <c r="F48" s="15">
        <v>5.05</v>
      </c>
      <c r="G48" s="16">
        <v>3.03</v>
      </c>
      <c r="H48" s="16">
        <v>5.07</v>
      </c>
      <c r="I48" s="16">
        <v>7.53</v>
      </c>
      <c r="J48" s="17">
        <v>7.33</v>
      </c>
    </row>
    <row r="49" spans="2:10" ht="57.75" customHeight="1" thickBot="1" x14ac:dyDescent="0.25">
      <c r="B49" s="18"/>
      <c r="C49" s="1179" t="s">
        <v>5</v>
      </c>
      <c r="D49" s="1179"/>
      <c r="E49" s="1180"/>
      <c r="F49" s="19" t="s">
        <v>565</v>
      </c>
      <c r="G49" s="20" t="s">
        <v>566</v>
      </c>
      <c r="H49" s="20">
        <v>1.43</v>
      </c>
      <c r="I49" s="20">
        <v>9.51</v>
      </c>
      <c r="J49" s="21">
        <v>3.62</v>
      </c>
    </row>
    <row r="50" spans="2:10" ht="13" x14ac:dyDescent="0.2"/>
  </sheetData>
  <sheetProtection algorithmName="SHA-512" hashValue="6EHahlGXGpPjrpcmbedDoRidHN31+29bw2E240KcjXpEBH7ro/5XWSzSeESKBx4MTxijq+CEUxW7gwDqBWL0Ow==" saltValue="sgQkNALYgc1qw9b5CDXZ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2024-03-11T06:49:49Z</cp:lastPrinted>
  <dcterms:created xsi:type="dcterms:W3CDTF">2024-02-05T03:57:18Z</dcterms:created>
  <dcterms:modified xsi:type="dcterms:W3CDTF">2024-09-20T05:25:31Z</dcterms:modified>
  <cp:category/>
</cp:coreProperties>
</file>