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43_与論町（）\"/>
    </mc:Choice>
  </mc:AlternateContent>
  <xr:revisionPtr revIDLastSave="0" documentId="13_ncr:1_{59B0AA6E-91B2-4E74-B140-C14B72CE5408}" xr6:coauthVersionLast="36" xr6:coauthVersionMax="36" xr10:uidLastSave="{00000000-0000-0000-0000-000000000000}"/>
  <bookViews>
    <workbookView xWindow="0" yWindow="0" windowWidth="19200" windowHeight="1089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Z32" i="12" l="1"/>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BW34" i="10" l="1"/>
  <c r="BW35" i="10" s="1"/>
  <c r="BW36" i="10" s="1"/>
  <c r="BW37" i="10" s="1"/>
  <c r="BW38" i="10" s="1"/>
  <c r="CO34" i="10" l="1"/>
</calcChain>
</file>

<file path=xl/sharedStrings.xml><?xml version="1.0" encoding="utf-8"?>
<sst xmlns="http://schemas.openxmlformats.org/spreadsheetml/2006/main" count="1130" uniqueCount="598">
  <si>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</si>
  <si>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</si>
  <si>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</si>
  <si>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</si>
  <si>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</si>
  <si>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</si>
  <si>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</si>
  <si>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</si>
  <si>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</si>
  <si>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</si>
  <si>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</si>
  <si>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</si>
  <si>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</si>
  <si>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</si>
  <si>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</si>
  <si>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</si>
  <si>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</si>
  <si>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</si>
  <si>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</si>
  <si>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</si>
  <si>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</si>
  <si>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</si>
  <si>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</si>
  <si>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</si>
  <si>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</si>
  <si>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</si>
  <si>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</si>
  <si>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</si>
  <si>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</si>
  <si>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</si>
  <si>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</si>
  <si>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</si>
  <si>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</si>
  <si>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</si>
  <si>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</si>
  <si>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</si>
  <si>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</si>
  <si>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</si>
  <si>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</si>
  <si>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</si>
  <si>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</si>
  <si>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</si>
  <si>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</si>
  <si>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</si>
  <si>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</si>
  <si>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</si>
  <si>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</si>
  <si>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</si>
  <si>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</si>
  <si>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</si>
  <si>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</si>
  <si>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</si>
  <si>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</si>
  <si>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</si>
  <si>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</si>
  <si>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</si>
  <si>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</si>
  <si>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</si>
  <si>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</si>
  <si>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</si>
  <si>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</si>
  <si>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</si>
  <si>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</si>
  <si>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</si>
  <si>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</si>
  <si>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</si>
  <si>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</si>
  <si>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</si>
  <si>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</si>
  <si>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</si>
  <si>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</si>
  <si>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</si>
  <si>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</si>
  <si>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</si>
  <si>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</si>
  <si>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</si>
  <si>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</si>
  <si>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</si>
  <si>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</si>
  <si>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</si>
  <si>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</si>
  <si>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</si>
  <si>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</si>
  <si>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</si>
  <si>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</si>
  <si>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</si>
  <si>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</si>
  <si>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</si>
  <si>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</si>
  <si>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</si>
  <si>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</si>
  <si>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</si>
  <si>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</si>
  <si>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</si>
  <si>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</si>
  <si>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</si>
  <si>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</si>
  <si>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</si>
  <si>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与論町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</si>
  <si>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</si>
  <si>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</si>
  <si>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</si>
  <si>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</si>
  <si>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</si>
  <si>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</si>
  <si>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</si>
  <si>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</si>
  <si>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</si>
  <si>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</si>
  <si>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</si>
  <si>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</si>
  <si>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</si>
  <si>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</si>
  <si>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</si>
  <si>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</si>
  <si>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</si>
  <si>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</si>
  <si>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</si>
  <si>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</si>
  <si>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</si>
  <si>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</si>
  <si>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</si>
  <si>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</si>
  <si>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</si>
  <si>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</si>
  <si>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</si>
  <si>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</si>
  <si>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</si>
  <si>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</si>
  <si>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</si>
  <si>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</si>
  <si>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</si>
  <si>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</si>
  <si>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</si>
  <si>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</si>
  <si>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</si>
  <si>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</si>
  <si>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</si>
  <si>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</si>
  <si>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</si>
  <si>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</si>
  <si>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</si>
  <si>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</si>
  <si>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</si>
  <si>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</si>
  <si>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</si>
  <si>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</si>
  <si>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</si>
  <si>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</si>
  <si>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</si>
  <si>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</si>
  <si>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</si>
  <si>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</si>
  <si>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</si>
  <si>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</si>
  <si>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</si>
  <si>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</si>
  <si>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</si>
  <si>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</si>
  <si>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</si>
  <si>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</si>
  <si>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</si>
  <si>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</si>
  <si>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</si>
  <si>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</si>
  <si>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</si>
  <si>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</si>
  <si>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</si>
  <si>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</si>
  <si>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</si>
  <si>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</si>
  <si>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</si>
  <si>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</si>
  <si>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</si>
  <si>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</si>
  <si>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</si>
  <si>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</si>
  <si>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</si>
  <si>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</si>
  <si>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</si>
  <si>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</si>
  <si>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</si>
  <si>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</si>
  <si>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</si>
  <si>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</si>
  <si>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</si>
  <si>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</si>
  <si>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</si>
  <si>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</si>
  <si>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</si>
  <si>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</si>
  <si>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</si>
  <si>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</si>
  <si>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</si>
  <si>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</si>
  <si>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</si>
  <si>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</si>
  <si>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</si>
  <si>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</si>
  <si>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</si>
  <si>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</si>
  <si>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</si>
  <si>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</si>
  <si>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</si>
  <si>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</si>
  <si>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</si>
  <si>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</si>
  <si>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</si>
  <si>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</si>
  <si>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</si>
  <si>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</si>
  <si>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鹿児島県与論町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</si>
  <si>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</si>
  <si>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</si>
  <si>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</si>
  <si>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</si>
  <si>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</si>
  <si>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</si>
  <si>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</si>
  <si>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</si>
  <si>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</si>
  <si>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</si>
  <si>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</si>
  <si>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</si>
  <si>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</si>
  <si>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</si>
  <si>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</si>
  <si>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</si>
  <si>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</si>
  <si>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</si>
  <si>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</si>
  <si>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</si>
  <si>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</si>
  <si>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</si>
  <si>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</si>
  <si>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</si>
  <si>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</si>
  <si>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</si>
  <si>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</si>
  <si>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</si>
  <si>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</si>
  <si>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</si>
  <si>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</si>
  <si>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</si>
  <si>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</si>
  <si>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</si>
  <si>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</si>
  <si>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</si>
  <si>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</si>
  <si>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</si>
  <si>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</si>
  <si>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</si>
  <si>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</si>
  <si>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</si>
  <si>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</si>
  <si>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</si>
  <si>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</si>
  <si>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</si>
  <si>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</si>
  <si>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</si>
  <si>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</si>
  <si>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</si>
  <si>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</si>
  <si>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</si>
  <si>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</si>
  <si>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</si>
  <si>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</si>
  <si>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</si>
  <si>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</si>
  <si>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</si>
  <si>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</si>
  <si>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</si>
  <si>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</si>
  <si>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</si>
  <si>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</si>
  <si>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</si>
  <si>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</si>
  <si>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</si>
  <si>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</si>
  <si>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</si>
  <si>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</si>
  <si>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</si>
  <si>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</si>
  <si>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</si>
  <si>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</si>
  <si>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</si>
  <si>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</si>
  <si>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</si>
  <si>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</si>
  <si>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</si>
  <si>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</si>
  <si>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</si>
  <si>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</si>
  <si>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</si>
  <si>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</si>
  <si>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</si>
  <si>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</si>
  <si>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</si>
  <si>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</si>
  <si>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</si>
  <si>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</si>
  <si>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</si>
  <si>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</si>
  <si>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</si>
  <si>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</si>
  <si>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</si>
  <si>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</si>
  <si>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</si>
  <si>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</si>
  <si>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</si>
  <si>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</si>
  <si>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</si>
  <si>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</si>
  <si>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</si>
  <si>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</si>
  <si>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</si>
  <si>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</si>
  <si>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</si>
  <si>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</si>
  <si>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</si>
  <si>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</si>
  <si>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</si>
  <si>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</si>
  <si>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</si>
  <si>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</si>
  <si>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</si>
  <si>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</si>
  <si>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</si>
  <si>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</si>
  <si>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</si>
  <si>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</si>
  <si>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</si>
  <si>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</si>
  <si>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</si>
  <si>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</si>
  <si>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と畜場</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</si>
  <si>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</si>
  <si>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</si>
  <si>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</si>
  <si>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</si>
  <si>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</si>
  <si>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</si>
  <si>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</si>
  <si>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</si>
  <si>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</si>
  <si>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</si>
  <si>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</si>
  <si>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</si>
  <si>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</si>
  <si>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</si>
  <si>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</si>
  <si>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</si>
  <si>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</si>
  <si>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</si>
  <si>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</si>
  <si>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</si>
  <si>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</si>
  <si>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</si>
  <si>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</si>
  <si>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</si>
  <si>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</si>
  <si>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</si>
  <si>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</si>
  <si>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</si>
  <si>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</si>
  <si>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鹿児島県与論町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</si>
  <si>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</si>
  <si>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</si>
  <si>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</si>
  <si>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</si>
  <si>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</si>
  <si>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</si>
  <si>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</si>
  <si>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</si>
  <si>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</si>
  <si>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</si>
  <si>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</si>
  <si>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</si>
  <si>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</si>
  <si>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</si>
  <si>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</si>
  <si>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</si>
  <si>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</si>
  <si>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</si>
  <si>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</si>
  <si>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</si>
  <si>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</si>
  <si>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</si>
  <si>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</si>
  <si>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</si>
  <si>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</si>
  <si>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</si>
  <si>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</si>
  <si>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</si>
  <si>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</si>
  <si>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</si>
  <si>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</si>
  <si>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</si>
  <si>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</si>
  <si>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与論町国民健康保険特別会計（事業勘定）</t>
    <phoneticPr fontId="5"/>
  </si>
  <si>
    <t>与論町介護保険特別会計</t>
    <phoneticPr fontId="5"/>
  </si>
  <si>
    <t>与論町後期高齢者医療特別会計</t>
    <phoneticPr fontId="5"/>
  </si>
  <si>
    <t>与論町水道事業特別会計</t>
    <phoneticPr fontId="5"/>
  </si>
  <si>
    <t>法適用企業</t>
    <phoneticPr fontId="5"/>
  </si>
  <si>
    <t>与論町農業集落排水事業特別会計</t>
    <phoneticPr fontId="5"/>
  </si>
  <si>
    <t>法非適用企業</t>
    <phoneticPr fontId="5"/>
  </si>
  <si>
    <t>与論町と畜場特別会計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</si>
  <si>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</si>
  <si>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</si>
  <si>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</si>
  <si>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</si>
  <si>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</si>
  <si>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</si>
  <si>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</si>
  <si>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</si>
  <si>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</si>
  <si>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</si>
  <si>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</si>
  <si>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</si>
  <si>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</si>
  <si>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</si>
  <si>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</si>
  <si>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</si>
  <si>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</si>
  <si>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</si>
  <si>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</si>
  <si>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</si>
  <si>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</si>
  <si>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</si>
  <si>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</si>
  <si>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</si>
  <si>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</si>
  <si>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</si>
  <si>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</si>
  <si>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</si>
  <si>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</si>
  <si>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</si>
  <si>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</si>
  <si>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</si>
  <si>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</si>
  <si>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</si>
  <si>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</si>
  <si>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</si>
  <si>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</si>
  <si>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</si>
  <si>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</si>
  <si>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</si>
  <si>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</si>
  <si>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</si>
  <si>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</si>
  <si>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</si>
  <si>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</si>
  <si>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</si>
  <si>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</si>
  <si>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</si>
  <si>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</si>
  <si>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</si>
  <si>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</si>
  <si>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</si>
  <si>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</si>
  <si>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</si>
  <si>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</si>
  <si>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</si>
  <si>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</si>
  <si>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</si>
  <si>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</si>
  <si>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</si>
  <si>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</si>
  <si>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与論町介護保険特別会計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</si>
  <si>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</si>
  <si>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</si>
  <si>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</si>
  <si>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</si>
  <si>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</si>
  <si>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</si>
  <si>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</si>
  <si>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</si>
  <si>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</si>
  <si>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</si>
  <si>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</si>
  <si>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</si>
  <si>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</si>
  <si>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</si>
  <si>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</si>
  <si>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</si>
  <si>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</si>
  <si>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</si>
  <si>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</si>
  <si>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</si>
  <si>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</si>
  <si>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</si>
  <si>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</si>
  <si>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</si>
  <si>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</si>
  <si>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</si>
  <si>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</si>
  <si>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</si>
  <si>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</si>
  <si>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</si>
  <si>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</si>
  <si>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</si>
  <si>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</si>
  <si>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</si>
  <si>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</si>
  <si>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</si>
  <si>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</si>
  <si>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</si>
  <si>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</si>
  <si>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</si>
  <si>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</si>
  <si>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</si>
  <si>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</si>
  <si>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</si>
  <si>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</si>
  <si>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</si>
  <si>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</si>
  <si>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</si>
  <si>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</si>
  <si>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</si>
  <si>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</si>
  <si>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</si>
  <si>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</si>
  <si>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</si>
  <si>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</si>
  <si>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</si>
  <si>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</si>
  <si>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</si>
  <si>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</si>
  <si>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</si>
  <si>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</si>
  <si>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</si>
  <si>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</si>
  <si>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</si>
  <si>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</si>
  <si>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</si>
  <si>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</si>
  <si>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</si>
  <si>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</si>
  <si>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</si>
  <si>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</si>
  <si>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</si>
  <si>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</si>
  <si>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</si>
  <si>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</si>
  <si>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</si>
  <si>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</si>
  <si>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</si>
  <si>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</si>
  <si>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</si>
  <si>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</si>
  <si>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</si>
  <si>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</si>
  <si>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4.91</t>
  </si>
  <si>
    <t>▲ 3.88</t>
  </si>
  <si>
    <t>▲ 8.59</t>
  </si>
  <si>
    <t>与論町水道事業特別会計</t>
  </si>
  <si>
    <t>一般会計</t>
  </si>
  <si>
    <t>与論町介護保険特別会計</t>
  </si>
  <si>
    <t>与論町国民健康保険特別会計（事業勘定）</t>
  </si>
  <si>
    <t>▲ 0.48</t>
  </si>
  <si>
    <t>▲ 0.39</t>
  </si>
  <si>
    <t>与論町後期高齢者医療特別会計</t>
  </si>
  <si>
    <t>▲ 0.01</t>
  </si>
  <si>
    <t>与論町農業集落排水事業特別会計</t>
  </si>
  <si>
    <t>与論町と畜場特別会計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</si>
  <si>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</si>
  <si>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</si>
  <si>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</si>
  <si>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</si>
  <si>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</si>
  <si>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</si>
  <si>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</si>
  <si>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</si>
  <si>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</si>
  <si>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与論空港株式会社</t>
    <rPh sb="0" eb="4">
      <t>ヨロンクウコウ</t>
    </rPh>
    <rPh sb="4" eb="8">
      <t>カブシキガイシャ</t>
    </rPh>
    <phoneticPr fontId="2"/>
  </si>
  <si>
    <t>学校校舎等建築促進基金</t>
    <rPh sb="0" eb="4">
      <t>ガッコウコウシャ</t>
    </rPh>
    <rPh sb="4" eb="5">
      <t>トウ</t>
    </rPh>
    <rPh sb="5" eb="7">
      <t>ケンチク</t>
    </rPh>
    <rPh sb="7" eb="9">
      <t>ソクシン</t>
    </rPh>
    <rPh sb="9" eb="11">
      <t>キキン</t>
    </rPh>
    <phoneticPr fontId="5"/>
  </si>
  <si>
    <t>清掃センター解体撤去事業基金</t>
    <rPh sb="0" eb="2">
      <t>セイソウ</t>
    </rPh>
    <rPh sb="6" eb="10">
      <t>カイタイテッキョ</t>
    </rPh>
    <rPh sb="10" eb="12">
      <t>ジギョウ</t>
    </rPh>
    <rPh sb="12" eb="14">
      <t>キキン</t>
    </rPh>
    <phoneticPr fontId="5"/>
  </si>
  <si>
    <t>ヨロン島サンゴ礁基金</t>
    <rPh sb="3" eb="4">
      <t>シマ</t>
    </rPh>
    <rPh sb="7" eb="10">
      <t>ショウキキン</t>
    </rPh>
    <phoneticPr fontId="5"/>
  </si>
  <si>
    <t>肉用牛導入基金</t>
    <rPh sb="0" eb="7">
      <t>ニクヨウギュウドウニュウキキン</t>
    </rPh>
    <phoneticPr fontId="5"/>
  </si>
  <si>
    <t>新型コロナウイルス感染症対策基金</t>
    <rPh sb="0" eb="2">
      <t>シンガタ</t>
    </rPh>
    <rPh sb="9" eb="12">
      <t>カンセンショウ</t>
    </rPh>
    <rPh sb="12" eb="14">
      <t>タイサク</t>
    </rPh>
    <rPh sb="14" eb="16">
      <t>キキン</t>
    </rPh>
    <phoneticPr fontId="5"/>
  </si>
  <si>
    <t>鹿児島県市町村総合事務組合</t>
    <rPh sb="0" eb="4">
      <t>カゴシマケン</t>
    </rPh>
    <rPh sb="4" eb="7">
      <t>シチョウソン</t>
    </rPh>
    <rPh sb="7" eb="9">
      <t>ソウゴウ</t>
    </rPh>
    <rPh sb="9" eb="13">
      <t>ジムクミアイ</t>
    </rPh>
    <phoneticPr fontId="2"/>
  </si>
  <si>
    <t>沖永良部与論地区広域事務組合</t>
    <rPh sb="0" eb="14">
      <t>オキノエラブヨロンチクコウイキジムクミアイ</t>
    </rPh>
    <phoneticPr fontId="2"/>
  </si>
  <si>
    <t>奄美群島広域事務組合</t>
    <rPh sb="0" eb="4">
      <t>アマミグントウ</t>
    </rPh>
    <rPh sb="4" eb="6">
      <t>コウイキ</t>
    </rPh>
    <rPh sb="6" eb="10">
      <t>ジムクミアイ</t>
    </rPh>
    <phoneticPr fontId="2"/>
  </si>
  <si>
    <t>鹿児島県後期高齢者医療広域連合（一般会計）</t>
    <rPh sb="0" eb="4">
      <t>カゴシマケン</t>
    </rPh>
    <rPh sb="4" eb="9">
      <t>コウキコウレイシャ</t>
    </rPh>
    <rPh sb="9" eb="15">
      <t>イリョウコウイキレンゴウ</t>
    </rPh>
    <rPh sb="16" eb="20">
      <t>イッパンカイケイ</t>
    </rPh>
    <phoneticPr fontId="2"/>
  </si>
  <si>
    <t>鹿児島県後期高齢者医療広域連合（特別会計）</t>
    <rPh sb="0" eb="4">
      <t>カゴシマケン</t>
    </rPh>
    <rPh sb="4" eb="9">
      <t>コウキコウレイシャ</t>
    </rPh>
    <rPh sb="9" eb="15">
      <t>イリョウコウイキレンゴウ</t>
    </rPh>
    <rPh sb="16" eb="18">
      <t>トクベツ</t>
    </rPh>
    <rPh sb="18" eb="20">
      <t>カイケイ</t>
    </rPh>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</si>
  <si>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</si>
  <si>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</si>
  <si>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</si>
  <si>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</si>
  <si>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昨年度から9.0ポイント減少し、有形固定減価償却率は0.7ポイント増加した。前年度から大型事業が減少したことにより将来負担比率は改善された。有形固定資産減価償却率についても施設の建設だけではなく廃止等を行うことで数値の改善を目指していく。</t>
    <rPh sb="1" eb="7">
      <t>ショウライフタンヒリツ</t>
    </rPh>
    <rPh sb="8" eb="11">
      <t>サクネンド</t>
    </rPh>
    <rPh sb="20" eb="22">
      <t>ゲンショウ</t>
    </rPh>
    <rPh sb="24" eb="28">
      <t>ユウケイコテイ</t>
    </rPh>
    <rPh sb="28" eb="32">
      <t>ゲンカショウキャク</t>
    </rPh>
    <rPh sb="32" eb="33">
      <t>リツ</t>
    </rPh>
    <rPh sb="41" eb="43">
      <t>ゾウカ</t>
    </rPh>
    <rPh sb="46" eb="49">
      <t>ゼンネンド</t>
    </rPh>
    <rPh sb="51" eb="55">
      <t>オオガタジギョウ</t>
    </rPh>
    <rPh sb="56" eb="58">
      <t>ゲンショウ</t>
    </rPh>
    <rPh sb="65" eb="67">
      <t>ショウライ</t>
    </rPh>
    <rPh sb="67" eb="71">
      <t>フタンヒリツ</t>
    </rPh>
    <rPh sb="72" eb="74">
      <t>カイゼン</t>
    </rPh>
    <rPh sb="78" eb="84">
      <t>ユウケイコテイシサン</t>
    </rPh>
    <rPh sb="84" eb="89">
      <t>ゲンカショウキャクリツ</t>
    </rPh>
    <rPh sb="94" eb="96">
      <t>シセツ</t>
    </rPh>
    <rPh sb="97" eb="99">
      <t>ケンセツ</t>
    </rPh>
    <rPh sb="105" eb="107">
      <t>ハイシ</t>
    </rPh>
    <rPh sb="107" eb="108">
      <t>トウ</t>
    </rPh>
    <rPh sb="109" eb="110">
      <t>オコナ</t>
    </rPh>
    <rPh sb="114" eb="116">
      <t>スウチ</t>
    </rPh>
    <rPh sb="117" eb="119">
      <t>カイゼン</t>
    </rPh>
    <rPh sb="120" eb="122">
      <t>メザ</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</si>
  <si>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</si>
  <si>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</si>
  <si>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</si>
  <si>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</si>
  <si>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</si>
  <si>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</si>
  <si>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前年度から9.0ポイント減少し、実質公債費比率は2.2ポイント減少し類似団体との差も0.2ポイントと改善の傾向にある。庁舎建設に伴う地方債の償還や、老朽化した施設の更新も控えているため公債費の適正化をすすめ、実質公債費比率の上昇を抑える必要がある。</t>
    <rPh sb="1" eb="7">
      <t>ショウライフタンヒリツ</t>
    </rPh>
    <rPh sb="8" eb="11">
      <t>ゼンネンド</t>
    </rPh>
    <rPh sb="20" eb="22">
      <t>ゲンショウ</t>
    </rPh>
    <rPh sb="24" eb="29">
      <t>ジッシツコウサイヒ</t>
    </rPh>
    <rPh sb="29" eb="31">
      <t>ヒリツ</t>
    </rPh>
    <rPh sb="39" eb="41">
      <t>ゲンショウ</t>
    </rPh>
    <rPh sb="42" eb="46">
      <t>ルイジダンタイ</t>
    </rPh>
    <rPh sb="48" eb="49">
      <t>サ</t>
    </rPh>
    <rPh sb="58" eb="60">
      <t>カイゼン</t>
    </rPh>
    <rPh sb="61" eb="63">
      <t>ケイコウ</t>
    </rPh>
    <rPh sb="67" eb="69">
      <t>チョウシャ</t>
    </rPh>
    <rPh sb="69" eb="71">
      <t>ケンセツ</t>
    </rPh>
    <rPh sb="72" eb="73">
      <t>トモナ</t>
    </rPh>
    <rPh sb="74" eb="77">
      <t>チホウサイ</t>
    </rPh>
    <rPh sb="78" eb="80">
      <t>ショウカン</t>
    </rPh>
    <rPh sb="82" eb="85">
      <t>ロウキュウカ</t>
    </rPh>
    <rPh sb="87" eb="89">
      <t>シセツ</t>
    </rPh>
    <rPh sb="90" eb="92">
      <t>コウシン</t>
    </rPh>
    <rPh sb="93" eb="94">
      <t>ヒカ</t>
    </rPh>
    <rPh sb="100" eb="103">
      <t>コウサイヒ</t>
    </rPh>
    <rPh sb="104" eb="107">
      <t>テキセイカ</t>
    </rPh>
    <rPh sb="112" eb="119">
      <t>ジッシツコウサイヒヒリツ</t>
    </rPh>
    <rPh sb="120" eb="122">
      <t>ジョウショウ</t>
    </rPh>
    <rPh sb="123" eb="124">
      <t>オサ</t>
    </rPh>
    <rPh sb="126" eb="128">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</si>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</sst>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rgb="FFFF0000"/>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4AB4-4046-8D56-6A34F4A5B1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191769</c:v>
                </c:pt>
                <c:pt idx="1">
                  <c:v>207465</c:v>
                </c:pt>
                <c:pt idx="2">
                  <c:v>305299</c:v>
                </c:pt>
                <c:pt idx="3">
                  <c:v>172804</c:v>
                </c:pt>
                <c:pt idx="4">
                  <c:v>191537</c:v>
                </c:pt>
              </c:numCache>
            </c:numRef>
          </c:val>
          <c:smooth val="0"/>
          <c:extLst>
            <c:ext xmlns:c16="http://schemas.microsoft.com/office/drawing/2014/chart" uri="{C3380CC4-5D6E-409C-BE32-E72D297353CC}">
              <c16:uniqueId val="{00000001-4AB4-4046-8D56-6A34F4A5B1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11.06</c:v>
                </c:pt>
                <c:pt idx="1">
                  <c:v>10.27</c:v>
                </c:pt>
                <c:pt idx="2">
                  <c:v>8.19</c:v>
                </c:pt>
                <c:pt idx="3">
                  <c:v>11.97</c:v>
                </c:pt>
                <c:pt idx="4">
                  <c:v>6.83</c:v>
                </c:pt>
              </c:numCache>
            </c:numRef>
          </c:val>
          <c:extLst>
            <c:ext xmlns:c16="http://schemas.microsoft.com/office/drawing/2014/chart" uri="{C3380CC4-5D6E-409C-BE32-E72D297353CC}">
              <c16:uniqueId val="{00000000-A4A8-4805-8275-E722FD564C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32.35</c:v>
                </c:pt>
                <c:pt idx="1">
                  <c:v>33.64</c:v>
                </c:pt>
                <c:pt idx="2">
                  <c:v>37.880000000000003</c:v>
                </c:pt>
                <c:pt idx="3">
                  <c:v>39.97</c:v>
                </c:pt>
                <c:pt idx="4">
                  <c:v>38.409999999999997</c:v>
                </c:pt>
              </c:numCache>
            </c:numRef>
          </c:val>
          <c:extLst>
            <c:ext xmlns:c16="http://schemas.microsoft.com/office/drawing/2014/chart" uri="{C3380CC4-5D6E-409C-BE32-E72D297353CC}">
              <c16:uniqueId val="{00000001-A4A8-4805-8275-E722FD564C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2.5</c:v>
                </c:pt>
                <c:pt idx="1">
                  <c:v>-4.91</c:v>
                </c:pt>
                <c:pt idx="2">
                  <c:v>-3.88</c:v>
                </c:pt>
                <c:pt idx="3">
                  <c:v>2.4700000000000002</c:v>
                </c:pt>
                <c:pt idx="4">
                  <c:v>-8.59</c:v>
                </c:pt>
              </c:numCache>
            </c:numRef>
          </c:val>
          <c:smooth val="0"/>
          <c:extLst>
            <c:ext xmlns:c16="http://schemas.microsoft.com/office/drawing/2014/chart" uri="{C3380CC4-5D6E-409C-BE32-E72D297353CC}">
              <c16:uniqueId val="{00000002-A4A8-4805-8275-E722FD564C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500-447A-884A-4D296A0FA0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00-447A-884A-4D296A0FA08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500-447A-884A-4D296A0FA08C}"/>
            </c:ext>
          </c:extLst>
        </c:ser>
        <c:ser>
          <c:idx val="3"/>
          <c:order val="3"/>
          <c:tx>
            <c:strRef>
              <c:f>データシート!$A$30</c:f>
              <c:strCache>
                <c:ptCount val="1"/>
                <c:pt idx="0">
                  <c:v>与論町と畜場特別会計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500-447A-884A-4D296A0FA08C}"/>
            </c:ext>
          </c:extLst>
        </c:ser>
        <c:ser>
          <c:idx val="4"/>
          <c:order val="4"/>
          <c:tx>
            <c:strRef>
              <c:f>データシート!$A$31</c:f>
              <c:strCache>
                <c:ptCount val="1"/>
                <c:pt idx="0">
                  <c:v>与論町農業集落排水事業特別会計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500-447A-884A-4D296A0FA08C}"/>
            </c:ext>
          </c:extLst>
        </c:ser>
        <c:ser>
          <c:idx val="5"/>
          <c:order val="5"/>
          <c:tx>
            <c:strRef>
              <c:f>データシート!$A$32</c:f>
              <c:strCache>
                <c:ptCount val="1"/>
                <c:pt idx="0">
                  <c:v>与論町後期高齢者医療特別会計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0.03</c:v>
                </c:pt>
                <c:pt idx="4">
                  <c:v>0.01</c:v>
                </c:pt>
                <c:pt idx="5">
                  <c:v>#N/A</c:v>
                </c:pt>
                <c:pt idx="6">
                  <c:v>#N/A</c:v>
                </c:pt>
                <c:pt idx="7">
                  <c:v>0</c:v>
                </c:pt>
                <c:pt idx="8">
                  <c:v>#N/A</c:v>
                </c:pt>
                <c:pt idx="9">
                  <c:v>0.01</c:v>
                </c:pt>
              </c:numCache>
            </c:numRef>
          </c:val>
          <c:extLst>
            <c:ext xmlns:c16="http://schemas.microsoft.com/office/drawing/2014/chart" uri="{C3380CC4-5D6E-409C-BE32-E72D297353CC}">
              <c16:uniqueId val="{00000005-0500-447A-884A-4D296A0FA08C}"/>
            </c:ext>
          </c:extLst>
        </c:ser>
        <c:ser>
          <c:idx val="6"/>
          <c:order val="6"/>
          <c:tx>
            <c:strRef>
              <c:f>データシート!$A$33</c:f>
              <c:strCache>
                <c:ptCount val="1"/>
                <c:pt idx="0">
                  <c:v>与論町国民健康保険特別会計（事業勘定）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0.48</c:v>
                </c:pt>
                <c:pt idx="1">
                  <c:v>#N/A</c:v>
                </c:pt>
                <c:pt idx="2">
                  <c:v>#N/A</c:v>
                </c:pt>
                <c:pt idx="3">
                  <c:v>0.03</c:v>
                </c:pt>
                <c:pt idx="4">
                  <c:v>#N/A</c:v>
                </c:pt>
                <c:pt idx="5">
                  <c:v>3.71</c:v>
                </c:pt>
                <c:pt idx="6">
                  <c:v>0.39</c:v>
                </c:pt>
                <c:pt idx="7">
                  <c:v>#N/A</c:v>
                </c:pt>
                <c:pt idx="8">
                  <c:v>#N/A</c:v>
                </c:pt>
                <c:pt idx="9">
                  <c:v>0.22</c:v>
                </c:pt>
              </c:numCache>
            </c:numRef>
          </c:val>
          <c:extLst>
            <c:ext xmlns:c16="http://schemas.microsoft.com/office/drawing/2014/chart" uri="{C3380CC4-5D6E-409C-BE32-E72D297353CC}">
              <c16:uniqueId val="{00000006-0500-447A-884A-4D296A0FA08C}"/>
            </c:ext>
          </c:extLst>
        </c:ser>
        <c:ser>
          <c:idx val="7"/>
          <c:order val="7"/>
          <c:tx>
            <c:strRef>
              <c:f>データシート!$A$34</c:f>
              <c:strCache>
                <c:ptCount val="1"/>
                <c:pt idx="0">
                  <c:v>与論町介護保険特別会計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1.25</c:v>
                </c:pt>
                <c:pt idx="2">
                  <c:v>#N/A</c:v>
                </c:pt>
                <c:pt idx="3">
                  <c:v>0.94</c:v>
                </c:pt>
                <c:pt idx="4">
                  <c:v>#N/A</c:v>
                </c:pt>
                <c:pt idx="5">
                  <c:v>1.45</c:v>
                </c:pt>
                <c:pt idx="6">
                  <c:v>#N/A</c:v>
                </c:pt>
                <c:pt idx="7">
                  <c:v>2.87</c:v>
                </c:pt>
                <c:pt idx="8">
                  <c:v>#N/A</c:v>
                </c:pt>
                <c:pt idx="9">
                  <c:v>2.0099999999999998</c:v>
                </c:pt>
              </c:numCache>
            </c:numRef>
          </c:val>
          <c:extLst>
            <c:ext xmlns:c16="http://schemas.microsoft.com/office/drawing/2014/chart" uri="{C3380CC4-5D6E-409C-BE32-E72D297353CC}">
              <c16:uniqueId val="{00000007-0500-447A-884A-4D296A0FA08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11.06</c:v>
                </c:pt>
                <c:pt idx="2">
                  <c:v>#N/A</c:v>
                </c:pt>
                <c:pt idx="3">
                  <c:v>10.27</c:v>
                </c:pt>
                <c:pt idx="4">
                  <c:v>#N/A</c:v>
                </c:pt>
                <c:pt idx="5">
                  <c:v>8.18</c:v>
                </c:pt>
                <c:pt idx="6">
                  <c:v>#N/A</c:v>
                </c:pt>
                <c:pt idx="7">
                  <c:v>11.97</c:v>
                </c:pt>
                <c:pt idx="8">
                  <c:v>#N/A</c:v>
                </c:pt>
                <c:pt idx="9">
                  <c:v>6.82</c:v>
                </c:pt>
              </c:numCache>
            </c:numRef>
          </c:val>
          <c:extLst>
            <c:ext xmlns:c16="http://schemas.microsoft.com/office/drawing/2014/chart" uri="{C3380CC4-5D6E-409C-BE32-E72D297353CC}">
              <c16:uniqueId val="{00000008-0500-447A-884A-4D296A0FA08C}"/>
            </c:ext>
          </c:extLst>
        </c:ser>
        <c:ser>
          <c:idx val="9"/>
          <c:order val="9"/>
          <c:tx>
            <c:strRef>
              <c:f>データシート!$A$36</c:f>
              <c:strCache>
                <c:ptCount val="1"/>
                <c:pt idx="0">
                  <c:v>与論町水道事業特別会計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9.3699999999999992</c:v>
                </c:pt>
                <c:pt idx="2">
                  <c:v>#N/A</c:v>
                </c:pt>
                <c:pt idx="3">
                  <c:v>8.76</c:v>
                </c:pt>
                <c:pt idx="4">
                  <c:v>#N/A</c:v>
                </c:pt>
                <c:pt idx="5">
                  <c:v>8.69</c:v>
                </c:pt>
                <c:pt idx="6">
                  <c:v>#N/A</c:v>
                </c:pt>
                <c:pt idx="7">
                  <c:v>8.56</c:v>
                </c:pt>
                <c:pt idx="8">
                  <c:v>#N/A</c:v>
                </c:pt>
                <c:pt idx="9">
                  <c:v>7.6</c:v>
                </c:pt>
              </c:numCache>
            </c:numRef>
          </c:val>
          <c:extLst>
            <c:ext xmlns:c16="http://schemas.microsoft.com/office/drawing/2014/chart" uri="{C3380CC4-5D6E-409C-BE32-E72D297353CC}">
              <c16:uniqueId val="{00000009-0500-447A-884A-4D296A0FA08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364</c:v>
                </c:pt>
                <c:pt idx="5">
                  <c:v>354</c:v>
                </c:pt>
                <c:pt idx="8">
                  <c:v>354</c:v>
                </c:pt>
                <c:pt idx="11">
                  <c:v>366</c:v>
                </c:pt>
                <c:pt idx="14">
                  <c:v>432</c:v>
                </c:pt>
              </c:numCache>
            </c:numRef>
          </c:val>
          <c:extLst>
            <c:ext xmlns:c16="http://schemas.microsoft.com/office/drawing/2014/chart" uri="{C3380CC4-5D6E-409C-BE32-E72D297353CC}">
              <c16:uniqueId val="{00000000-1090-40B6-827F-19F89D3B7D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90-40B6-827F-19F89D3B7D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80</c:v>
                </c:pt>
                <c:pt idx="3">
                  <c:v>260</c:v>
                </c:pt>
                <c:pt idx="6">
                  <c:v>5</c:v>
                </c:pt>
                <c:pt idx="9">
                  <c:v>40</c:v>
                </c:pt>
                <c:pt idx="12">
                  <c:v>86</c:v>
                </c:pt>
              </c:numCache>
            </c:numRef>
          </c:val>
          <c:extLst>
            <c:ext xmlns:c16="http://schemas.microsoft.com/office/drawing/2014/chart" uri="{C3380CC4-5D6E-409C-BE32-E72D297353CC}">
              <c16:uniqueId val="{00000002-1090-40B6-827F-19F89D3B7D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1090-40B6-827F-19F89D3B7D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c:v>
                </c:pt>
                <c:pt idx="3">
                  <c:v>8</c:v>
                </c:pt>
                <c:pt idx="6">
                  <c:v>8</c:v>
                </c:pt>
                <c:pt idx="9">
                  <c:v>7</c:v>
                </c:pt>
                <c:pt idx="12">
                  <c:v>17</c:v>
                </c:pt>
              </c:numCache>
            </c:numRef>
          </c:val>
          <c:extLst>
            <c:ext xmlns:c16="http://schemas.microsoft.com/office/drawing/2014/chart" uri="{C3380CC4-5D6E-409C-BE32-E72D297353CC}">
              <c16:uniqueId val="{00000004-1090-40B6-827F-19F89D3B7D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90-40B6-827F-19F89D3B7D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90-40B6-827F-19F89D3B7D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533</c:v>
                </c:pt>
                <c:pt idx="3">
                  <c:v>513</c:v>
                </c:pt>
                <c:pt idx="6">
                  <c:v>512</c:v>
                </c:pt>
                <c:pt idx="9">
                  <c:v>530</c:v>
                </c:pt>
                <c:pt idx="12">
                  <c:v>622</c:v>
                </c:pt>
              </c:numCache>
            </c:numRef>
          </c:val>
          <c:extLst>
            <c:ext xmlns:c16="http://schemas.microsoft.com/office/drawing/2014/chart" uri="{C3380CC4-5D6E-409C-BE32-E72D297353CC}">
              <c16:uniqueId val="{00000007-1090-40B6-827F-19F89D3B7D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259</c:v>
                </c:pt>
                <c:pt idx="2">
                  <c:v>#N/A</c:v>
                </c:pt>
                <c:pt idx="3">
                  <c:v>#N/A</c:v>
                </c:pt>
                <c:pt idx="4">
                  <c:v>429</c:v>
                </c:pt>
                <c:pt idx="5">
                  <c:v>#N/A</c:v>
                </c:pt>
                <c:pt idx="6">
                  <c:v>#N/A</c:v>
                </c:pt>
                <c:pt idx="7">
                  <c:v>173</c:v>
                </c:pt>
                <c:pt idx="8">
                  <c:v>#N/A</c:v>
                </c:pt>
                <c:pt idx="9">
                  <c:v>#N/A</c:v>
                </c:pt>
                <c:pt idx="10">
                  <c:v>213</c:v>
                </c:pt>
                <c:pt idx="11">
                  <c:v>#N/A</c:v>
                </c:pt>
                <c:pt idx="12">
                  <c:v>#N/A</c:v>
                </c:pt>
                <c:pt idx="13">
                  <c:v>295</c:v>
                </c:pt>
                <c:pt idx="14">
                  <c:v>#N/A</c:v>
                </c:pt>
              </c:numCache>
            </c:numRef>
          </c:val>
          <c:smooth val="0"/>
          <c:extLst>
            <c:ext xmlns:c16="http://schemas.microsoft.com/office/drawing/2014/chart" uri="{C3380CC4-5D6E-409C-BE32-E72D297353CC}">
              <c16:uniqueId val="{00000008-1090-40B6-827F-19F89D3B7D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3720</c:v>
                </c:pt>
                <c:pt idx="5">
                  <c:v>3530</c:v>
                </c:pt>
                <c:pt idx="8">
                  <c:v>3761</c:v>
                </c:pt>
                <c:pt idx="11">
                  <c:v>3877</c:v>
                </c:pt>
                <c:pt idx="14">
                  <c:v>3562</c:v>
                </c:pt>
              </c:numCache>
            </c:numRef>
          </c:val>
          <c:extLst>
            <c:ext xmlns:c16="http://schemas.microsoft.com/office/drawing/2014/chart" uri="{C3380CC4-5D6E-409C-BE32-E72D297353CC}">
              <c16:uniqueId val="{00000000-D1C8-4F84-995B-788BC103AD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317</c:v>
                </c:pt>
                <c:pt idx="5">
                  <c:v>312</c:v>
                </c:pt>
                <c:pt idx="8">
                  <c:v>328</c:v>
                </c:pt>
                <c:pt idx="11">
                  <c:v>292</c:v>
                </c:pt>
                <c:pt idx="14">
                  <c:v>366</c:v>
                </c:pt>
              </c:numCache>
            </c:numRef>
          </c:val>
          <c:extLst>
            <c:ext xmlns:c16="http://schemas.microsoft.com/office/drawing/2014/chart" uri="{C3380CC4-5D6E-409C-BE32-E72D297353CC}">
              <c16:uniqueId val="{00000001-D1C8-4F84-995B-788BC103AD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1474</c:v>
                </c:pt>
                <c:pt idx="5">
                  <c:v>1655</c:v>
                </c:pt>
                <c:pt idx="8">
                  <c:v>1455</c:v>
                </c:pt>
                <c:pt idx="11">
                  <c:v>1667</c:v>
                </c:pt>
                <c:pt idx="14">
                  <c:v>2112</c:v>
                </c:pt>
              </c:numCache>
            </c:numRef>
          </c:val>
          <c:extLst>
            <c:ext xmlns:c16="http://schemas.microsoft.com/office/drawing/2014/chart" uri="{C3380CC4-5D6E-409C-BE32-E72D297353CC}">
              <c16:uniqueId val="{00000002-D1C8-4F84-995B-788BC103AD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C8-4F84-995B-788BC103AD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C8-4F84-995B-788BC103AD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C8-4F84-995B-788BC103AD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328</c:v>
                </c:pt>
                <c:pt idx="3">
                  <c:v>342</c:v>
                </c:pt>
                <c:pt idx="6">
                  <c:v>195</c:v>
                </c:pt>
                <c:pt idx="9">
                  <c:v>106</c:v>
                </c:pt>
                <c:pt idx="12">
                  <c:v>46</c:v>
                </c:pt>
              </c:numCache>
            </c:numRef>
          </c:val>
          <c:extLst>
            <c:ext xmlns:c16="http://schemas.microsoft.com/office/drawing/2014/chart" uri="{C3380CC4-5D6E-409C-BE32-E72D297353CC}">
              <c16:uniqueId val="{00000006-D1C8-4F84-995B-788BC103AD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20</c:v>
                </c:pt>
                <c:pt idx="3">
                  <c:v>19</c:v>
                </c:pt>
                <c:pt idx="6">
                  <c:v>17</c:v>
                </c:pt>
                <c:pt idx="9">
                  <c:v>15</c:v>
                </c:pt>
                <c:pt idx="12">
                  <c:v>13</c:v>
                </c:pt>
              </c:numCache>
            </c:numRef>
          </c:val>
          <c:extLst>
            <c:ext xmlns:c16="http://schemas.microsoft.com/office/drawing/2014/chart" uri="{C3380CC4-5D6E-409C-BE32-E72D297353CC}">
              <c16:uniqueId val="{00000007-D1C8-4F84-995B-788BC103AD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26</c:v>
                </c:pt>
                <c:pt idx="3">
                  <c:v>22</c:v>
                </c:pt>
                <c:pt idx="6">
                  <c:v>17</c:v>
                </c:pt>
                <c:pt idx="9">
                  <c:v>14</c:v>
                </c:pt>
                <c:pt idx="12">
                  <c:v>15</c:v>
                </c:pt>
              </c:numCache>
            </c:numRef>
          </c:val>
          <c:extLst>
            <c:ext xmlns:c16="http://schemas.microsoft.com/office/drawing/2014/chart" uri="{C3380CC4-5D6E-409C-BE32-E72D297353CC}">
              <c16:uniqueId val="{00000008-D1C8-4F84-995B-788BC103AD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C8-4F84-995B-788BC103AD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5708</c:v>
                </c:pt>
                <c:pt idx="3">
                  <c:v>5848</c:v>
                </c:pt>
                <c:pt idx="6">
                  <c:v>6227</c:v>
                </c:pt>
                <c:pt idx="9">
                  <c:v>6153</c:v>
                </c:pt>
                <c:pt idx="12">
                  <c:v>6211</c:v>
                </c:pt>
              </c:numCache>
            </c:numRef>
          </c:val>
          <c:extLst>
            <c:ext xmlns:c16="http://schemas.microsoft.com/office/drawing/2014/chart" uri="{C3380CC4-5D6E-409C-BE32-E72D297353CC}">
              <c16:uniqueId val="{0000000A-D1C8-4F84-995B-788BC103AD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571</c:v>
                </c:pt>
                <c:pt idx="2">
                  <c:v>#N/A</c:v>
                </c:pt>
                <c:pt idx="3">
                  <c:v>#N/A</c:v>
                </c:pt>
                <c:pt idx="4">
                  <c:v>734</c:v>
                </c:pt>
                <c:pt idx="5">
                  <c:v>#N/A</c:v>
                </c:pt>
                <c:pt idx="6">
                  <c:v>#N/A</c:v>
                </c:pt>
                <c:pt idx="7">
                  <c:v>912</c:v>
                </c:pt>
                <c:pt idx="8">
                  <c:v>#N/A</c:v>
                </c:pt>
                <c:pt idx="9">
                  <c:v>#N/A</c:v>
                </c:pt>
                <c:pt idx="10">
                  <c:v>451</c:v>
                </c:pt>
                <c:pt idx="11">
                  <c:v>#N/A</c:v>
                </c:pt>
                <c:pt idx="12">
                  <c:v>#N/A</c:v>
                </c:pt>
                <c:pt idx="13">
                  <c:v>246</c:v>
                </c:pt>
                <c:pt idx="14">
                  <c:v>#N/A</c:v>
                </c:pt>
              </c:numCache>
            </c:numRef>
          </c:val>
          <c:smooth val="0"/>
          <c:extLst>
            <c:ext xmlns:c16="http://schemas.microsoft.com/office/drawing/2014/chart" uri="{C3380CC4-5D6E-409C-BE32-E72D297353CC}">
              <c16:uniqueId val="{0000000B-D1C8-4F84-995B-788BC103AD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1016</c:v>
                </c:pt>
                <c:pt idx="1">
                  <c:v>1119</c:v>
                </c:pt>
                <c:pt idx="2">
                  <c:v>1157</c:v>
                </c:pt>
              </c:numCache>
            </c:numRef>
          </c:val>
          <c:extLst>
            <c:ext xmlns:c16="http://schemas.microsoft.com/office/drawing/2014/chart" uri="{C3380CC4-5D6E-409C-BE32-E72D297353CC}">
              <c16:uniqueId val="{00000000-2159-4F18-BC35-7321C97356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c:v>
                </c:pt>
                <c:pt idx="1">
                  <c:v>18</c:v>
                </c:pt>
                <c:pt idx="2">
                  <c:v>200</c:v>
                </c:pt>
              </c:numCache>
            </c:numRef>
          </c:val>
          <c:extLst>
            <c:ext xmlns:c16="http://schemas.microsoft.com/office/drawing/2014/chart" uri="{C3380CC4-5D6E-409C-BE32-E72D297353CC}">
              <c16:uniqueId val="{00000001-2159-4F18-BC35-7321C97356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293</c:v>
                </c:pt>
                <c:pt idx="1">
                  <c:v>432</c:v>
                </c:pt>
                <c:pt idx="2">
                  <c:v>604</c:v>
                </c:pt>
              </c:numCache>
            </c:numRef>
          </c:val>
          <c:extLst>
            <c:ext xmlns:c16="http://schemas.microsoft.com/office/drawing/2014/chart" uri="{C3380CC4-5D6E-409C-BE32-E72D297353CC}">
              <c16:uniqueId val="{00000002-2159-4F18-BC35-7321C97356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{39A2ADE3-54DC-4C32-BBA4-8A204ED849A1}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6C1-4AE3-92C2-AB5B4DF123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{5D89A89D-CFFD-4873-92C0-60BAD8B62BB3}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C1-4AE3-92C2-AB5B4DF123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{6701102F-FB33-410B-8DB6-B37B81B993C6}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C1-4AE3-92C2-AB5B4DF123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{337191D9-2D85-4A50-9CDA-E54FA4E68523}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C1-4AE3-92C2-AB5B4DF123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{001FBA06-BD91-4A5D-AA57-7B2CA5A0C7BA}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C1-4AE3-92C2-AB5B4DF123B3}"/>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{9283A3EA-CB74-4305-9BB6-B6D8F90324F0}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6C1-4AE3-92C2-AB5B4DF123B3}"/>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{3654F393-1A78-4915-BCB4-866628E9AF96}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6C1-4AE3-92C2-AB5B4DF123B3}"/>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{FBCF7652-88B3-439D-8554-04AB0678951B}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6C1-4AE3-92C2-AB5B4DF123B3}"/>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{EBF16496-283D-4FD0-A355-C7D6B41C2A93}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6C1-4AE3-92C2-AB5B4DF123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60.7</c:v>
                </c:pt>
                <c:pt idx="16">
                  <c:v>59.6</c:v>
                </c:pt>
                <c:pt idx="24">
                  <c:v>59.9</c:v>
                </c:pt>
                <c:pt idx="32">
                  <c:v>60.6</c:v>
                </c:pt>
              </c:numCache>
            </c:numRef>
          </c:xVal>
          <c:yVal>
            <c:numRef>
              <c:f>公会計指標分析・財政指標組合せ分析表!$BP$51:$DC$51</c:f>
              <c:numCache>
                <c:formatCode>#,##0.0;"▲ "#,##0.0</c:formatCode>
                <c:ptCount val="40"/>
                <c:pt idx="0">
                  <c:v>24</c:v>
                </c:pt>
                <c:pt idx="8">
                  <c:v>30.7</c:v>
                </c:pt>
                <c:pt idx="16">
                  <c:v>38.9</c:v>
                </c:pt>
                <c:pt idx="24">
                  <c:v>18.399999999999999</c:v>
                </c:pt>
                <c:pt idx="32">
                  <c:v>9.4</c:v>
                </c:pt>
              </c:numCache>
            </c:numRef>
          </c:yVal>
          <c:smooth val="0"/>
          <c:extLst>
            <c:ext xmlns:c16="http://schemas.microsoft.com/office/drawing/2014/chart" uri="{C3380CC4-5D6E-409C-BE32-E72D297353CC}">
              <c16:uniqueId val="{00000009-76C1-4AE3-92C2-AB5B4DF123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{7FB8FDF3-6C0E-49F2-8F92-BA98A26B14D9}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6C1-4AE3-92C2-AB5B4DF123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{35E7DBCA-7792-4A22-8C72-B3B15E1E57F8}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C1-4AE3-92C2-AB5B4DF123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{7E854217-EF6F-4C2A-9C02-2563E85FE964}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C1-4AE3-92C2-AB5B4DF123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{9FB9810B-34EE-41CC-8A3D-DFD3DEAA40AB}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C1-4AE3-92C2-AB5B4DF123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{07376EB8-130D-4B9D-9A76-D699252D5AF0}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C1-4AE3-92C2-AB5B4DF123B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{9C360F4F-D688-43D4-AE14-5E06B2FDDC97}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6C1-4AE3-92C2-AB5B4DF123B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{EB04C9A0-18E3-4ED8-A077-20A4DE7D2EEE}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6C1-4AE3-92C2-AB5B4DF123B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{712AAFEA-1369-43ED-8428-57B2F5FFA8AC}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6C1-4AE3-92C2-AB5B4DF123B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{9CF8FDC2-0689-4BC2-96EB-BF846549EA0D}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6C1-4AE3-92C2-AB5B4DF123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6C1-4AE3-92C2-AB5B4DF123B3}"/>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{22075CE2-F2F9-4663-9D05-9732D4BE3490}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493-4000-B7B2-BE7349F75B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{1B756855-B918-42D1-953B-43D296C9CDE5}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93-4000-B7B2-BE7349F75B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{670ED3B1-1603-44FB-83CA-C2757EE29CC8}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93-4000-B7B2-BE7349F75B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{E231966C-7E4C-4D6D-B4AC-C2752829325E}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93-4000-B7B2-BE7349F75B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{ACAD9468-B1D9-4E15-B70D-E25B14BD1B12}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93-4000-B7B2-BE7349F75B01}"/>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{A8807FDA-8075-43FB-A53D-FC587F3262A0}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493-4000-B7B2-BE7349F75B0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{DDD4D90A-82D8-44BF-BC16-EF8A097812F2}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493-4000-B7B2-BE7349F75B01}"/>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{21CD8EC4-5DF7-4648-B56D-0D7383CCA27D}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493-4000-B7B2-BE7349F75B0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{D99EECCC-ED67-4ED4-A738-31F641A769FA}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493-4000-B7B2-BE7349F75B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12.3</c:v>
                </c:pt>
                <c:pt idx="16">
                  <c:v>12</c:v>
                </c:pt>
                <c:pt idx="24">
                  <c:v>11.3</c:v>
                </c:pt>
                <c:pt idx="32">
                  <c:v>9.1</c:v>
                </c:pt>
              </c:numCache>
            </c:numRef>
          </c:xVal>
          <c:yVal>
            <c:numRef>
              <c:f>公会計指標分析・財政指標組合せ分析表!$BP$73:$DC$73</c:f>
              <c:numCache>
                <c:formatCode>#,##0.0;"▲ "#,##0.0</c:formatCode>
                <c:ptCount val="40"/>
                <c:pt idx="0">
                  <c:v>24</c:v>
                </c:pt>
                <c:pt idx="8">
                  <c:v>30.7</c:v>
                </c:pt>
                <c:pt idx="16">
                  <c:v>38.9</c:v>
                </c:pt>
                <c:pt idx="24">
                  <c:v>18.399999999999999</c:v>
                </c:pt>
                <c:pt idx="32">
                  <c:v>9.4</c:v>
                </c:pt>
              </c:numCache>
            </c:numRef>
          </c:yVal>
          <c:smooth val="0"/>
          <c:extLst>
            <c:ext xmlns:c16="http://schemas.microsoft.com/office/drawing/2014/chart" uri="{C3380CC4-5D6E-409C-BE32-E72D297353CC}">
              <c16:uniqueId val="{00000009-3493-4000-B7B2-BE7349F75B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6710997734770581E-2"/>
                  <c:y val="-8.1337372860052048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{8886C745-00BB-464F-8A78-65C8A6BBCCBD}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493-4000-B7B2-BE7349F75B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{CE02CB80-6D2A-4FA8-9758-E5195409DDA6}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93-4000-B7B2-BE7349F75B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{AC78DE0C-0162-426A-B1B3-02D7AC03267D}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93-4000-B7B2-BE7349F75B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{C89DA49A-636C-4143-B107-312C07A7EF33}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93-4000-B7B2-BE7349F75B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{9DA2DAB2-8353-47D4-B8A6-7B6292B1897F}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93-4000-B7B2-BE7349F75B01}"/>
                </c:ext>
              </c:extLst>
            </c:dLbl>
            <c:dLbl>
              <c:idx val="8"/>
              <c:layout>
                <c:manualLayout>
                  <c:x val="-3.6684985503450687E-2"/>
                  <c:y val="-7.1877009973923003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{77DC7C2D-F034-4AD2-89CA-2C86D61567B9}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493-4000-B7B2-BE7349F75B01}"/>
                </c:ext>
              </c:extLst>
            </c:dLbl>
            <c:dLbl>
              <c:idx val="16"/>
              <c:layout>
                <c:manualLayout>
                  <c:x val="-3.1570342725075584E-2"/>
                  <c:y val="-3.403555842940680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{00BF7836-93C5-44E3-9C12-DBB62B8C48B9}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493-4000-B7B2-BE7349F75B01}"/>
                </c:ext>
              </c:extLst>
            </c:dLbl>
            <c:dLbl>
              <c:idx val="24"/>
              <c:layout>
                <c:manualLayout>
                  <c:x val="-4.4905057365901176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{A6277FFC-AA07-4548-A89A-61478EE2B986}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493-4000-B7B2-BE7349F75B01}"/>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{CA26D468-DBE0-4E43-B8FE-1F29CAC981E5}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493-4000-B7B2-BE7349F75B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493-4000-B7B2-BE7349F75B01}"/>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辺地債（多目的運動広場施設関係）および過疎債（ごみ焼却施設関係）の元利償還金が増加し、前年度比</a:t>
          </a:r>
          <a:r>
            <a:rPr kumimoji="1" lang="en-US" altLang="ja-JP" sz="1400">
              <a:latin typeface="ＭＳ ゴシック" pitchFamily="49" charset="-128"/>
              <a:ea typeface="ＭＳ ゴシック" pitchFamily="49" charset="-128"/>
            </a:rPr>
            <a:t>92</a:t>
          </a:r>
          <a:r>
            <a:rPr kumimoji="1" lang="ja-JP" altLang="en-US" sz="1400">
              <a:latin typeface="ＭＳ ゴシック" pitchFamily="49" charset="-128"/>
              <a:ea typeface="ＭＳ ゴシック" pitchFamily="49" charset="-128"/>
            </a:rPr>
            <a:t>百万円増となった。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老朽化した公共施設の更新整備事業の増加が見込まれており、財政状況が一層厳しくなることが見込まれる。事業の見直しや規模の縮小、施設の複合化等を検討しながら、実質公債費の抑制・引き下げ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減債基金残高のうち、実質公債費比率の算定に用いる満期一括償還地方債の財源として積み立てた額はなし。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充当可能基金が前年度から</a:t>
          </a:r>
          <a:r>
            <a:rPr kumimoji="1" lang="en-US" altLang="ja-JP" sz="1400">
              <a:latin typeface="ＭＳ ゴシック" pitchFamily="49" charset="-128"/>
              <a:ea typeface="ＭＳ ゴシック" pitchFamily="49" charset="-128"/>
            </a:rPr>
            <a:t>445</a:t>
          </a:r>
          <a:r>
            <a:rPr kumimoji="1" lang="ja-JP" altLang="en-US" sz="1400">
              <a:latin typeface="ＭＳ ゴシック" pitchFamily="49" charset="-128"/>
              <a:ea typeface="ＭＳ ゴシック" pitchFamily="49" charset="-128"/>
            </a:rPr>
            <a:t>百万円増となったことから、将来負担比率の分子が</a:t>
          </a:r>
          <a:r>
            <a:rPr kumimoji="1" lang="en-US" altLang="ja-JP" sz="1400">
              <a:latin typeface="ＭＳ ゴシック" pitchFamily="49" charset="-128"/>
              <a:ea typeface="ＭＳ ゴシック" pitchFamily="49" charset="-128"/>
            </a:rPr>
            <a:t>205</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老朽化した公共施設等の更新事業が予定されており、地方債現在高の増加が見込まれる。新規の起債の抑制や減債基金への計画的な積立を実施し、地方債残高を適切にコントロールすることで将来世代との財源配分の均衡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鹿児島県与論町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百万円の増となった。また、その他特定目的基金も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百万円の増となっており、学校校舎等建築促進基金が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百万円、清掃センター解体撤去事業基金が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百万円、ヨロン島サンゴ礁基金が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百万円となったのが主な要因である。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類似団体と比較し、依然として財政調整基金は多く減債基金は少なくなっているため、減債基金への計画的な積立を実施し、将来世代との財源配分の均衡を図る。また、今後増加していく公共施設整備等の大型事業に対する特定目的基金の設置等を行い、基金の使途を明確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学校校舎等建築促進基金：町立学校校舎等建設を促進する。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清掃センター解体撤去事業基金：旧清掃センター解体撤去事業の財源とする。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ヨロン島サンゴ礁基金：寄附金を社会投資の資金として受け入れると同時に、寄附者の公共サービスに対するニーズを具体化することにより、寄附を通じた住民参加型の地方自治を実現すると共に個性あるまちづくり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肉用牛導入基金：優良素牛導入のための貸付。</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新型コロナウイルス感染症対策基金：コロナウイルス感染症関連事業の財源とする。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学校校舎等建築促進基金：町立学校の建替え予定に伴い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清掃センター解体撤去事業基金：現在稼働していない旧清掃センターの解体撤去事業に備え、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ヨロン島サンゴ礁基金：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百万円積立を行った一方、サンゴ礁の環境保全や離島振興事業のため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肉用牛導入基金：優良素牛導入のため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その他基金：定期預金利息の収入による増加。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学校校舎等建築促進基金：町立学校の建替えの財源として必要に応じて積立を行いながら活用する。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清掃センター解体撤去事業基金：旧清掃センター解体撤去事業の実施に備え、計画的な積立を実施する。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ヨロン島サンゴ礁基金：寄附者の目的に沿った事業を今後も展開していけるよう努める。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その他基金：積み立てることが形骸化することのないよう基金の使途に即した事業のため適切な運用を心掛ける。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町予算編成方針として、町単独補助金の補正を原則行わないことや事業の精査を行い事業費を抑制した。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また、例年は執行残等は財政調整基金への積立を行っていたが、減債基金や特定目的基金への積立を行うことで使途を明確にした。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老朽化した公共施設の更新や、大型台風等の自然災害被害に係る取崩しが予想されるが、予算編成や予算執行の適正化に取り組み、大幅な残高の減がないよう対策を講じていく。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本町の減債基金残高は、類似団体と比較しても少なく年度途中で積立を行うこととした。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近年大型事業が集中しており、これに伴い地方債残高も増加しているため、計画的な積立を実施し、将来世代との財源配分の均衡を図る。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5,150
5,139
20.58
5,764,465
5,438,900
205,611
3,011,260
6,211,080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前年度から</a:t>
          </a:r>
          <a:r>
            <a:rPr kumimoji="1" lang="en-US" altLang="ja-JP" sz="1100" baseline="0">
              <a:latin typeface="ＭＳ Ｐゴシック" panose="020B0600070205080204" pitchFamily="50" charset="-128"/>
              <a:ea typeface="ＭＳ Ｐゴシック" panose="020B0600070205080204" pitchFamily="50" charset="-128"/>
            </a:rPr>
            <a:t>0.7</a:t>
          </a:r>
          <a:r>
            <a:rPr kumimoji="1" lang="ja-JP" altLang="en-US" sz="1100" baseline="0">
              <a:latin typeface="ＭＳ Ｐゴシック" panose="020B0600070205080204" pitchFamily="50" charset="-128"/>
              <a:ea typeface="ＭＳ Ｐゴシック" panose="020B0600070205080204" pitchFamily="50" charset="-128"/>
            </a:rPr>
            <a:t>ポイント増加し、類似団体を</a:t>
          </a:r>
          <a:r>
            <a:rPr kumimoji="1" lang="en-US" altLang="ja-JP" sz="1100" baseline="0">
              <a:latin typeface="ＭＳ Ｐゴシック" panose="020B0600070205080204" pitchFamily="50" charset="-128"/>
              <a:ea typeface="ＭＳ Ｐゴシック" panose="020B0600070205080204" pitchFamily="50" charset="-128"/>
            </a:rPr>
            <a:t>4.3</a:t>
          </a:r>
          <a:r>
            <a:rPr kumimoji="1" lang="ja-JP" altLang="en-US" sz="1100" baseline="0">
              <a:latin typeface="ＭＳ Ｐゴシック" panose="020B0600070205080204" pitchFamily="50" charset="-128"/>
              <a:ea typeface="ＭＳ Ｐゴシック" panose="020B0600070205080204" pitchFamily="50" charset="-128"/>
            </a:rPr>
            <a:t>ポイント下回った。元年度の庁舎建設事業が原因の一端としてあげられる。公共施設等総合管理計画の策定を行っており、公共施設等の延床面積</a:t>
          </a:r>
          <a:r>
            <a:rPr kumimoji="1" lang="en-US" altLang="ja-JP" sz="1100" baseline="0">
              <a:latin typeface="ＭＳ Ｐゴシック" panose="020B0600070205080204" pitchFamily="50" charset="-128"/>
              <a:ea typeface="ＭＳ Ｐゴシック" panose="020B0600070205080204" pitchFamily="50" charset="-128"/>
            </a:rPr>
            <a:t>20</a:t>
          </a:r>
          <a:r>
            <a:rPr kumimoji="1" lang="ja-JP" altLang="en-US" sz="1100" baseline="0">
              <a:latin typeface="ＭＳ Ｐゴシック" panose="020B0600070205080204" pitchFamily="50" charset="-128"/>
              <a:ea typeface="ＭＳ Ｐゴシック" panose="020B0600070205080204" pitchFamily="50" charset="-128"/>
            </a:rPr>
            <a:t>％削減の目標を掲げるとともに、公立学校をはじめとした施設の建替えが必要となってくるため、個別施設計画の策定に基づいた施設の複合化・集約化を原則として検討していく。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518658"/>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77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77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23893</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6281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124079</xdr:rowOff>
    </xdr:from>
    <xdr:to>
      <xdr:col>23</xdr:col>
      <xdr:colOff>136525</xdr:colOff>
      <xdr:row>32</xdr:row>
      <xdr:rowOff>54229</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62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146956</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606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108966</xdr:rowOff>
    </xdr:from>
    <xdr:to>
      <xdr:col>19</xdr:col>
      <xdr:colOff>187325</xdr:colOff>
      <xdr:row>32</xdr:row>
      <xdr:rowOff>39116</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61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159766</xdr:rowOff>
    </xdr:from>
    <xdr:to>
      <xdr:col>23</xdr:col>
      <xdr:colOff>85725</xdr:colOff>
      <xdr:row>32</xdr:row>
      <xdr:rowOff>3429</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6246241"/>
          <a:ext cx="711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102489</xdr:rowOff>
    </xdr:from>
    <xdr:to>
      <xdr:col>15</xdr:col>
      <xdr:colOff>187325</xdr:colOff>
      <xdr:row>32</xdr:row>
      <xdr:rowOff>32639</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153289</xdr:rowOff>
    </xdr:from>
    <xdr:to>
      <xdr:col>19</xdr:col>
      <xdr:colOff>136525</xdr:colOff>
      <xdr:row>31</xdr:row>
      <xdr:rowOff>159766</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6239764"/>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126238</xdr:rowOff>
    </xdr:from>
    <xdr:to>
      <xdr:col>11</xdr:col>
      <xdr:colOff>187325</xdr:colOff>
      <xdr:row>32</xdr:row>
      <xdr:rowOff>56388</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153289</xdr:rowOff>
    </xdr:from>
    <xdr:to>
      <xdr:col>15</xdr:col>
      <xdr:colOff>136525</xdr:colOff>
      <xdr:row>32</xdr:row>
      <xdr:rowOff>5588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flipV="1">
          <a:off x="2527300" y="6239764"/>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89535</xdr:rowOff>
    </xdr:from>
    <xdr:to>
      <xdr:col>7</xdr:col>
      <xdr:colOff>187325</xdr:colOff>
      <xdr:row>32</xdr:row>
      <xdr:rowOff>19685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140335</xdr:rowOff>
    </xdr:from>
    <xdr:to>
      <xdr:col>11</xdr:col>
      <xdr:colOff>136525</xdr:colOff>
      <xdr:row>32</xdr:row>
      <xdr:rowOff>5588</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6226810"/>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118762</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66946</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59961</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18940</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55643</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5970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49166</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59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47515</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63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10812</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159.0</a:t>
          </a:r>
          <a:r>
            <a:rPr kumimoji="1" lang="ja-JP" altLang="en-US" sz="1100">
              <a:latin typeface="ＭＳ Ｐゴシック" panose="020B0600070205080204" pitchFamily="50" charset="-128"/>
              <a:ea typeface="ＭＳ Ｐゴシック" panose="020B0600070205080204" pitchFamily="50" charset="-128"/>
            </a:rPr>
            <a:t>ポイント低い数値になっており、類似団体数値より</a:t>
          </a:r>
          <a:r>
            <a:rPr kumimoji="1" lang="en-US" altLang="ja-JP" sz="1100">
              <a:latin typeface="ＭＳ Ｐゴシック" panose="020B0600070205080204" pitchFamily="50" charset="-128"/>
              <a:ea typeface="ＭＳ Ｐゴシック" panose="020B0600070205080204" pitchFamily="50" charset="-128"/>
            </a:rPr>
            <a:t>25.4</a:t>
          </a:r>
          <a:r>
            <a:rPr kumimoji="1" lang="ja-JP" altLang="en-US" sz="1100">
              <a:latin typeface="ＭＳ Ｐゴシック" panose="020B0600070205080204" pitchFamily="50" charset="-128"/>
              <a:ea typeface="ＭＳ Ｐゴシック" panose="020B0600070205080204" pitchFamily="50" charset="-128"/>
            </a:rPr>
            <a:t>ポイント高い数値となっており、昨年度と比較すると類似団体との差が小さくなっている。今後多くの公共施設が更新を控えており、数値が増加することが予測されるため公共施設等総合管理計画に基づいた施設管理と、施設規模の見直しを進め地方債発行額の抑制に努め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261428"/>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65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65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160110</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560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4953</xdr:rowOff>
    </xdr:from>
    <xdr:to>
      <xdr:col>76</xdr:col>
      <xdr:colOff>73025</xdr:colOff>
      <xdr:row>29</xdr:row>
      <xdr:rowOff>106553</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154830</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72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78704</xdr:rowOff>
    </xdr:from>
    <xdr:to>
      <xdr:col>72</xdr:col>
      <xdr:colOff>123825</xdr:colOff>
      <xdr:row>31</xdr:row>
      <xdr:rowOff>8854</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99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55753</xdr:rowOff>
    </xdr:from>
    <xdr:to>
      <xdr:col>76</xdr:col>
      <xdr:colOff>22225</xdr:colOff>
      <xdr:row>30</xdr:row>
      <xdr:rowOff>129504</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5799328"/>
          <a:ext cx="711200" cy="24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90152</xdr:rowOff>
    </xdr:from>
    <xdr:to>
      <xdr:col>68</xdr:col>
      <xdr:colOff>123825</xdr:colOff>
      <xdr:row>32</xdr:row>
      <xdr:rowOff>20302</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1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129504</xdr:rowOff>
    </xdr:from>
    <xdr:to>
      <xdr:col>72</xdr:col>
      <xdr:colOff>73025</xdr:colOff>
      <xdr:row>31</xdr:row>
      <xdr:rowOff>140952</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6044529"/>
          <a:ext cx="762000" cy="18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95939</xdr:rowOff>
    </xdr:from>
    <xdr:to>
      <xdr:col>64</xdr:col>
      <xdr:colOff>123825</xdr:colOff>
      <xdr:row>30</xdr:row>
      <xdr:rowOff>26089</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58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146739</xdr:rowOff>
    </xdr:from>
    <xdr:to>
      <xdr:col>68</xdr:col>
      <xdr:colOff>73025</xdr:colOff>
      <xdr:row>31</xdr:row>
      <xdr:rowOff>140952</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2560300" y="5890314"/>
          <a:ext cx="762000" cy="33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147601</xdr:rowOff>
    </xdr:from>
    <xdr:to>
      <xdr:col>60</xdr:col>
      <xdr:colOff>123825</xdr:colOff>
      <xdr:row>30</xdr:row>
      <xdr:rowOff>77751</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589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146739</xdr:rowOff>
    </xdr:from>
    <xdr:to>
      <xdr:col>64</xdr:col>
      <xdr:colOff>73025</xdr:colOff>
      <xdr:row>30</xdr:row>
      <xdr:rowOff>26951</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5890314"/>
          <a:ext cx="762000" cy="5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33981</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39841</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31558</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45084</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171431</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08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11429</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26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42616</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561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68878</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598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5,150
5,139
20.58
5,764,465
5,438,900
205,611
3,011,260
6,211,080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21789</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70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35214</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55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165826</xdr:rowOff>
    </xdr:from>
    <xdr:to>
      <xdr:col>20</xdr:col>
      <xdr:colOff>38100</xdr:colOff>
      <xdr:row>39</xdr:row>
      <xdr:rowOff>95976</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45176</xdr:rowOff>
    </xdr:from>
    <xdr:to>
      <xdr:col>24</xdr:col>
      <xdr:colOff>63500</xdr:colOff>
      <xdr:row>39</xdr:row>
      <xdr:rowOff>63137</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73172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157662</xdr:rowOff>
    </xdr:from>
    <xdr:to>
      <xdr:col>15</xdr:col>
      <xdr:colOff>101600</xdr:colOff>
      <xdr:row>39</xdr:row>
      <xdr:rowOff>87812</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37012</xdr:rowOff>
    </xdr:from>
    <xdr:to>
      <xdr:col>19</xdr:col>
      <xdr:colOff>177800</xdr:colOff>
      <xdr:row>39</xdr:row>
      <xdr:rowOff>45176</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7235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141333</xdr:rowOff>
    </xdr:from>
    <xdr:to>
      <xdr:col>10</xdr:col>
      <xdr:colOff>165100</xdr:colOff>
      <xdr:row>39</xdr:row>
      <xdr:rowOff>71483</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20683</xdr:rowOff>
    </xdr:from>
    <xdr:to>
      <xdr:col>15</xdr:col>
      <xdr:colOff>50800</xdr:colOff>
      <xdr:row>39</xdr:row>
      <xdr:rowOff>37012</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70723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113574</xdr:rowOff>
    </xdr:from>
    <xdr:to>
      <xdr:col>6</xdr:col>
      <xdr:colOff>38100</xdr:colOff>
      <xdr:row>39</xdr:row>
      <xdr:rowOff>43724</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164374</xdr:rowOff>
    </xdr:from>
    <xdr:to>
      <xdr:col>10</xdr:col>
      <xdr:colOff>114300</xdr:colOff>
      <xdr:row>39</xdr:row>
      <xdr:rowOff>20683</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67947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105064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48821</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112503</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45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62610</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34851</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9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123350</xdr:rowOff>
    </xdr:from>
    <xdr:to>
      <xdr:col>55</xdr:col>
      <xdr:colOff>50800</xdr:colOff>
      <xdr:row>42</xdr:row>
      <xdr:rowOff>53500</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71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38277</xdr:rowOff>
    </xdr:from>
    <xdr:ext cx="534377"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706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115927</xdr:rowOff>
    </xdr:from>
    <xdr:to>
      <xdr:col>50</xdr:col>
      <xdr:colOff>165100</xdr:colOff>
      <xdr:row>42</xdr:row>
      <xdr:rowOff>46077</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714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166727</xdr:rowOff>
    </xdr:from>
    <xdr:to>
      <xdr:col>55</xdr:col>
      <xdr:colOff>0</xdr:colOff>
      <xdr:row>42</xdr:row>
      <xdr:rowOff>2700</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9639300" y="7196177"/>
          <a:ext cx="838200" cy="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116102</xdr:rowOff>
    </xdr:from>
    <xdr:to>
      <xdr:col>46</xdr:col>
      <xdr:colOff>38100</xdr:colOff>
      <xdr:row>42</xdr:row>
      <xdr:rowOff>46252</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714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166727</xdr:rowOff>
    </xdr:from>
    <xdr:to>
      <xdr:col>50</xdr:col>
      <xdr:colOff>114300</xdr:colOff>
      <xdr:row>41</xdr:row>
      <xdr:rowOff>166902</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7196177"/>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116265</xdr:rowOff>
    </xdr:from>
    <xdr:to>
      <xdr:col>41</xdr:col>
      <xdr:colOff>101600</xdr:colOff>
      <xdr:row>42</xdr:row>
      <xdr:rowOff>46415</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71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166902</xdr:rowOff>
    </xdr:from>
    <xdr:to>
      <xdr:col>45</xdr:col>
      <xdr:colOff>177800</xdr:colOff>
      <xdr:row>41</xdr:row>
      <xdr:rowOff>167065</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7196352"/>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125974</xdr:rowOff>
    </xdr:from>
    <xdr:to>
      <xdr:col>36</xdr:col>
      <xdr:colOff>165100</xdr:colOff>
      <xdr:row>42</xdr:row>
      <xdr:rowOff>56124</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715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167065</xdr:rowOff>
    </xdr:from>
    <xdr:to>
      <xdr:col>41</xdr:col>
      <xdr:colOff>50800</xdr:colOff>
      <xdr:row>42</xdr:row>
      <xdr:rowOff>5324</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7196515"/>
          <a:ext cx="889000" cy="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34155</xdr:rowOff>
    </xdr:from>
    <xdr:ext cx="534377"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59411" y="68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28459</xdr:rowOff>
    </xdr:from>
    <xdr:ext cx="534377"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4831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14239</xdr:rowOff>
    </xdr:from>
    <xdr:ext cx="534377"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594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32468</xdr:rowOff>
    </xdr:from>
    <xdr:ext cx="534377"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05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37204</xdr:rowOff>
    </xdr:from>
    <xdr:ext cx="534377"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59411" y="723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37379</xdr:rowOff>
    </xdr:from>
    <xdr:ext cx="534377"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483111" y="723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37542</xdr:rowOff>
    </xdr:from>
    <xdr:ext cx="534377"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594111" y="723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47251</xdr:rowOff>
    </xdr:from>
    <xdr:ext cx="534377"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05111" y="724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122300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23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7983</xdr:rowOff>
    </xdr:from>
    <xdr:to>
      <xdr:col>24</xdr:col>
      <xdr:colOff>114300</xdr:colOff>
      <xdr:row>64</xdr:row>
      <xdr:rowOff>109583</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94360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895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3084</xdr:rowOff>
    </xdr:from>
    <xdr:to>
      <xdr:col>20</xdr:col>
      <xdr:colOff>38100</xdr:colOff>
      <xdr:row>64</xdr:row>
      <xdr:rowOff>104684</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53884</xdr:rowOff>
    </xdr:from>
    <xdr:to>
      <xdr:col>24</xdr:col>
      <xdr:colOff>63500</xdr:colOff>
      <xdr:row>64</xdr:row>
      <xdr:rowOff>58783</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102668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169635</xdr:rowOff>
    </xdr:from>
    <xdr:to>
      <xdr:col>15</xdr:col>
      <xdr:colOff>101600</xdr:colOff>
      <xdr:row>64</xdr:row>
      <xdr:rowOff>99785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48985</xdr:rowOff>
    </xdr:from>
    <xdr:to>
      <xdr:col>19</xdr:col>
      <xdr:colOff>177800</xdr:colOff>
      <xdr:row>64</xdr:row>
      <xdr:rowOff>53884</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102178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163104</xdr:rowOff>
    </xdr:from>
    <xdr:to>
      <xdr:col>10</xdr:col>
      <xdr:colOff>165100</xdr:colOff>
      <xdr:row>64</xdr:row>
      <xdr:rowOff>93254</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42454</xdr:rowOff>
    </xdr:from>
    <xdr:to>
      <xdr:col>15</xdr:col>
      <xdr:colOff>50800</xdr:colOff>
      <xdr:row>64</xdr:row>
      <xdr:rowOff>48985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10152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158206</xdr:rowOff>
    </xdr:from>
    <xdr:to>
      <xdr:col>6</xdr:col>
      <xdr:colOff>38100</xdr:colOff>
      <xdr:row>64</xdr:row>
      <xdr:rowOff>88356</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9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37556</xdr:rowOff>
    </xdr:from>
    <xdr:to>
      <xdr:col>10</xdr:col>
      <xdr:colOff>114300</xdr:colOff>
      <xdr:row>64</xdr:row>
      <xdr:rowOff>42454</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101035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57530</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95811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106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90912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106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84381</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105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79483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105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116929</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403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90617</xdr:rowOff>
    </xdr:from>
    <xdr:to>
      <xdr:col>55</xdr:col>
      <xdr:colOff>50800</xdr:colOff>
      <xdr:row>64</xdr:row>
      <xdr:rowOff>20767</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8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5544</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8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91014</xdr:rowOff>
    </xdr:from>
    <xdr:to>
      <xdr:col>50</xdr:col>
      <xdr:colOff>165100</xdr:colOff>
      <xdr:row>64</xdr:row>
      <xdr:rowOff>21164</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89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141417</xdr:rowOff>
    </xdr:from>
    <xdr:to>
      <xdr:col>55</xdr:col>
      <xdr:colOff>0</xdr:colOff>
      <xdr:row>63</xdr:row>
      <xdr:rowOff>141814</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942767"/>
          <a:ext cx="8382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91172</xdr:rowOff>
    </xdr:from>
    <xdr:to>
      <xdr:col>46</xdr:col>
      <xdr:colOff>38100</xdr:colOff>
      <xdr:row>64</xdr:row>
      <xdr:rowOff>21322</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89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141814</xdr:rowOff>
    </xdr:from>
    <xdr:to>
      <xdr:col>50</xdr:col>
      <xdr:colOff>114300</xdr:colOff>
      <xdr:row>63</xdr:row>
      <xdr:rowOff>141972</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943164"/>
          <a:ext cx="88900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91284</xdr:rowOff>
    </xdr:from>
    <xdr:to>
      <xdr:col>41</xdr:col>
      <xdr:colOff>101600</xdr:colOff>
      <xdr:row>64</xdr:row>
      <xdr:rowOff>21434</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8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141972</xdr:rowOff>
    </xdr:from>
    <xdr:to>
      <xdr:col>45</xdr:col>
      <xdr:colOff>177800</xdr:colOff>
      <xdr:row>63</xdr:row>
      <xdr:rowOff>142084</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943322"/>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91461</xdr:rowOff>
    </xdr:from>
    <xdr:to>
      <xdr:col>36</xdr:col>
      <xdr:colOff>165100</xdr:colOff>
      <xdr:row>64</xdr:row>
      <xdr:rowOff>21611</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8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142084</xdr:rowOff>
    </xdr:from>
    <xdr:to>
      <xdr:col>41</xdr:col>
      <xdr:colOff>50800</xdr:colOff>
      <xdr:row>63</xdr:row>
      <xdr:rowOff>142261</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943434"/>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27266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3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70036</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35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12291</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59411" y="1098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12449</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83111" y="1098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12561</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94111" y="1098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12738</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705111" y="1098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103505</xdr:rowOff>
    </xdr:from>
    <xdr:to>
      <xdr:col>24</xdr:col>
      <xdr:colOff>114300</xdr:colOff>
      <xdr:row>80</xdr:row>
      <xdr:rowOff>33655</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126382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34925</xdr:rowOff>
    </xdr:from>
    <xdr:to>
      <xdr:col>20</xdr:col>
      <xdr:colOff>38100</xdr:colOff>
      <xdr:row>80</xdr:row>
      <xdr:rowOff>136525</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154305</xdr:rowOff>
    </xdr:from>
    <xdr:to>
      <xdr:col>24</xdr:col>
      <xdr:colOff>63500</xdr:colOff>
      <xdr:row>80</xdr:row>
      <xdr:rowOff>85725</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flipV="1">
          <a:off x="3797300" y="1369885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156845</xdr:rowOff>
    </xdr:from>
    <xdr:to>
      <xdr:col>15</xdr:col>
      <xdr:colOff>101600</xdr:colOff>
      <xdr:row>80</xdr:row>
      <xdr:rowOff>86995</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36195</xdr:rowOff>
    </xdr:from>
    <xdr:to>
      <xdr:col>19</xdr:col>
      <xdr:colOff>177800</xdr:colOff>
      <xdr:row>80</xdr:row>
      <xdr:rowOff>85725</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37521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166370</xdr:rowOff>
    </xdr:from>
    <xdr:to>
      <xdr:col>10</xdr:col>
      <xdr:colOff>165100</xdr:colOff>
      <xdr:row>80</xdr:row>
      <xdr:rowOff>96520</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36195</xdr:rowOff>
    </xdr:from>
    <xdr:to>
      <xdr:col>15</xdr:col>
      <xdr:colOff>50800</xdr:colOff>
      <xdr:row>80</xdr:row>
      <xdr:rowOff>45720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flipV="1">
          <a:off x="2019300" y="137521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118745</xdr:rowOff>
    </xdr:from>
    <xdr:to>
      <xdr:col>6</xdr:col>
      <xdr:colOff>38100</xdr:colOff>
      <xdr:row>80</xdr:row>
      <xdr:rowOff>48895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36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169545</xdr:rowOff>
    </xdr:from>
    <xdr:to>
      <xdr:col>10</xdr:col>
      <xdr:colOff>114300</xdr:colOff>
      <xdr:row>80</xdr:row>
      <xdr:rowOff>45720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37140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139082</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153052</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103522</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113047</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65422</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30751</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10515600" y="14432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128956</xdr:rowOff>
    </xdr:from>
    <xdr:to>
      <xdr:col>55</xdr:col>
      <xdr:colOff>50800</xdr:colOff>
      <xdr:row>86</xdr:row>
      <xdr:rowOff>59106</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10426700" y="1470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43883</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10515600" y="1461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133375</xdr:rowOff>
    </xdr:from>
    <xdr:to>
      <xdr:col>50</xdr:col>
      <xdr:colOff>165100</xdr:colOff>
      <xdr:row>86</xdr:row>
      <xdr:rowOff>63525</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9588500" y="1470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8306</xdr:rowOff>
    </xdr:from>
    <xdr:to>
      <xdr:col>55</xdr:col>
      <xdr:colOff>0</xdr:colOff>
      <xdr:row>86</xdr:row>
      <xdr:rowOff>12725</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9639300" y="14753006"/>
          <a:ext cx="8382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133908</xdr:rowOff>
    </xdr:from>
    <xdr:to>
      <xdr:col>46</xdr:col>
      <xdr:colOff>38100</xdr:colOff>
      <xdr:row>86</xdr:row>
      <xdr:rowOff>64058</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699500" y="1470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12725</xdr:rowOff>
    </xdr:from>
    <xdr:to>
      <xdr:col>50</xdr:col>
      <xdr:colOff>114300</xdr:colOff>
      <xdr:row>86</xdr:row>
      <xdr:rowOff>13258</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8750300" y="14757425"/>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134289</xdr:rowOff>
    </xdr:from>
    <xdr:to>
      <xdr:col>41</xdr:col>
      <xdr:colOff>101600</xdr:colOff>
      <xdr:row>86</xdr:row>
      <xdr:rowOff>64439</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810500" y="147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13258</xdr:rowOff>
    </xdr:from>
    <xdr:to>
      <xdr:col>45</xdr:col>
      <xdr:colOff>177800</xdr:colOff>
      <xdr:row>86</xdr:row>
      <xdr:rowOff>13639</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7861300" y="1475795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134899</xdr:rowOff>
    </xdr:from>
    <xdr:to>
      <xdr:col>36</xdr:col>
      <xdr:colOff>165100</xdr:colOff>
      <xdr:row>86</xdr:row>
      <xdr:rowOff>65049</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921500" y="147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13639</xdr:rowOff>
    </xdr:from>
    <xdr:to>
      <xdr:col>41</xdr:col>
      <xdr:colOff>50800</xdr:colOff>
      <xdr:row>86</xdr:row>
      <xdr:rowOff>14249</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6972300" y="14758339"/>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140327</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93917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132554</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8515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127830</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626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142003</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737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54652</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9391727" y="1479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55185</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8515427" y="1479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55566</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626427" y="148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56176</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737427" y="1480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0000000-0008-0000-0E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27214</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flipV="1">
          <a:off x="4634865" y="17172214"/>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0000000-0008-0000-0E00-000094010000}"/>
            </a:ext>
          </a:extLst>
        </xdr:cNvPr>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406" name="【港湾・漁港】&#10;有形固定資産減価償却率最大値テキスト">
          <a:extLst>
            <a:ext uri="{FF2B5EF4-FFF2-40B4-BE49-F238E27FC236}">
              <a16:creationId xmlns:a16="http://schemas.microsoft.com/office/drawing/2014/main" id="{00000000-0008-0000-0E00-000096010000}"/>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160945</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00000000-0008-0000-0E00-000098010000}"/>
            </a:ext>
          </a:extLst>
        </xdr:cNvPr>
        <xdr:cNvSpPr txBox="1"/>
      </xdr:nvSpPr>
      <xdr:spPr>
        <a:xfrm>
          <a:off x="4673600" y="17820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138068</xdr:rowOff>
    </xdr:from>
    <xdr:to>
      <xdr:col>24</xdr:col>
      <xdr:colOff>114300</xdr:colOff>
      <xdr:row>105</xdr:row>
      <xdr:rowOff>68218</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45847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123371</xdr:rowOff>
    </xdr:from>
    <xdr:to>
      <xdr:col>20</xdr:col>
      <xdr:colOff>38100</xdr:colOff>
      <xdr:row>106</xdr:row>
      <xdr:rowOff>53521</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3746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105411</xdr:rowOff>
    </xdr:from>
    <xdr:to>
      <xdr:col>10</xdr:col>
      <xdr:colOff>165100</xdr:colOff>
      <xdr:row>106</xdr:row>
      <xdr:rowOff>35561</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96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82550</xdr:rowOff>
    </xdr:from>
    <xdr:to>
      <xdr:col>6</xdr:col>
      <xdr:colOff>38100</xdr:colOff>
      <xdr:row>106</xdr:row>
      <xdr:rowOff>12700</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079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103777</xdr:rowOff>
    </xdr:from>
    <xdr:to>
      <xdr:col>24</xdr:col>
      <xdr:colOff>114300</xdr:colOff>
      <xdr:row>107</xdr:row>
      <xdr:rowOff>33927</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45847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82204</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00000000-0008-0000-0E00-0000A4010000}"/>
            </a:ext>
          </a:extLst>
        </xdr:cNvPr>
        <xdr:cNvSpPr txBox="1"/>
      </xdr:nvSpPr>
      <xdr:spPr>
        <a:xfrm>
          <a:off x="4673600"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170724</xdr:rowOff>
    </xdr:from>
    <xdr:to>
      <xdr:col>20</xdr:col>
      <xdr:colOff>38100</xdr:colOff>
      <xdr:row>107</xdr:row>
      <xdr:rowOff>100874</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3746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154577</xdr:rowOff>
    </xdr:from>
    <xdr:to>
      <xdr:col>24</xdr:col>
      <xdr:colOff>63500</xdr:colOff>
      <xdr:row>107</xdr:row>
      <xdr:rowOff>50074</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flipV="1">
          <a:off x="3797300" y="18328277"/>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159294</xdr:rowOff>
    </xdr:from>
    <xdr:to>
      <xdr:col>15</xdr:col>
      <xdr:colOff>101600</xdr:colOff>
      <xdr:row>107</xdr:row>
      <xdr:rowOff>89444</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2857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38644</xdr:rowOff>
    </xdr:from>
    <xdr:to>
      <xdr:col>19</xdr:col>
      <xdr:colOff>177800</xdr:colOff>
      <xdr:row>107</xdr:row>
      <xdr:rowOff>50074</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908300" y="183837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126637</xdr:rowOff>
    </xdr:from>
    <xdr:to>
      <xdr:col>10</xdr:col>
      <xdr:colOff>165100</xdr:colOff>
      <xdr:row>107</xdr:row>
      <xdr:rowOff>56787</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968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5987</xdr:rowOff>
    </xdr:from>
    <xdr:to>
      <xdr:col>15</xdr:col>
      <xdr:colOff>50800</xdr:colOff>
      <xdr:row>107</xdr:row>
      <xdr:rowOff>38644</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019300" y="183511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62956</xdr:rowOff>
    </xdr:from>
    <xdr:to>
      <xdr:col>6</xdr:col>
      <xdr:colOff>38100</xdr:colOff>
      <xdr:row>106</xdr:row>
      <xdr:rowOff>164556</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079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113756</xdr:rowOff>
    </xdr:from>
    <xdr:to>
      <xdr:col>10</xdr:col>
      <xdr:colOff>114300</xdr:colOff>
      <xdr:row>107</xdr:row>
      <xdr:rowOff>5987</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130300" y="1828745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70048</xdr:rowOff>
    </xdr:from>
    <xdr:ext cx="405111" cy="259045"/>
    <xdr:sp macro="" textlink="">
      <xdr:nvSpPr>
        <xdr:cNvPr id="429" name="n_1aveValue【港湾・漁港】&#10;有形固定資産減価償却率">
          <a:extLst>
            <a:ext uri="{FF2B5EF4-FFF2-40B4-BE49-F238E27FC236}">
              <a16:creationId xmlns:a16="http://schemas.microsoft.com/office/drawing/2014/main" id="{00000000-0008-0000-0E00-0000AD010000}"/>
            </a:ext>
          </a:extLst>
        </xdr:cNvPr>
        <xdr:cNvSpPr txBox="1"/>
      </xdr:nvSpPr>
      <xdr:spPr>
        <a:xfrm>
          <a:off x="35820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65150</xdr:rowOff>
    </xdr:from>
    <xdr:ext cx="405111" cy="259045"/>
    <xdr:sp macro="" textlink="">
      <xdr:nvSpPr>
        <xdr:cNvPr id="430" name="n_2aveValue【港湾・漁港】&#10;有形固定資産減価償却率">
          <a:extLst>
            <a:ext uri="{FF2B5EF4-FFF2-40B4-BE49-F238E27FC236}">
              <a16:creationId xmlns:a16="http://schemas.microsoft.com/office/drawing/2014/main" id="{00000000-0008-0000-0E00-0000AE010000}"/>
            </a:ext>
          </a:extLst>
        </xdr:cNvPr>
        <xdr:cNvSpPr txBox="1"/>
      </xdr:nvSpPr>
      <xdr:spPr>
        <a:xfrm>
          <a:off x="2705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52088</xdr:rowOff>
    </xdr:from>
    <xdr:ext cx="405111" cy="259045"/>
    <xdr:sp macro="" textlink="">
      <xdr:nvSpPr>
        <xdr:cNvPr id="431" name="n_3aveValue【港湾・漁港】&#10;有形固定資産減価償却率">
          <a:extLst>
            <a:ext uri="{FF2B5EF4-FFF2-40B4-BE49-F238E27FC236}">
              <a16:creationId xmlns:a16="http://schemas.microsoft.com/office/drawing/2014/main" id="{00000000-0008-0000-0E00-0000AF010000}"/>
            </a:ext>
          </a:extLst>
        </xdr:cNvPr>
        <xdr:cNvSpPr txBox="1"/>
      </xdr:nvSpPr>
      <xdr:spPr>
        <a:xfrm>
          <a:off x="1816744"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29227</xdr:rowOff>
    </xdr:from>
    <xdr:ext cx="405111" cy="259045"/>
    <xdr:sp macro="" textlink="">
      <xdr:nvSpPr>
        <xdr:cNvPr id="432" name="n_4aveValue【港湾・漁港】&#10;有形固定資産減価償却率">
          <a:extLst>
            <a:ext uri="{FF2B5EF4-FFF2-40B4-BE49-F238E27FC236}">
              <a16:creationId xmlns:a16="http://schemas.microsoft.com/office/drawing/2014/main" id="{00000000-0008-0000-0E00-0000B0010000}"/>
            </a:ext>
          </a:extLst>
        </xdr:cNvPr>
        <xdr:cNvSpPr txBox="1"/>
      </xdr:nvSpPr>
      <xdr:spPr>
        <a:xfrm>
          <a:off x="927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92001</xdr:rowOff>
    </xdr:from>
    <xdr:ext cx="405111" cy="259045"/>
    <xdr:sp macro="" textlink="">
      <xdr:nvSpPr>
        <xdr:cNvPr id="433" name="n_1mainValue【港湾・漁港】&#10;有形固定資産減価償却率">
          <a:extLst>
            <a:ext uri="{FF2B5EF4-FFF2-40B4-BE49-F238E27FC236}">
              <a16:creationId xmlns:a16="http://schemas.microsoft.com/office/drawing/2014/main" id="{00000000-0008-0000-0E00-0000B1010000}"/>
            </a:ext>
          </a:extLst>
        </xdr:cNvPr>
        <xdr:cNvSpPr txBox="1"/>
      </xdr:nvSpPr>
      <xdr:spPr>
        <a:xfrm>
          <a:off x="3582044" y="1843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80571</xdr:rowOff>
    </xdr:from>
    <xdr:ext cx="405111" cy="259045"/>
    <xdr:sp macro="" textlink="">
      <xdr:nvSpPr>
        <xdr:cNvPr id="434" name="n_2mainValue【港湾・漁港】&#10;有形固定資産減価償却率">
          <a:extLst>
            <a:ext uri="{FF2B5EF4-FFF2-40B4-BE49-F238E27FC236}">
              <a16:creationId xmlns:a16="http://schemas.microsoft.com/office/drawing/2014/main" id="{00000000-0008-0000-0E00-0000B2010000}"/>
            </a:ext>
          </a:extLst>
        </xdr:cNvPr>
        <xdr:cNvSpPr txBox="1"/>
      </xdr:nvSpPr>
      <xdr:spPr>
        <a:xfrm>
          <a:off x="2705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47914</xdr:rowOff>
    </xdr:from>
    <xdr:ext cx="405111" cy="259045"/>
    <xdr:sp macro="" textlink="">
      <xdr:nvSpPr>
        <xdr:cNvPr id="435" name="n_3mainValue【港湾・漁港】&#10;有形固定資産減価償却率">
          <a:extLst>
            <a:ext uri="{FF2B5EF4-FFF2-40B4-BE49-F238E27FC236}">
              <a16:creationId xmlns:a16="http://schemas.microsoft.com/office/drawing/2014/main" id="{00000000-0008-0000-0E00-0000B3010000}"/>
            </a:ext>
          </a:extLst>
        </xdr:cNvPr>
        <xdr:cNvSpPr txBox="1"/>
      </xdr:nvSpPr>
      <xdr:spPr>
        <a:xfrm>
          <a:off x="1816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155683</xdr:rowOff>
    </xdr:from>
    <xdr:ext cx="405111" cy="259045"/>
    <xdr:sp macro="" textlink="">
      <xdr:nvSpPr>
        <xdr:cNvPr id="436" name="n_4mainValue【港湾・漁港】&#10;有形固定資産減価償却率">
          <a:extLst>
            <a:ext uri="{FF2B5EF4-FFF2-40B4-BE49-F238E27FC236}">
              <a16:creationId xmlns:a16="http://schemas.microsoft.com/office/drawing/2014/main" id="{00000000-0008-0000-0E00-0000B4010000}"/>
            </a:ext>
          </a:extLst>
        </xdr:cNvPr>
        <xdr:cNvSpPr txBox="1"/>
      </xdr:nvSpPr>
      <xdr:spPr>
        <a:xfrm>
          <a:off x="927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00000000-0008-0000-0E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15629</xdr:rowOff>
    </xdr:from>
    <xdr:to>
      <xdr:col>54</xdr:col>
      <xdr:colOff>189865</xdr:colOff>
      <xdr:row>108</xdr:row>
      <xdr:rowOff>150992</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flipV="1">
          <a:off x="10476865" y="17332079"/>
          <a:ext cx="0" cy="1335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154819</xdr:rowOff>
    </xdr:from>
    <xdr:ext cx="469744" cy="259045"/>
    <xdr:sp macro="" textlink="">
      <xdr:nvSpPr>
        <xdr:cNvPr id="461" name="【港湾・漁港】&#10;一人当たり有形固定資産（償却資産）額最小値テキスト">
          <a:extLst>
            <a:ext uri="{FF2B5EF4-FFF2-40B4-BE49-F238E27FC236}">
              <a16:creationId xmlns:a16="http://schemas.microsoft.com/office/drawing/2014/main" id="{00000000-0008-0000-0E00-0000CD010000}"/>
            </a:ext>
          </a:extLst>
        </xdr:cNvPr>
        <xdr:cNvSpPr txBox="1"/>
      </xdr:nvSpPr>
      <xdr:spPr>
        <a:xfrm>
          <a:off x="10515600" y="1867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150992</xdr:rowOff>
    </xdr:from>
    <xdr:to>
      <xdr:col>55</xdr:col>
      <xdr:colOff>88900</xdr:colOff>
      <xdr:row>108</xdr:row>
      <xdr:rowOff>150992</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0388600" y="1866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133756</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00000000-0008-0000-0E00-0000CF010000}"/>
            </a:ext>
          </a:extLst>
        </xdr:cNvPr>
        <xdr:cNvSpPr txBox="1"/>
      </xdr:nvSpPr>
      <xdr:spPr>
        <a:xfrm>
          <a:off x="10515600" y="17107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15629</xdr:rowOff>
    </xdr:from>
    <xdr:to>
      <xdr:col>55</xdr:col>
      <xdr:colOff>88900</xdr:colOff>
      <xdr:row>101</xdr:row>
      <xdr:rowOff>15629</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0388600" y="17332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157041</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00000000-0008-0000-0E00-0000D1010000}"/>
            </a:ext>
          </a:extLst>
        </xdr:cNvPr>
        <xdr:cNvSpPr txBox="1"/>
      </xdr:nvSpPr>
      <xdr:spPr>
        <a:xfrm>
          <a:off x="10515600" y="1833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7164</xdr:rowOff>
    </xdr:from>
    <xdr:to>
      <xdr:col>55</xdr:col>
      <xdr:colOff>50800</xdr:colOff>
      <xdr:row>107</xdr:row>
      <xdr:rowOff>108764</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10426700" y="1835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55332</xdr:rowOff>
    </xdr:from>
    <xdr:to>
      <xdr:col>50</xdr:col>
      <xdr:colOff>165100</xdr:colOff>
      <xdr:row>106</xdr:row>
      <xdr:rowOff>156932</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9588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85111</xdr:rowOff>
    </xdr:from>
    <xdr:to>
      <xdr:col>46</xdr:col>
      <xdr:colOff>38100</xdr:colOff>
      <xdr:row>107</xdr:row>
      <xdr:rowOff>15261</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8699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113728</xdr:rowOff>
    </xdr:from>
    <xdr:to>
      <xdr:col>41</xdr:col>
      <xdr:colOff>101600</xdr:colOff>
      <xdr:row>107</xdr:row>
      <xdr:rowOff>43878</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7810500" y="182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107401</xdr:rowOff>
    </xdr:from>
    <xdr:to>
      <xdr:col>36</xdr:col>
      <xdr:colOff>165100</xdr:colOff>
      <xdr:row>107</xdr:row>
      <xdr:rowOff>37551</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6921500" y="182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81562</xdr:rowOff>
    </xdr:from>
    <xdr:to>
      <xdr:col>55</xdr:col>
      <xdr:colOff>50800</xdr:colOff>
      <xdr:row>107</xdr:row>
      <xdr:rowOff>11712</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10426700" y="1825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104439</xdr:rowOff>
    </xdr:from>
    <xdr:ext cx="599010" cy="259045"/>
    <xdr:sp macro="" textlink="">
      <xdr:nvSpPr>
        <xdr:cNvPr id="477" name="【港湾・漁港】&#10;一人当たり有形固定資産（償却資産）額該当値テキスト">
          <a:extLst>
            <a:ext uri="{FF2B5EF4-FFF2-40B4-BE49-F238E27FC236}">
              <a16:creationId xmlns:a16="http://schemas.microsoft.com/office/drawing/2014/main" id="{00000000-0008-0000-0E00-0000DD010000}"/>
            </a:ext>
          </a:extLst>
        </xdr:cNvPr>
        <xdr:cNvSpPr txBox="1"/>
      </xdr:nvSpPr>
      <xdr:spPr>
        <a:xfrm>
          <a:off x="10515600" y="18106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110840</xdr:rowOff>
    </xdr:from>
    <xdr:to>
      <xdr:col>50</xdr:col>
      <xdr:colOff>165100</xdr:colOff>
      <xdr:row>107</xdr:row>
      <xdr:rowOff>40990</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9588500" y="1828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132362</xdr:rowOff>
    </xdr:from>
    <xdr:to>
      <xdr:col>55</xdr:col>
      <xdr:colOff>0</xdr:colOff>
      <xdr:row>106</xdr:row>
      <xdr:rowOff>161640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9639300" y="18306062"/>
          <a:ext cx="838200" cy="2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112621</xdr:rowOff>
    </xdr:from>
    <xdr:to>
      <xdr:col>46</xdr:col>
      <xdr:colOff>38100</xdr:colOff>
      <xdr:row>107</xdr:row>
      <xdr:rowOff>42771</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8699500" y="182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161640</xdr:rowOff>
    </xdr:from>
    <xdr:to>
      <xdr:col>50</xdr:col>
      <xdr:colOff>114300</xdr:colOff>
      <xdr:row>106</xdr:row>
      <xdr:rowOff>163421</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8750300" y="18335340"/>
          <a:ext cx="889000" cy="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113881</xdr:rowOff>
    </xdr:from>
    <xdr:to>
      <xdr:col>41</xdr:col>
      <xdr:colOff>101600</xdr:colOff>
      <xdr:row>107</xdr:row>
      <xdr:rowOff>44031</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7810500" y="1828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163421</xdr:rowOff>
    </xdr:from>
    <xdr:to>
      <xdr:col>45</xdr:col>
      <xdr:colOff>177800</xdr:colOff>
      <xdr:row>106</xdr:row>
      <xdr:rowOff>164681</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7861300" y="18337121"/>
          <a:ext cx="889000" cy="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106863</xdr:rowOff>
    </xdr:from>
    <xdr:to>
      <xdr:col>36</xdr:col>
      <xdr:colOff>165100</xdr:colOff>
      <xdr:row>107</xdr:row>
      <xdr:rowOff>37013</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6921500" y="1828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157663</xdr:rowOff>
    </xdr:from>
    <xdr:to>
      <xdr:col>41</xdr:col>
      <xdr:colOff>50800</xdr:colOff>
      <xdr:row>106</xdr:row>
      <xdr:rowOff>164681</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6972300" y="18331363"/>
          <a:ext cx="8890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105</xdr:row>
      <xdr:rowOff>2009</xdr:rowOff>
    </xdr:from>
    <xdr:ext cx="690189" cy="259045"/>
    <xdr:sp macro="" textlink="">
      <xdr:nvSpPr>
        <xdr:cNvPr id="486" name="n_1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92815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31788</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450795" y="180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60405</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561795" y="1806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28678</xdr:rowOff>
    </xdr:from>
    <xdr:ext cx="599010" cy="259045"/>
    <xdr:sp macro="" textlink="">
      <xdr:nvSpPr>
        <xdr:cNvPr id="489" name="n_4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6672795" y="1837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32117</xdr:rowOff>
    </xdr:from>
    <xdr:ext cx="599010" cy="259045"/>
    <xdr:sp macro="" textlink="">
      <xdr:nvSpPr>
        <xdr:cNvPr id="490" name="n_1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9327095" y="1837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33898</xdr:rowOff>
    </xdr:from>
    <xdr:ext cx="599010" cy="259045"/>
    <xdr:sp macro="" textlink="">
      <xdr:nvSpPr>
        <xdr:cNvPr id="491" name="n_2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8450795" y="1837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35158</xdr:rowOff>
    </xdr:from>
    <xdr:ext cx="599010" cy="259045"/>
    <xdr:sp macro="" textlink="">
      <xdr:nvSpPr>
        <xdr:cNvPr id="492" name="n_3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7561795" y="1838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53540</xdr:rowOff>
    </xdr:from>
    <xdr:ext cx="599010" cy="259045"/>
    <xdr:sp macro="" textlink="">
      <xdr:nvSpPr>
        <xdr:cNvPr id="493" name="n_4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6672795" y="1805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E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E00-000008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E00-00000A020000}"/>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E00-00000C020000}"/>
            </a:ext>
          </a:extLst>
        </xdr:cNvPr>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2763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22134</xdr:rowOff>
    </xdr:from>
    <xdr:to>
      <xdr:col>85</xdr:col>
      <xdr:colOff>177800</xdr:colOff>
      <xdr:row>39</xdr:row>
      <xdr:rowOff>123734</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62687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561</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E00-000018020000}"/>
            </a:ext>
          </a:extLst>
        </xdr:cNvPr>
        <xdr:cNvSpPr txBox="1"/>
      </xdr:nvSpPr>
      <xdr:spPr>
        <a:xfrm>
          <a:off x="16357600"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157662</xdr:rowOff>
    </xdr:from>
    <xdr:to>
      <xdr:col>81</xdr:col>
      <xdr:colOff>101600</xdr:colOff>
      <xdr:row>39</xdr:row>
      <xdr:rowOff>87812</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5430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37012</xdr:rowOff>
    </xdr:from>
    <xdr:to>
      <xdr:col>85</xdr:col>
      <xdr:colOff>127000</xdr:colOff>
      <xdr:row>39</xdr:row>
      <xdr:rowOff>72934</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5481300" y="672356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126637</xdr:rowOff>
    </xdr:from>
    <xdr:to>
      <xdr:col>76</xdr:col>
      <xdr:colOff>165100</xdr:colOff>
      <xdr:row>39</xdr:row>
      <xdr:rowOff>56787</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4541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5987</xdr:rowOff>
    </xdr:from>
    <xdr:to>
      <xdr:col>81</xdr:col>
      <xdr:colOff>50800</xdr:colOff>
      <xdr:row>39</xdr:row>
      <xdr:rowOff>37012</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4592300" y="66925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90715</xdr:rowOff>
    </xdr:from>
    <xdr:to>
      <xdr:col>72</xdr:col>
      <xdr:colOff>38100</xdr:colOff>
      <xdr:row>39</xdr:row>
      <xdr:rowOff>20865</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3652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141515</xdr:rowOff>
    </xdr:from>
    <xdr:to>
      <xdr:col>76</xdr:col>
      <xdr:colOff>114300</xdr:colOff>
      <xdr:row>39</xdr:row>
      <xdr:rowOff>5987</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3703300" y="66566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54791</xdr:rowOff>
    </xdr:from>
    <xdr:to>
      <xdr:col>67</xdr:col>
      <xdr:colOff>101600</xdr:colOff>
      <xdr:row>38</xdr:row>
      <xdr:rowOff>156391</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2763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105591</xdr:rowOff>
    </xdr:from>
    <xdr:to>
      <xdr:col>71</xdr:col>
      <xdr:colOff>177800</xdr:colOff>
      <xdr:row>38</xdr:row>
      <xdr:rowOff>141515</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2814300" y="66206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161488</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5266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30860</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2611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78939</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52660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47914</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43897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3500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147518</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2611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00000000-0008-0000-0E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00000000-0008-0000-0E00-00003F020000}"/>
            </a:ext>
          </a:extLst>
        </xdr:cNvPr>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00000000-0008-0000-0E00-000041020000}"/>
            </a:ext>
          </a:extLst>
        </xdr:cNvPr>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126458</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00000000-0008-0000-0E00-000043020000}"/>
            </a:ext>
          </a:extLst>
        </xdr:cNvPr>
        <xdr:cNvSpPr txBox="1"/>
      </xdr:nvSpPr>
      <xdr:spPr>
        <a:xfrm>
          <a:off x="22199600" y="664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0383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171247</xdr:rowOff>
    </xdr:from>
    <xdr:to>
      <xdr:col>102</xdr:col>
      <xdr:colOff>165100</xdr:colOff>
      <xdr:row>36</xdr:row>
      <xdr:rowOff>101397</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9494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149301</xdr:rowOff>
    </xdr:from>
    <xdr:to>
      <xdr:col>98</xdr:col>
      <xdr:colOff>38100</xdr:colOff>
      <xdr:row>40</xdr:row>
      <xdr:rowOff>79451</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8605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59233</xdr:rowOff>
    </xdr:from>
    <xdr:to>
      <xdr:col>116</xdr:col>
      <xdr:colOff>114300</xdr:colOff>
      <xdr:row>40</xdr:row>
      <xdr:rowOff>160833</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22110700" y="691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37660</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00000000-0008-0000-0E00-00004F020000}"/>
            </a:ext>
          </a:extLst>
        </xdr:cNvPr>
        <xdr:cNvSpPr txBox="1"/>
      </xdr:nvSpPr>
      <xdr:spPr>
        <a:xfrm>
          <a:off x="22199600" y="689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61976</xdr:rowOff>
    </xdr:from>
    <xdr:to>
      <xdr:col>112</xdr:col>
      <xdr:colOff>38100</xdr:colOff>
      <xdr:row>40</xdr:row>
      <xdr:rowOff>163576</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1272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110033</xdr:rowOff>
    </xdr:from>
    <xdr:to>
      <xdr:col>116</xdr:col>
      <xdr:colOff>63500</xdr:colOff>
      <xdr:row>40</xdr:row>
      <xdr:rowOff>112776</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21323300" y="6968033"/>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62891</xdr:rowOff>
    </xdr:from>
    <xdr:to>
      <xdr:col>107</xdr:col>
      <xdr:colOff>101600</xdr:colOff>
      <xdr:row>40</xdr:row>
      <xdr:rowOff>164491</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0383500" y="692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112776</xdr:rowOff>
    </xdr:from>
    <xdr:to>
      <xdr:col>111</xdr:col>
      <xdr:colOff>177800</xdr:colOff>
      <xdr:row>40</xdr:row>
      <xdr:rowOff>113691</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20434300" y="697077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63805</xdr:rowOff>
    </xdr:from>
    <xdr:to>
      <xdr:col>102</xdr:col>
      <xdr:colOff>165100</xdr:colOff>
      <xdr:row>40</xdr:row>
      <xdr:rowOff>165405</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9494500" y="69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113691</xdr:rowOff>
    </xdr:from>
    <xdr:to>
      <xdr:col>107</xdr:col>
      <xdr:colOff>50800</xdr:colOff>
      <xdr:row>40</xdr:row>
      <xdr:rowOff>114605</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19545300" y="697169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64719</xdr:rowOff>
    </xdr:from>
    <xdr:to>
      <xdr:col>98</xdr:col>
      <xdr:colOff>38100</xdr:colOff>
      <xdr:row>40</xdr:row>
      <xdr:rowOff>166319</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8605500" y="692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114605</xdr:rowOff>
    </xdr:from>
    <xdr:to>
      <xdr:col>102</xdr:col>
      <xdr:colOff>114300</xdr:colOff>
      <xdr:row>40</xdr:row>
      <xdr:rowOff>115519</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8656300" y="697260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10757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62145</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0199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117924</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9310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95978</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8421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154703</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1075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155618</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0199427" y="701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156532</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9310427" y="701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157446</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8421427" y="70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0000000-0008-0000-0E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00000000-0008-0000-0E00-000079020000}"/>
            </a:ext>
          </a:extLst>
        </xdr:cNvPr>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00000000-0008-0000-0E00-00007B020000}"/>
            </a:ext>
          </a:extLst>
        </xdr:cNvPr>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23512</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00000000-0008-0000-0E00-00007D020000}"/>
            </a:ext>
          </a:extLst>
        </xdr:cNvPr>
        <xdr:cNvSpPr txBox="1"/>
      </xdr:nvSpPr>
      <xdr:spPr>
        <a:xfrm>
          <a:off x="16357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67310</xdr:rowOff>
    </xdr:from>
    <xdr:to>
      <xdr:col>85</xdr:col>
      <xdr:colOff>177800</xdr:colOff>
      <xdr:row>60</xdr:row>
      <xdr:rowOff>168910</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6268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45737</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00000000-0008-0000-0E00-000089020000}"/>
            </a:ext>
          </a:extLst>
        </xdr:cNvPr>
        <xdr:cNvSpPr txBox="1"/>
      </xdr:nvSpPr>
      <xdr:spPr>
        <a:xfrm>
          <a:off x="16357600"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71120</xdr:rowOff>
    </xdr:from>
    <xdr:to>
      <xdr:col>81</xdr:col>
      <xdr:colOff>101600</xdr:colOff>
      <xdr:row>61</xdr:row>
      <xdr:rowOff>1270</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5430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118110</xdr:rowOff>
    </xdr:from>
    <xdr:to>
      <xdr:col>85</xdr:col>
      <xdr:colOff>127000</xdr:colOff>
      <xdr:row>60</xdr:row>
      <xdr:rowOff>121920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flipV="1">
          <a:off x="15481300" y="104051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42545</xdr:rowOff>
    </xdr:from>
    <xdr:to>
      <xdr:col>76</xdr:col>
      <xdr:colOff>165100</xdr:colOff>
      <xdr:row>60</xdr:row>
      <xdr:rowOff>144145</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4541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93345</xdr:rowOff>
    </xdr:from>
    <xdr:to>
      <xdr:col>81</xdr:col>
      <xdr:colOff>50800</xdr:colOff>
      <xdr:row>60</xdr:row>
      <xdr:rowOff>121920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4592300" y="10380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19685</xdr:rowOff>
    </xdr:from>
    <xdr:to>
      <xdr:col>72</xdr:col>
      <xdr:colOff>38100</xdr:colOff>
      <xdr:row>60</xdr:row>
      <xdr:rowOff>121285</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3652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70485</xdr:rowOff>
    </xdr:from>
    <xdr:to>
      <xdr:col>76</xdr:col>
      <xdr:colOff>114300</xdr:colOff>
      <xdr:row>60</xdr:row>
      <xdr:rowOff>93345</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3703300" y="103574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160655</xdr:rowOff>
    </xdr:from>
    <xdr:to>
      <xdr:col>67</xdr:col>
      <xdr:colOff>101600</xdr:colOff>
      <xdr:row>60</xdr:row>
      <xdr:rowOff>90805</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2763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40005</xdr:rowOff>
    </xdr:from>
    <xdr:to>
      <xdr:col>71</xdr:col>
      <xdr:colOff>177800</xdr:colOff>
      <xdr:row>60</xdr:row>
      <xdr:rowOff>70485</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814300" y="103270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58" name="n_1aveValue【学校施設】&#10;有形固定資産減価償却率">
          <a:extLst>
            <a:ext uri="{FF2B5EF4-FFF2-40B4-BE49-F238E27FC236}">
              <a16:creationId xmlns:a16="http://schemas.microsoft.com/office/drawing/2014/main" id="{00000000-0008-0000-0E00-000092020000}"/>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659" name="n_2aveValue【学校施設】&#10;有形固定資産減価償却率">
          <a:extLst>
            <a:ext uri="{FF2B5EF4-FFF2-40B4-BE49-F238E27FC236}">
              <a16:creationId xmlns:a16="http://schemas.microsoft.com/office/drawing/2014/main" id="{00000000-0008-0000-0E00-000093020000}"/>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660" name="n_3aveValue【学校施設】&#10;有形固定資産減価償却率">
          <a:extLst>
            <a:ext uri="{FF2B5EF4-FFF2-40B4-BE49-F238E27FC236}">
              <a16:creationId xmlns:a16="http://schemas.microsoft.com/office/drawing/2014/main" id="{00000000-0008-0000-0E00-000094020000}"/>
            </a:ext>
          </a:extLst>
        </xdr:cNvPr>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661" name="n_4aveValue【学校施設】&#10;有形固定資産減価償却率">
          <a:extLst>
            <a:ext uri="{FF2B5EF4-FFF2-40B4-BE49-F238E27FC236}">
              <a16:creationId xmlns:a16="http://schemas.microsoft.com/office/drawing/2014/main" id="{00000000-0008-0000-0E00-000095020000}"/>
            </a:ext>
          </a:extLst>
        </xdr:cNvPr>
        <xdr:cNvSpPr txBox="1"/>
      </xdr:nvSpPr>
      <xdr:spPr>
        <a:xfrm>
          <a:off x="12611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163847</xdr:rowOff>
    </xdr:from>
    <xdr:ext cx="405111" cy="259045"/>
    <xdr:sp macro="" textlink="">
      <xdr:nvSpPr>
        <xdr:cNvPr id="662" name="n_1mainValue【学校施設】&#10;有形固定資産減価償却率">
          <a:extLst>
            <a:ext uri="{FF2B5EF4-FFF2-40B4-BE49-F238E27FC236}">
              <a16:creationId xmlns:a16="http://schemas.microsoft.com/office/drawing/2014/main" id="{00000000-0008-0000-0E00-000096020000}"/>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663" name="n_2mainValue【学校施設】&#10;有形固定資産減価償却率">
          <a:extLst>
            <a:ext uri="{FF2B5EF4-FFF2-40B4-BE49-F238E27FC236}">
              <a16:creationId xmlns:a16="http://schemas.microsoft.com/office/drawing/2014/main" id="{00000000-0008-0000-0E00-000097020000}"/>
            </a:ext>
          </a:extLst>
        </xdr:cNvPr>
        <xdr:cNvSpPr txBox="1"/>
      </xdr:nvSpPr>
      <xdr:spPr>
        <a:xfrm>
          <a:off x="14389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112412</xdr:rowOff>
    </xdr:from>
    <xdr:ext cx="405111" cy="259045"/>
    <xdr:sp macro="" textlink="">
      <xdr:nvSpPr>
        <xdr:cNvPr id="664" name="n_3mainValue【学校施設】&#10;有形固定資産減価償却率">
          <a:extLst>
            <a:ext uri="{FF2B5EF4-FFF2-40B4-BE49-F238E27FC236}">
              <a16:creationId xmlns:a16="http://schemas.microsoft.com/office/drawing/2014/main" id="{00000000-0008-0000-0E00-000098020000}"/>
            </a:ext>
          </a:extLst>
        </xdr:cNvPr>
        <xdr:cNvSpPr txBox="1"/>
      </xdr:nvSpPr>
      <xdr:spPr>
        <a:xfrm>
          <a:off x="13500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81932</xdr:rowOff>
    </xdr:from>
    <xdr:ext cx="405111" cy="259045"/>
    <xdr:sp macro="" textlink="">
      <xdr:nvSpPr>
        <xdr:cNvPr id="665" name="n_4mainValue【学校施設】&#10;有形固定資産減価償却率">
          <a:extLst>
            <a:ext uri="{FF2B5EF4-FFF2-40B4-BE49-F238E27FC236}">
              <a16:creationId xmlns:a16="http://schemas.microsoft.com/office/drawing/2014/main" id="{00000000-0008-0000-0E00-000099020000}"/>
            </a:ext>
          </a:extLst>
        </xdr:cNvPr>
        <xdr:cNvSpPr txBox="1"/>
      </xdr:nvSpPr>
      <xdr:spPr>
        <a:xfrm>
          <a:off x="12611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0000000-0008-0000-0E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690" name="【学校施設】&#10;一人当たり面積最小値テキスト">
          <a:extLst>
            <a:ext uri="{FF2B5EF4-FFF2-40B4-BE49-F238E27FC236}">
              <a16:creationId xmlns:a16="http://schemas.microsoft.com/office/drawing/2014/main" id="{00000000-0008-0000-0E00-0000B2020000}"/>
            </a:ext>
          </a:extLst>
        </xdr:cNvPr>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692" name="【学校施設】&#10;一人当たり面積最大値テキスト">
          <a:extLst>
            <a:ext uri="{FF2B5EF4-FFF2-40B4-BE49-F238E27FC236}">
              <a16:creationId xmlns:a16="http://schemas.microsoft.com/office/drawing/2014/main" id="{00000000-0008-0000-0E00-0000B4020000}"/>
            </a:ext>
          </a:extLst>
        </xdr:cNvPr>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134688</xdr:rowOff>
    </xdr:from>
    <xdr:ext cx="469744" cy="259045"/>
    <xdr:sp macro="" textlink="">
      <xdr:nvSpPr>
        <xdr:cNvPr id="694" name="【学校施設】&#10;一人当たり面積平均値テキスト">
          <a:extLst>
            <a:ext uri="{FF2B5EF4-FFF2-40B4-BE49-F238E27FC236}">
              <a16:creationId xmlns:a16="http://schemas.microsoft.com/office/drawing/2014/main" id="{00000000-0008-0000-0E00-0000B6020000}"/>
            </a:ext>
          </a:extLst>
        </xdr:cNvPr>
        <xdr:cNvSpPr txBox="1"/>
      </xdr:nvSpPr>
      <xdr:spPr>
        <a:xfrm>
          <a:off x="22199600" y="10593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169646</xdr:rowOff>
    </xdr:from>
    <xdr:to>
      <xdr:col>116</xdr:col>
      <xdr:colOff>114300</xdr:colOff>
      <xdr:row>63</xdr:row>
      <xdr:rowOff>99796</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2110700" y="1079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90237</xdr:rowOff>
    </xdr:from>
    <xdr:ext cx="469744" cy="259045"/>
    <xdr:sp macro="" textlink="">
      <xdr:nvSpPr>
        <xdr:cNvPr id="706" name="【学校施設】&#10;一人当たり面積該当値テキスト">
          <a:extLst>
            <a:ext uri="{FF2B5EF4-FFF2-40B4-BE49-F238E27FC236}">
              <a16:creationId xmlns:a16="http://schemas.microsoft.com/office/drawing/2014/main" id="{00000000-0008-0000-0E00-0000C2020000}"/>
            </a:ext>
          </a:extLst>
        </xdr:cNvPr>
        <xdr:cNvSpPr txBox="1"/>
      </xdr:nvSpPr>
      <xdr:spPr>
        <a:xfrm>
          <a:off x="22199600" y="1072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788</xdr:rowOff>
    </xdr:from>
    <xdr:to>
      <xdr:col>112</xdr:col>
      <xdr:colOff>38100</xdr:colOff>
      <xdr:row>63</xdr:row>
      <xdr:rowOff>102388</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1272500" y="1080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48996</xdr:rowOff>
    </xdr:from>
    <xdr:to>
      <xdr:col>116</xdr:col>
      <xdr:colOff>63500</xdr:colOff>
      <xdr:row>63</xdr:row>
      <xdr:rowOff>51588</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21323300" y="10850346"/>
          <a:ext cx="8382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1854</xdr:rowOff>
    </xdr:from>
    <xdr:to>
      <xdr:col>107</xdr:col>
      <xdr:colOff>101600</xdr:colOff>
      <xdr:row>63</xdr:row>
      <xdr:rowOff>103454</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0383500" y="108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51588</xdr:rowOff>
    </xdr:from>
    <xdr:to>
      <xdr:col>111</xdr:col>
      <xdr:colOff>177800</xdr:colOff>
      <xdr:row>63</xdr:row>
      <xdr:rowOff>52654</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20434300" y="10852938"/>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2616</xdr:rowOff>
    </xdr:from>
    <xdr:to>
      <xdr:col>102</xdr:col>
      <xdr:colOff>165100</xdr:colOff>
      <xdr:row>63</xdr:row>
      <xdr:rowOff>104216</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9494500" y="1080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52654</xdr:rowOff>
    </xdr:from>
    <xdr:to>
      <xdr:col>107</xdr:col>
      <xdr:colOff>50800</xdr:colOff>
      <xdr:row>63</xdr:row>
      <xdr:rowOff>53416</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19545300" y="1085400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3759</xdr:rowOff>
    </xdr:from>
    <xdr:to>
      <xdr:col>98</xdr:col>
      <xdr:colOff>38100</xdr:colOff>
      <xdr:row>63</xdr:row>
      <xdr:rowOff>105359</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8605500" y="1080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53416</xdr:rowOff>
    </xdr:from>
    <xdr:to>
      <xdr:col>102</xdr:col>
      <xdr:colOff>114300</xdr:colOff>
      <xdr:row>63</xdr:row>
      <xdr:rowOff>54559</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18656300" y="1085476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66108</xdr:rowOff>
    </xdr:from>
    <xdr:ext cx="469744" cy="259045"/>
    <xdr:sp macro="" textlink="">
      <xdr:nvSpPr>
        <xdr:cNvPr id="715" name="n_1aveValue【学校施設】&#10;一人当たり面積">
          <a:extLst>
            <a:ext uri="{FF2B5EF4-FFF2-40B4-BE49-F238E27FC236}">
              <a16:creationId xmlns:a16="http://schemas.microsoft.com/office/drawing/2014/main" id="{00000000-0008-0000-0E00-0000CB020000}"/>
            </a:ext>
          </a:extLst>
        </xdr:cNvPr>
        <xdr:cNvSpPr txBox="1"/>
      </xdr:nvSpPr>
      <xdr:spPr>
        <a:xfrm>
          <a:off x="210757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54601</xdr:rowOff>
    </xdr:from>
    <xdr:ext cx="469744" cy="259045"/>
    <xdr:sp macro="" textlink="">
      <xdr:nvSpPr>
        <xdr:cNvPr id="716" name="n_2aveValue【学校施設】&#10;一人当たり面積">
          <a:extLst>
            <a:ext uri="{FF2B5EF4-FFF2-40B4-BE49-F238E27FC236}">
              <a16:creationId xmlns:a16="http://schemas.microsoft.com/office/drawing/2014/main" id="{00000000-0008-0000-0E00-0000CC020000}"/>
            </a:ext>
          </a:extLst>
        </xdr:cNvPr>
        <xdr:cNvSpPr txBox="1"/>
      </xdr:nvSpPr>
      <xdr:spPr>
        <a:xfrm>
          <a:off x="20199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53839</xdr:rowOff>
    </xdr:from>
    <xdr:ext cx="469744" cy="259045"/>
    <xdr:sp macro="" textlink="">
      <xdr:nvSpPr>
        <xdr:cNvPr id="717" name="n_3aveValue【学校施設】&#10;一人当たり面積">
          <a:extLst>
            <a:ext uri="{FF2B5EF4-FFF2-40B4-BE49-F238E27FC236}">
              <a16:creationId xmlns:a16="http://schemas.microsoft.com/office/drawing/2014/main" id="{00000000-0008-0000-0E00-0000CD020000}"/>
            </a:ext>
          </a:extLst>
        </xdr:cNvPr>
        <xdr:cNvSpPr txBox="1"/>
      </xdr:nvSpPr>
      <xdr:spPr>
        <a:xfrm>
          <a:off x="19310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61079</xdr:rowOff>
    </xdr:from>
    <xdr:ext cx="469744" cy="259045"/>
    <xdr:sp macro="" textlink="">
      <xdr:nvSpPr>
        <xdr:cNvPr id="718" name="n_4aveValue【学校施設】&#10;一人当たり面積">
          <a:extLst>
            <a:ext uri="{FF2B5EF4-FFF2-40B4-BE49-F238E27FC236}">
              <a16:creationId xmlns:a16="http://schemas.microsoft.com/office/drawing/2014/main" id="{00000000-0008-0000-0E00-0000CE020000}"/>
            </a:ext>
          </a:extLst>
        </xdr:cNvPr>
        <xdr:cNvSpPr txBox="1"/>
      </xdr:nvSpPr>
      <xdr:spPr>
        <a:xfrm>
          <a:off x="18421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93515</xdr:rowOff>
    </xdr:from>
    <xdr:ext cx="469744" cy="259045"/>
    <xdr:sp macro="" textlink="">
      <xdr:nvSpPr>
        <xdr:cNvPr id="719" name="n_1mainValue【学校施設】&#10;一人当たり面積">
          <a:extLst>
            <a:ext uri="{FF2B5EF4-FFF2-40B4-BE49-F238E27FC236}">
              <a16:creationId xmlns:a16="http://schemas.microsoft.com/office/drawing/2014/main" id="{00000000-0008-0000-0E00-0000CF020000}"/>
            </a:ext>
          </a:extLst>
        </xdr:cNvPr>
        <xdr:cNvSpPr txBox="1"/>
      </xdr:nvSpPr>
      <xdr:spPr>
        <a:xfrm>
          <a:off x="21075727" y="1089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94581</xdr:rowOff>
    </xdr:from>
    <xdr:ext cx="469744" cy="259045"/>
    <xdr:sp macro="" textlink="">
      <xdr:nvSpPr>
        <xdr:cNvPr id="720" name="n_2mainValue【学校施設】&#10;一人当たり面積">
          <a:extLst>
            <a:ext uri="{FF2B5EF4-FFF2-40B4-BE49-F238E27FC236}">
              <a16:creationId xmlns:a16="http://schemas.microsoft.com/office/drawing/2014/main" id="{00000000-0008-0000-0E00-0000D0020000}"/>
            </a:ext>
          </a:extLst>
        </xdr:cNvPr>
        <xdr:cNvSpPr txBox="1"/>
      </xdr:nvSpPr>
      <xdr:spPr>
        <a:xfrm>
          <a:off x="20199427" y="1089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95343</xdr:rowOff>
    </xdr:from>
    <xdr:ext cx="469744" cy="259045"/>
    <xdr:sp macro="" textlink="">
      <xdr:nvSpPr>
        <xdr:cNvPr id="721" name="n_3mainValue【学校施設】&#10;一人当たり面積">
          <a:extLst>
            <a:ext uri="{FF2B5EF4-FFF2-40B4-BE49-F238E27FC236}">
              <a16:creationId xmlns:a16="http://schemas.microsoft.com/office/drawing/2014/main" id="{00000000-0008-0000-0E00-0000D1020000}"/>
            </a:ext>
          </a:extLst>
        </xdr:cNvPr>
        <xdr:cNvSpPr txBox="1"/>
      </xdr:nvSpPr>
      <xdr:spPr>
        <a:xfrm>
          <a:off x="19310427" y="10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96486</xdr:rowOff>
    </xdr:from>
    <xdr:ext cx="469744" cy="259045"/>
    <xdr:sp macro="" textlink="">
      <xdr:nvSpPr>
        <xdr:cNvPr id="722" name="n_4mainValue【学校施設】&#10;一人当たり面積">
          <a:extLst>
            <a:ext uri="{FF2B5EF4-FFF2-40B4-BE49-F238E27FC236}">
              <a16:creationId xmlns:a16="http://schemas.microsoft.com/office/drawing/2014/main" id="{00000000-0008-0000-0E00-0000D2020000}"/>
            </a:ext>
          </a:extLst>
        </xdr:cNvPr>
        <xdr:cNvSpPr txBox="1"/>
      </xdr:nvSpPr>
      <xdr:spPr>
        <a:xfrm>
          <a:off x="18421427" y="1089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E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E00-0000FD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767" name="【公民館】&#10;有形固定資産減価償却率最大値テキスト">
          <a:extLst>
            <a:ext uri="{FF2B5EF4-FFF2-40B4-BE49-F238E27FC236}">
              <a16:creationId xmlns:a16="http://schemas.microsoft.com/office/drawing/2014/main" id="{00000000-0008-0000-0E00-0000FF020000}"/>
            </a:ext>
          </a:extLst>
        </xdr:cNvPr>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165843</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E00-000001030000}"/>
            </a:ext>
          </a:extLst>
        </xdr:cNvPr>
        <xdr:cNvSpPr txBox="1"/>
      </xdr:nvSpPr>
      <xdr:spPr>
        <a:xfrm>
          <a:off x="16357600" y="17996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4541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2763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129902</xdr:rowOff>
    </xdr:from>
    <xdr:to>
      <xdr:col>85</xdr:col>
      <xdr:colOff>177800</xdr:colOff>
      <xdr:row>108</xdr:row>
      <xdr:rowOff>60052</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62687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108329</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E00-00000D030000}"/>
            </a:ext>
          </a:extLst>
        </xdr:cNvPr>
        <xdr:cNvSpPr txBox="1"/>
      </xdr:nvSpPr>
      <xdr:spPr>
        <a:xfrm>
          <a:off x="16357600"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105411</xdr:rowOff>
    </xdr:from>
    <xdr:to>
      <xdr:col>81</xdr:col>
      <xdr:colOff>101600</xdr:colOff>
      <xdr:row>108</xdr:row>
      <xdr:rowOff>35561</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5430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156211</xdr:rowOff>
    </xdr:from>
    <xdr:to>
      <xdr:col>85</xdr:col>
      <xdr:colOff>127000</xdr:colOff>
      <xdr:row>108</xdr:row>
      <xdr:rowOff>9252</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5481300" y="18501361"/>
          <a:ext cx="8382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79284</xdr:rowOff>
    </xdr:from>
    <xdr:to>
      <xdr:col>76</xdr:col>
      <xdr:colOff>165100</xdr:colOff>
      <xdr:row>108</xdr:row>
      <xdr:rowOff>9434</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4541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130084</xdr:rowOff>
    </xdr:from>
    <xdr:to>
      <xdr:col>81</xdr:col>
      <xdr:colOff>50800</xdr:colOff>
      <xdr:row>107</xdr:row>
      <xdr:rowOff>156211</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4592300" y="18475234"/>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54792</xdr:rowOff>
    </xdr:from>
    <xdr:to>
      <xdr:col>72</xdr:col>
      <xdr:colOff>38100</xdr:colOff>
      <xdr:row>107</xdr:row>
      <xdr:rowOff>156392</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3652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105592</xdr:rowOff>
    </xdr:from>
    <xdr:to>
      <xdr:col>76</xdr:col>
      <xdr:colOff>114300</xdr:colOff>
      <xdr:row>107</xdr:row>
      <xdr:rowOff>130084</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3703300" y="1845074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22134</xdr:rowOff>
    </xdr:from>
    <xdr:to>
      <xdr:col>67</xdr:col>
      <xdr:colOff>101600</xdr:colOff>
      <xdr:row>107</xdr:row>
      <xdr:rowOff>123734</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2763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72934</xdr:rowOff>
    </xdr:from>
    <xdr:to>
      <xdr:col>71</xdr:col>
      <xdr:colOff>177800</xdr:colOff>
      <xdr:row>107</xdr:row>
      <xdr:rowOff>105592</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2814300" y="184180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61884</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E00-000016030000}"/>
            </a:ext>
          </a:extLst>
        </xdr:cNvPr>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70048</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E00-000017030000}"/>
            </a:ext>
          </a:extLst>
        </xdr:cNvPr>
        <xdr:cNvSpPr txBox="1"/>
      </xdr:nvSpPr>
      <xdr:spPr>
        <a:xfrm>
          <a:off x="14389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E00-000018030000}"/>
            </a:ext>
          </a:extLst>
        </xdr:cNvPr>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99440</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E00-000019030000}"/>
            </a:ext>
          </a:extLst>
        </xdr:cNvPr>
        <xdr:cNvSpPr txBox="1"/>
      </xdr:nvSpPr>
      <xdr:spPr>
        <a:xfrm>
          <a:off x="12611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26688</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E00-00001A030000}"/>
            </a:ext>
          </a:extLst>
        </xdr:cNvPr>
        <xdr:cNvSpPr txBox="1"/>
      </xdr:nvSpPr>
      <xdr:spPr>
        <a:xfrm>
          <a:off x="152660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561</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E00-00001B030000}"/>
            </a:ext>
          </a:extLst>
        </xdr:cNvPr>
        <xdr:cNvSpPr txBox="1"/>
      </xdr:nvSpPr>
      <xdr:spPr>
        <a:xfrm>
          <a:off x="14389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147519</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E00-00001C030000}"/>
            </a:ext>
          </a:extLst>
        </xdr:cNvPr>
        <xdr:cNvSpPr txBox="1"/>
      </xdr:nvSpPr>
      <xdr:spPr>
        <a:xfrm>
          <a:off x="135007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114861</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E00-00001D030000}"/>
            </a:ext>
          </a:extLst>
        </xdr:cNvPr>
        <xdr:cNvSpPr txBox="1"/>
      </xdr:nvSpPr>
      <xdr:spPr>
        <a:xfrm>
          <a:off x="12611744"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18305</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22199600" y="18192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51308</xdr:rowOff>
    </xdr:from>
    <xdr:to>
      <xdr:col>107</xdr:col>
      <xdr:colOff>101600</xdr:colOff>
      <xdr:row>106</xdr:row>
      <xdr:rowOff>152908</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0383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71882</xdr:rowOff>
    </xdr:from>
    <xdr:to>
      <xdr:col>102</xdr:col>
      <xdr:colOff>165100</xdr:colOff>
      <xdr:row>107</xdr:row>
      <xdr:rowOff>2032</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9494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102363</xdr:rowOff>
    </xdr:from>
    <xdr:to>
      <xdr:col>98</xdr:col>
      <xdr:colOff>38100</xdr:colOff>
      <xdr:row>107</xdr:row>
      <xdr:rowOff>32513</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8605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8637</xdr:rowOff>
    </xdr:from>
    <xdr:to>
      <xdr:col>116</xdr:col>
      <xdr:colOff>114300</xdr:colOff>
      <xdr:row>106</xdr:row>
      <xdr:rowOff>110237</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2110700" y="1818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31514</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22199600" y="1803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xdr:rowOff>
    </xdr:from>
    <xdr:to>
      <xdr:col>112</xdr:col>
      <xdr:colOff>38100</xdr:colOff>
      <xdr:row>106</xdr:row>
      <xdr:rowOff>115570</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1272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59437</xdr:rowOff>
    </xdr:from>
    <xdr:to>
      <xdr:col>116</xdr:col>
      <xdr:colOff>63500</xdr:colOff>
      <xdr:row>106</xdr:row>
      <xdr:rowOff>64770</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21323300" y="18233137"/>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xdr:rowOff>
    </xdr:from>
    <xdr:to>
      <xdr:col>107</xdr:col>
      <xdr:colOff>101600</xdr:colOff>
      <xdr:row>106</xdr:row>
      <xdr:rowOff>117856</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0383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64770</xdr:rowOff>
    </xdr:from>
    <xdr:to>
      <xdr:col>111</xdr:col>
      <xdr:colOff>177800</xdr:colOff>
      <xdr:row>106</xdr:row>
      <xdr:rowOff>67056</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20434300" y="182384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17780</xdr:rowOff>
    </xdr:from>
    <xdr:to>
      <xdr:col>102</xdr:col>
      <xdr:colOff>165100</xdr:colOff>
      <xdr:row>106</xdr:row>
      <xdr:rowOff>119380</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9494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67056</xdr:rowOff>
    </xdr:from>
    <xdr:to>
      <xdr:col>107</xdr:col>
      <xdr:colOff>50800</xdr:colOff>
      <xdr:row>106</xdr:row>
      <xdr:rowOff>68580</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flipV="1">
          <a:off x="19545300" y="1824075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20828</xdr:rowOff>
    </xdr:from>
    <xdr:to>
      <xdr:col>98</xdr:col>
      <xdr:colOff>38100</xdr:colOff>
      <xdr:row>106</xdr:row>
      <xdr:rowOff>122428</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8605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68580</xdr:rowOff>
    </xdr:from>
    <xdr:to>
      <xdr:col>102</xdr:col>
      <xdr:colOff>114300</xdr:colOff>
      <xdr:row>106</xdr:row>
      <xdr:rowOff>71628</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flipV="1">
          <a:off x="18656300" y="182422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151655</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21075727" y="1832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144035</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201994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164609</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9310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23640</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8421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132097</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210757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134383</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20199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135907</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9310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138955</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8421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主な施設は、公民館、漁港・港湾施設、橋りょう・トンネル、認定こども園等であり、低くなっている主な施設は公営住宅である。公営住宅については築年数の古いものが多いが、建替え工事や改修工事を進めていることから類似団体平均値より低い数値となっている。橋りょうについては建築年月日が不詳のものがあり、減価償却率が高くなっていると思料される。今後の調査次第で建築年月日が判明し、数値次第では減少するものと思料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一方公民館については、築年数が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年ほど経過しているものがほとんどであるため、減価償却率が高くなっている。港湾・漁港については、築年数が古く減価償却率が高くなっているため今後順次改修を検討していく。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認定こども園については多くの建物が建築後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年以上経過しており数値が高くなっている。今後は個別施設計画の策定に基づいた施設の複合化・集約化を検討する。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5,150
5,139
20.58
5,764,465
5,438,900
205,611
3,011,260
6,211,080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38644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156771</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7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38644</xdr:rowOff>
    </xdr:from>
    <xdr:to>
      <xdr:col>24</xdr:col>
      <xdr:colOff>152400</xdr:colOff>
      <xdr:row>33</xdr:row>
      <xdr:rowOff>38644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97246</xdr:rowOff>
    </xdr:from>
    <xdr:to>
      <xdr:col>20</xdr:col>
      <xdr:colOff>38100</xdr:colOff>
      <xdr:row>39</xdr:row>
      <xdr:rowOff>27396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85816</xdr:rowOff>
    </xdr:from>
    <xdr:to>
      <xdr:col>15</xdr:col>
      <xdr:colOff>101600</xdr:colOff>
      <xdr:row>39</xdr:row>
      <xdr:rowOff>15966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116840</xdr:rowOff>
    </xdr:from>
    <xdr:to>
      <xdr:col>24</xdr:col>
      <xdr:colOff>114300</xdr:colOff>
      <xdr:row>41</xdr:row>
      <xdr:rowOff>46990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95267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80917</xdr:rowOff>
    </xdr:from>
    <xdr:to>
      <xdr:col>20</xdr:col>
      <xdr:colOff>38100</xdr:colOff>
      <xdr:row>41</xdr:row>
      <xdr:rowOff>11067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131717</xdr:rowOff>
    </xdr:from>
    <xdr:to>
      <xdr:col>24</xdr:col>
      <xdr:colOff>63500</xdr:colOff>
      <xdr:row>40</xdr:row>
      <xdr:rowOff>167640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98971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44994</xdr:rowOff>
    </xdr:from>
    <xdr:to>
      <xdr:col>15</xdr:col>
      <xdr:colOff>101600</xdr:colOff>
      <xdr:row>40</xdr:row>
      <xdr:rowOff>146594</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95794</xdr:rowOff>
    </xdr:from>
    <xdr:to>
      <xdr:col>19</xdr:col>
      <xdr:colOff>177800</xdr:colOff>
      <xdr:row>40</xdr:row>
      <xdr:rowOff>131717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9537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9072</xdr:rowOff>
    </xdr:from>
    <xdr:to>
      <xdr:col>10</xdr:col>
      <xdr:colOff>165100</xdr:colOff>
      <xdr:row>40</xdr:row>
      <xdr:rowOff>110672</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59872</xdr:rowOff>
    </xdr:from>
    <xdr:to>
      <xdr:col>15</xdr:col>
      <xdr:colOff>50800</xdr:colOff>
      <xdr:row>40</xdr:row>
      <xdr:rowOff>95794</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9178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144599</xdr:rowOff>
    </xdr:from>
    <xdr:to>
      <xdr:col>6</xdr:col>
      <xdr:colOff>38100</xdr:colOff>
      <xdr:row>40</xdr:row>
      <xdr:rowOff>74749</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23949</xdr:rowOff>
    </xdr:from>
    <xdr:to>
      <xdr:col>10</xdr:col>
      <xdr:colOff>114300</xdr:colOff>
      <xdr:row>40</xdr:row>
      <xdr:rowOff>59872</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8819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43923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32493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17797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2194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137721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101799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65876</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59780"/>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57421</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40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34544</xdr:rowOff>
    </xdr:from>
    <xdr:to>
      <xdr:col>55</xdr:col>
      <xdr:colOff>50800</xdr:colOff>
      <xdr:row>38</xdr:row>
      <xdr:rowOff>136144</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169418</xdr:rowOff>
    </xdr:from>
    <xdr:to>
      <xdr:col>50</xdr:col>
      <xdr:colOff>165100</xdr:colOff>
      <xdr:row>38</xdr:row>
      <xdr:rowOff>99568</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155702</xdr:rowOff>
    </xdr:from>
    <xdr:to>
      <xdr:col>46</xdr:col>
      <xdr:colOff>38100</xdr:colOff>
      <xdr:row>38</xdr:row>
      <xdr:rowOff>85852</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43688</xdr:rowOff>
    </xdr:from>
    <xdr:to>
      <xdr:col>36</xdr:col>
      <xdr:colOff>165100</xdr:colOff>
      <xdr:row>38</xdr:row>
      <xdr:rowOff>145288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89408</xdr:rowOff>
    </xdr:from>
    <xdr:to>
      <xdr:col>55</xdr:col>
      <xdr:colOff>50800</xdr:colOff>
      <xdr:row>39</xdr:row>
      <xdr:rowOff>19558</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67835</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58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98552</xdr:rowOff>
    </xdr:from>
    <xdr:to>
      <xdr:col>50</xdr:col>
      <xdr:colOff>165100</xdr:colOff>
      <xdr:row>39</xdr:row>
      <xdr:rowOff>28702</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140208</xdr:rowOff>
    </xdr:from>
    <xdr:to>
      <xdr:col>55</xdr:col>
      <xdr:colOff>0</xdr:colOff>
      <xdr:row>38</xdr:row>
      <xdr:rowOff>149352</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6553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98552</xdr:rowOff>
    </xdr:from>
    <xdr:to>
      <xdr:col>46</xdr:col>
      <xdr:colOff>38100</xdr:colOff>
      <xdr:row>39</xdr:row>
      <xdr:rowOff>28702</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149352</xdr:rowOff>
    </xdr:from>
    <xdr:to>
      <xdr:col>50</xdr:col>
      <xdr:colOff>114300</xdr:colOff>
      <xdr:row>38</xdr:row>
      <xdr:rowOff>149352</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6664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103124</xdr:rowOff>
    </xdr:from>
    <xdr:to>
      <xdr:col>41</xdr:col>
      <xdr:colOff>101600</xdr:colOff>
      <xdr:row>39</xdr:row>
      <xdr:rowOff>33274</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149352</xdr:rowOff>
    </xdr:from>
    <xdr:to>
      <xdr:col>45</xdr:col>
      <xdr:colOff>177800</xdr:colOff>
      <xdr:row>38</xdr:row>
      <xdr:rowOff>153924</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664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103124</xdr:rowOff>
    </xdr:from>
    <xdr:to>
      <xdr:col>36</xdr:col>
      <xdr:colOff>165100</xdr:colOff>
      <xdr:row>39</xdr:row>
      <xdr:rowOff>33274</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153924</xdr:rowOff>
    </xdr:from>
    <xdr:to>
      <xdr:col>41</xdr:col>
      <xdr:colOff>50800</xdr:colOff>
      <xdr:row>38</xdr:row>
      <xdr:rowOff>153924</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66690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116095</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102379</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161815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19829</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19829</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24401</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24401</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112503</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39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7983</xdr:rowOff>
    </xdr:from>
    <xdr:to>
      <xdr:col>24</xdr:col>
      <xdr:colOff>114300</xdr:colOff>
      <xdr:row>62</xdr:row>
      <xdr:rowOff>109583</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157860</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133713</xdr:rowOff>
    </xdr:from>
    <xdr:to>
      <xdr:col>20</xdr:col>
      <xdr:colOff>38100</xdr:colOff>
      <xdr:row>62</xdr:row>
      <xdr:rowOff>63863</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13063</xdr:rowOff>
    </xdr:from>
    <xdr:to>
      <xdr:col>24</xdr:col>
      <xdr:colOff>63500</xdr:colOff>
      <xdr:row>62</xdr:row>
      <xdr:rowOff>58783</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064296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87993</xdr:rowOff>
    </xdr:from>
    <xdr:to>
      <xdr:col>15</xdr:col>
      <xdr:colOff>101600</xdr:colOff>
      <xdr:row>62</xdr:row>
      <xdr:rowOff>18143</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138793</xdr:rowOff>
    </xdr:from>
    <xdr:to>
      <xdr:col>19</xdr:col>
      <xdr:colOff>177800</xdr:colOff>
      <xdr:row>62</xdr:row>
      <xdr:rowOff>13063</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59724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42273</xdr:rowOff>
    </xdr:from>
    <xdr:to>
      <xdr:col>10</xdr:col>
      <xdr:colOff>165100</xdr:colOff>
      <xdr:row>61</xdr:row>
      <xdr:rowOff>143873</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93073</xdr:rowOff>
    </xdr:from>
    <xdr:to>
      <xdr:col>15</xdr:col>
      <xdr:colOff>50800</xdr:colOff>
      <xdr:row>61</xdr:row>
      <xdr:rowOff>138793</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5515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171269</xdr:rowOff>
    </xdr:from>
    <xdr:to>
      <xdr:col>6</xdr:col>
      <xdr:colOff>38100</xdr:colOff>
      <xdr:row>61</xdr:row>
      <xdr:rowOff>101419</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50619</xdr:rowOff>
    </xdr:from>
    <xdr:to>
      <xdr:col>10</xdr:col>
      <xdr:colOff>114300</xdr:colOff>
      <xdr:row>61</xdr:row>
      <xdr:rowOff>93073</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50906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54990</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135000</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84218</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37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128651</xdr:rowOff>
    </xdr:from>
    <xdr:to>
      <xdr:col>55</xdr:col>
      <xdr:colOff>50800</xdr:colOff>
      <xdr:row>58</xdr:row>
      <xdr:rowOff>58801</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990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151528</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975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140653</xdr:rowOff>
    </xdr:from>
    <xdr:to>
      <xdr:col>50</xdr:col>
      <xdr:colOff>165100</xdr:colOff>
      <xdr:row>58</xdr:row>
      <xdr:rowOff>70803</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991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8001</xdr:rowOff>
    </xdr:from>
    <xdr:to>
      <xdr:col>55</xdr:col>
      <xdr:colOff>0</xdr:colOff>
      <xdr:row>58</xdr:row>
      <xdr:rowOff>20003</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9639300" y="9952101"/>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145224</xdr:rowOff>
    </xdr:from>
    <xdr:to>
      <xdr:col>46</xdr:col>
      <xdr:colOff>38100</xdr:colOff>
      <xdr:row>58</xdr:row>
      <xdr:rowOff>75374</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99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20003</xdr:rowOff>
    </xdr:from>
    <xdr:to>
      <xdr:col>50</xdr:col>
      <xdr:colOff>114300</xdr:colOff>
      <xdr:row>58</xdr:row>
      <xdr:rowOff>24574</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8750300" y="9964103"/>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148654</xdr:rowOff>
    </xdr:from>
    <xdr:to>
      <xdr:col>41</xdr:col>
      <xdr:colOff>101600</xdr:colOff>
      <xdr:row>58</xdr:row>
      <xdr:rowOff>78804</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992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24574</xdr:rowOff>
    </xdr:from>
    <xdr:to>
      <xdr:col>45</xdr:col>
      <xdr:colOff>177800</xdr:colOff>
      <xdr:row>58</xdr:row>
      <xdr:rowOff>28004</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9968674"/>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153797</xdr:rowOff>
    </xdr:from>
    <xdr:to>
      <xdr:col>36</xdr:col>
      <xdr:colOff>165100</xdr:colOff>
      <xdr:row>58</xdr:row>
      <xdr:rowOff>83947</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992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28004</xdr:rowOff>
    </xdr:from>
    <xdr:to>
      <xdr:col>41</xdr:col>
      <xdr:colOff>50800</xdr:colOff>
      <xdr:row>58</xdr:row>
      <xdr:rowOff>33147</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6972300" y="9972104"/>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21353</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3065</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20782</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55071</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51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87330</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968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91901</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969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95331</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969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100474</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970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00000000-0008-0000-0F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a:extLst>
            <a:ext uri="{FF2B5EF4-FFF2-40B4-BE49-F238E27FC236}">
              <a16:creationId xmlns:a16="http://schemas.microsoft.com/office/drawing/2014/main" id="{00000000-0008-0000-0F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00000000-0008-0000-0F00-00001E010000}"/>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00000000-0008-0000-0F00-000020010000}"/>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1968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079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4584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99077</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00000000-0008-0000-0F00-00002C010000}"/>
            </a:ext>
          </a:extLst>
        </xdr:cNvPr>
        <xdr:cNvSpPr txBox="1"/>
      </xdr:nvSpPr>
      <xdr:spPr>
        <a:xfrm>
          <a:off x="4673600"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3746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129539</xdr:rowOff>
    </xdr:from>
    <xdr:to>
      <xdr:col>24</xdr:col>
      <xdr:colOff>63500</xdr:colOff>
      <xdr:row>82</xdr:row>
      <xdr:rowOff>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3797300" y="140169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82550</xdr:rowOff>
    </xdr:from>
    <xdr:to>
      <xdr:col>15</xdr:col>
      <xdr:colOff>101600</xdr:colOff>
      <xdr:row>82</xdr:row>
      <xdr:rowOff>12700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2857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129539</xdr:rowOff>
    </xdr:from>
    <xdr:to>
      <xdr:col>19</xdr:col>
      <xdr:colOff>177800</xdr:colOff>
      <xdr:row>81</xdr:row>
      <xdr:rowOff>133350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flipV="1">
          <a:off x="2908300" y="140169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40639</xdr:rowOff>
    </xdr:from>
    <xdr:to>
      <xdr:col>10</xdr:col>
      <xdr:colOff>165100</xdr:colOff>
      <xdr:row>81</xdr:row>
      <xdr:rowOff>142239</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968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91439</xdr:rowOff>
    </xdr:from>
    <xdr:to>
      <xdr:col>15</xdr:col>
      <xdr:colOff>50800</xdr:colOff>
      <xdr:row>81</xdr:row>
      <xdr:rowOff>133350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2019300" y="139788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636</xdr:rowOff>
    </xdr:from>
    <xdr:to>
      <xdr:col>6</xdr:col>
      <xdr:colOff>38100</xdr:colOff>
      <xdr:row>81</xdr:row>
      <xdr:rowOff>102236</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1079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51436</xdr:rowOff>
    </xdr:from>
    <xdr:to>
      <xdr:col>10</xdr:col>
      <xdr:colOff>114300</xdr:colOff>
      <xdr:row>81</xdr:row>
      <xdr:rowOff>91439</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130300" y="139388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309" name="n_1aveValue【福祉施設】&#10;有形固定資産減価償却率">
          <a:extLst>
            <a:ext uri="{FF2B5EF4-FFF2-40B4-BE49-F238E27FC236}">
              <a16:creationId xmlns:a16="http://schemas.microsoft.com/office/drawing/2014/main" id="{00000000-0008-0000-0F00-000035010000}"/>
            </a:ext>
          </a:extLst>
        </xdr:cNvPr>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310" name="n_2aveValue【福祉施設】&#10;有形固定資産減価償却率">
          <a:extLst>
            <a:ext uri="{FF2B5EF4-FFF2-40B4-BE49-F238E27FC236}">
              <a16:creationId xmlns:a16="http://schemas.microsoft.com/office/drawing/2014/main" id="{00000000-0008-0000-0F00-000036010000}"/>
            </a:ext>
          </a:extLst>
        </xdr:cNvPr>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311" name="n_3aveValue【福祉施設】&#10;有形固定資産減価償却率">
          <a:extLst>
            <a:ext uri="{FF2B5EF4-FFF2-40B4-BE49-F238E27FC236}">
              <a16:creationId xmlns:a16="http://schemas.microsoft.com/office/drawing/2014/main" id="{00000000-0008-0000-0F00-000037010000}"/>
            </a:ext>
          </a:extLst>
        </xdr:cNvPr>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312" name="n_4aveValue【福祉施設】&#10;有形固定資産減価償却率">
          <a:extLst>
            <a:ext uri="{FF2B5EF4-FFF2-40B4-BE49-F238E27FC236}">
              <a16:creationId xmlns:a16="http://schemas.microsoft.com/office/drawing/2014/main" id="{00000000-0008-0000-0F00-000038010000}"/>
            </a:ext>
          </a:extLst>
        </xdr:cNvPr>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xdr:rowOff>
    </xdr:from>
    <xdr:ext cx="405111" cy="259045"/>
    <xdr:sp macro="" textlink="">
      <xdr:nvSpPr>
        <xdr:cNvPr id="313" name="n_1main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3827</xdr:rowOff>
    </xdr:from>
    <xdr:ext cx="405111" cy="259045"/>
    <xdr:sp macro="" textlink="">
      <xdr:nvSpPr>
        <xdr:cNvPr id="314" name="n_2main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133366</xdr:rowOff>
    </xdr:from>
    <xdr:ext cx="405111" cy="259045"/>
    <xdr:sp macro="" textlink="">
      <xdr:nvSpPr>
        <xdr:cNvPr id="315" name="n_3main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402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93363</xdr:rowOff>
    </xdr:from>
    <xdr:ext cx="405111" cy="259045"/>
    <xdr:sp macro="" textlink="">
      <xdr:nvSpPr>
        <xdr:cNvPr id="316" name="n_4main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98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00000000-0008-0000-0F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flipV="1">
          <a:off x="10476865" y="13343077"/>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a:extLst>
            <a:ext uri="{FF2B5EF4-FFF2-40B4-BE49-F238E27FC236}">
              <a16:creationId xmlns:a16="http://schemas.microsoft.com/office/drawing/2014/main" id="{00000000-0008-0000-0F00-000053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341" name="【福祉施設】&#10;一人当たり面積最大値テキスト">
          <a:extLst>
            <a:ext uri="{FF2B5EF4-FFF2-40B4-BE49-F238E27FC236}">
              <a16:creationId xmlns:a16="http://schemas.microsoft.com/office/drawing/2014/main" id="{00000000-0008-0000-0F00-000055010000}"/>
            </a:ext>
          </a:extLst>
        </xdr:cNvPr>
        <xdr:cNvSpPr txBox="1"/>
      </xdr:nvSpPr>
      <xdr:spPr>
        <a:xfrm>
          <a:off x="10515600" y="1311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334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165625</xdr:rowOff>
    </xdr:from>
    <xdr:ext cx="469744" cy="259045"/>
    <xdr:sp macro="" textlink="">
      <xdr:nvSpPr>
        <xdr:cNvPr id="343" name="【福祉施設】&#10;一人当たり面積平均値テキスト">
          <a:extLst>
            <a:ext uri="{FF2B5EF4-FFF2-40B4-BE49-F238E27FC236}">
              <a16:creationId xmlns:a16="http://schemas.microsoft.com/office/drawing/2014/main" id="{00000000-0008-0000-0F00-000057010000}"/>
            </a:ext>
          </a:extLst>
        </xdr:cNvPr>
        <xdr:cNvSpPr txBox="1"/>
      </xdr:nvSpPr>
      <xdr:spPr>
        <a:xfrm>
          <a:off x="10515600" y="1439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9588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1930</xdr:rowOff>
    </xdr:from>
    <xdr:to>
      <xdr:col>46</xdr:col>
      <xdr:colOff>38100</xdr:colOff>
      <xdr:row>85</xdr:row>
      <xdr:rowOff>103530</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8699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147777</xdr:rowOff>
    </xdr:from>
    <xdr:to>
      <xdr:col>41</xdr:col>
      <xdr:colOff>101600</xdr:colOff>
      <xdr:row>85</xdr:row>
      <xdr:rowOff>77927</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7810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164236</xdr:rowOff>
    </xdr:from>
    <xdr:to>
      <xdr:col>36</xdr:col>
      <xdr:colOff>165100</xdr:colOff>
      <xdr:row>85</xdr:row>
      <xdr:rowOff>94386</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6921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52679</xdr:rowOff>
    </xdr:from>
    <xdr:to>
      <xdr:col>55</xdr:col>
      <xdr:colOff>50800</xdr:colOff>
      <xdr:row>85</xdr:row>
      <xdr:rowOff>154279</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10426700" y="1462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139056</xdr:rowOff>
    </xdr:from>
    <xdr:ext cx="469744" cy="259045"/>
    <xdr:sp macro="" textlink="">
      <xdr:nvSpPr>
        <xdr:cNvPr id="355" name="【福祉施設】&#10;一人当たり面積該当値テキスト">
          <a:extLst>
            <a:ext uri="{FF2B5EF4-FFF2-40B4-BE49-F238E27FC236}">
              <a16:creationId xmlns:a16="http://schemas.microsoft.com/office/drawing/2014/main" id="{00000000-0008-0000-0F00-000063010000}"/>
            </a:ext>
          </a:extLst>
        </xdr:cNvPr>
        <xdr:cNvSpPr txBox="1"/>
      </xdr:nvSpPr>
      <xdr:spPr>
        <a:xfrm>
          <a:off x="10515600" y="1454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54051</xdr:rowOff>
    </xdr:from>
    <xdr:to>
      <xdr:col>50</xdr:col>
      <xdr:colOff>165100</xdr:colOff>
      <xdr:row>85</xdr:row>
      <xdr:rowOff>155651</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9588500" y="1462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103479</xdr:rowOff>
    </xdr:from>
    <xdr:to>
      <xdr:col>55</xdr:col>
      <xdr:colOff>0</xdr:colOff>
      <xdr:row>85</xdr:row>
      <xdr:rowOff>104851</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flipV="1">
          <a:off x="9639300" y="14676729"/>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37592</xdr:rowOff>
    </xdr:from>
    <xdr:to>
      <xdr:col>46</xdr:col>
      <xdr:colOff>38100</xdr:colOff>
      <xdr:row>85</xdr:row>
      <xdr:rowOff>139192</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86995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88392</xdr:rowOff>
    </xdr:from>
    <xdr:to>
      <xdr:col>50</xdr:col>
      <xdr:colOff>114300</xdr:colOff>
      <xdr:row>85</xdr:row>
      <xdr:rowOff>104851</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8750300" y="14661642"/>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38049</xdr:rowOff>
    </xdr:from>
    <xdr:to>
      <xdr:col>41</xdr:col>
      <xdr:colOff>101600</xdr:colOff>
      <xdr:row>85</xdr:row>
      <xdr:rowOff>139649</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7810500" y="1461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88392</xdr:rowOff>
    </xdr:from>
    <xdr:to>
      <xdr:col>45</xdr:col>
      <xdr:colOff>177800</xdr:colOff>
      <xdr:row>85</xdr:row>
      <xdr:rowOff>88849</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7861300" y="1466164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38506</xdr:rowOff>
    </xdr:from>
    <xdr:to>
      <xdr:col>36</xdr:col>
      <xdr:colOff>165100</xdr:colOff>
      <xdr:row>85</xdr:row>
      <xdr:rowOff>140106</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6921500" y="146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88849</xdr:rowOff>
    </xdr:from>
    <xdr:to>
      <xdr:col>41</xdr:col>
      <xdr:colOff>50800</xdr:colOff>
      <xdr:row>85</xdr:row>
      <xdr:rowOff>89306</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6972300" y="1466209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103140</xdr:rowOff>
    </xdr:from>
    <xdr:ext cx="469744" cy="259045"/>
    <xdr:sp macro="" textlink="">
      <xdr:nvSpPr>
        <xdr:cNvPr id="364" name="n_1aveValue【福祉施設】&#10;一人当たり面積">
          <a:extLst>
            <a:ext uri="{FF2B5EF4-FFF2-40B4-BE49-F238E27FC236}">
              <a16:creationId xmlns:a16="http://schemas.microsoft.com/office/drawing/2014/main" id="{00000000-0008-0000-0F00-00006C010000}"/>
            </a:ext>
          </a:extLst>
        </xdr:cNvPr>
        <xdr:cNvSpPr txBox="1"/>
      </xdr:nvSpPr>
      <xdr:spPr>
        <a:xfrm>
          <a:off x="9391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120057</xdr:rowOff>
    </xdr:from>
    <xdr:ext cx="469744" cy="259045"/>
    <xdr:sp macro="" textlink="">
      <xdr:nvSpPr>
        <xdr:cNvPr id="365" name="n_2aveValue【福祉施設】&#10;一人当たり面積">
          <a:extLst>
            <a:ext uri="{FF2B5EF4-FFF2-40B4-BE49-F238E27FC236}">
              <a16:creationId xmlns:a16="http://schemas.microsoft.com/office/drawing/2014/main" id="{00000000-0008-0000-0F00-00006D010000}"/>
            </a:ext>
          </a:extLst>
        </xdr:cNvPr>
        <xdr:cNvSpPr txBox="1"/>
      </xdr:nvSpPr>
      <xdr:spPr>
        <a:xfrm>
          <a:off x="8515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94454</xdr:rowOff>
    </xdr:from>
    <xdr:ext cx="469744" cy="259045"/>
    <xdr:sp macro="" textlink="">
      <xdr:nvSpPr>
        <xdr:cNvPr id="366" name="n_3aveValue【福祉施設】&#10;一人当たり面積">
          <a:extLst>
            <a:ext uri="{FF2B5EF4-FFF2-40B4-BE49-F238E27FC236}">
              <a16:creationId xmlns:a16="http://schemas.microsoft.com/office/drawing/2014/main" id="{00000000-0008-0000-0F00-00006E010000}"/>
            </a:ext>
          </a:extLst>
        </xdr:cNvPr>
        <xdr:cNvSpPr txBox="1"/>
      </xdr:nvSpPr>
      <xdr:spPr>
        <a:xfrm>
          <a:off x="7626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110913</xdr:rowOff>
    </xdr:from>
    <xdr:ext cx="469744" cy="259045"/>
    <xdr:sp macro="" textlink="">
      <xdr:nvSpPr>
        <xdr:cNvPr id="367" name="n_4aveValue【福祉施設】&#10;一人当たり面積">
          <a:extLst>
            <a:ext uri="{FF2B5EF4-FFF2-40B4-BE49-F238E27FC236}">
              <a16:creationId xmlns:a16="http://schemas.microsoft.com/office/drawing/2014/main" id="{00000000-0008-0000-0F00-00006F010000}"/>
            </a:ext>
          </a:extLst>
        </xdr:cNvPr>
        <xdr:cNvSpPr txBox="1"/>
      </xdr:nvSpPr>
      <xdr:spPr>
        <a:xfrm>
          <a:off x="6737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146778</xdr:rowOff>
    </xdr:from>
    <xdr:ext cx="469744" cy="259045"/>
    <xdr:sp macro="" textlink="">
      <xdr:nvSpPr>
        <xdr:cNvPr id="368" name="n_1mainValue【福祉施設】&#10;一人当たり面積">
          <a:extLst>
            <a:ext uri="{FF2B5EF4-FFF2-40B4-BE49-F238E27FC236}">
              <a16:creationId xmlns:a16="http://schemas.microsoft.com/office/drawing/2014/main" id="{00000000-0008-0000-0F00-000070010000}"/>
            </a:ext>
          </a:extLst>
        </xdr:cNvPr>
        <xdr:cNvSpPr txBox="1"/>
      </xdr:nvSpPr>
      <xdr:spPr>
        <a:xfrm>
          <a:off x="9391727" y="1472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130319</xdr:rowOff>
    </xdr:from>
    <xdr:ext cx="469744" cy="259045"/>
    <xdr:sp macro="" textlink="">
      <xdr:nvSpPr>
        <xdr:cNvPr id="369" name="n_2mainValue【福祉施設】&#10;一人当たり面積">
          <a:extLst>
            <a:ext uri="{FF2B5EF4-FFF2-40B4-BE49-F238E27FC236}">
              <a16:creationId xmlns:a16="http://schemas.microsoft.com/office/drawing/2014/main" id="{00000000-0008-0000-0F00-000071010000}"/>
            </a:ext>
          </a:extLst>
        </xdr:cNvPr>
        <xdr:cNvSpPr txBox="1"/>
      </xdr:nvSpPr>
      <xdr:spPr>
        <a:xfrm>
          <a:off x="8515427" y="1470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130776</xdr:rowOff>
    </xdr:from>
    <xdr:ext cx="469744" cy="259045"/>
    <xdr:sp macro="" textlink="">
      <xdr:nvSpPr>
        <xdr:cNvPr id="370" name="n_3mainValue【福祉施設】&#10;一人当たり面積">
          <a:extLst>
            <a:ext uri="{FF2B5EF4-FFF2-40B4-BE49-F238E27FC236}">
              <a16:creationId xmlns:a16="http://schemas.microsoft.com/office/drawing/2014/main" id="{00000000-0008-0000-0F00-000072010000}"/>
            </a:ext>
          </a:extLst>
        </xdr:cNvPr>
        <xdr:cNvSpPr txBox="1"/>
      </xdr:nvSpPr>
      <xdr:spPr>
        <a:xfrm>
          <a:off x="7626427" y="1470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131233</xdr:rowOff>
    </xdr:from>
    <xdr:ext cx="469744" cy="259045"/>
    <xdr:sp macro="" textlink="">
      <xdr:nvSpPr>
        <xdr:cNvPr id="371" name="n_4mainValue【福祉施設】&#10;一人当たり面積">
          <a:extLst>
            <a:ext uri="{FF2B5EF4-FFF2-40B4-BE49-F238E27FC236}">
              <a16:creationId xmlns:a16="http://schemas.microsoft.com/office/drawing/2014/main" id="{00000000-0008-0000-0F00-000073010000}"/>
            </a:ext>
          </a:extLst>
        </xdr:cNvPr>
        <xdr:cNvSpPr txBox="1"/>
      </xdr:nvSpPr>
      <xdr:spPr>
        <a:xfrm>
          <a:off x="6737427" y="1470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a:extLst>
            <a:ext uri="{FF2B5EF4-FFF2-40B4-BE49-F238E27FC236}">
              <a16:creationId xmlns:a16="http://schemas.microsoft.com/office/drawing/2014/main" id="{00000000-0008-0000-0F00-00009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14" name="【一般廃棄物処理施設】&#10;有形固定資産減価償却率最小値テキスト">
          <a:extLst>
            <a:ext uri="{FF2B5EF4-FFF2-40B4-BE49-F238E27FC236}">
              <a16:creationId xmlns:a16="http://schemas.microsoft.com/office/drawing/2014/main" id="{00000000-0008-0000-0F00-00009E010000}"/>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416" name="【一般廃棄物処理施設】&#10;有形固定資産減価償却率最大値テキスト">
          <a:extLst>
            <a:ext uri="{FF2B5EF4-FFF2-40B4-BE49-F238E27FC236}">
              <a16:creationId xmlns:a16="http://schemas.microsoft.com/office/drawing/2014/main" id="{00000000-0008-0000-0F00-0000A0010000}"/>
            </a:ext>
          </a:extLst>
        </xdr:cNvPr>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18" name="【一般廃棄物処理施設】&#10;有形固定資産減価償却率平均値テキスト">
          <a:extLst>
            <a:ext uri="{FF2B5EF4-FFF2-40B4-BE49-F238E27FC236}">
              <a16:creationId xmlns:a16="http://schemas.microsoft.com/office/drawing/2014/main" id="{00000000-0008-0000-0F00-0000A2010000}"/>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19" name="フローチャート: 判断 418">
          <a:extLst>
            <a:ext uri="{FF2B5EF4-FFF2-40B4-BE49-F238E27FC236}">
              <a16:creationId xmlns:a16="http://schemas.microsoft.com/office/drawing/2014/main" id="{00000000-0008-0000-0F00-0000A301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454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2763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76019</xdr:rowOff>
    </xdr:from>
    <xdr:to>
      <xdr:col>85</xdr:col>
      <xdr:colOff>177800</xdr:colOff>
      <xdr:row>36</xdr:row>
      <xdr:rowOff>6169</xdr:rowOff>
    </xdr:to>
    <xdr:sp macro="" textlink="">
      <xdr:nvSpPr>
        <xdr:cNvPr id="429" name="楕円 428">
          <a:extLst>
            <a:ext uri="{FF2B5EF4-FFF2-40B4-BE49-F238E27FC236}">
              <a16:creationId xmlns:a16="http://schemas.microsoft.com/office/drawing/2014/main" id="{00000000-0008-0000-0F00-0000AD010000}"/>
            </a:ext>
          </a:extLst>
        </xdr:cNvPr>
        <xdr:cNvSpPr/>
      </xdr:nvSpPr>
      <xdr:spPr>
        <a:xfrm>
          <a:off x="162687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98896</xdr:rowOff>
    </xdr:from>
    <xdr:ext cx="405111" cy="259045"/>
    <xdr:sp macro="" textlink="">
      <xdr:nvSpPr>
        <xdr:cNvPr id="430" name="【一般廃棄物処理施設】&#10;有形固定資産減価償却率該当値テキスト">
          <a:extLst>
            <a:ext uri="{FF2B5EF4-FFF2-40B4-BE49-F238E27FC236}">
              <a16:creationId xmlns:a16="http://schemas.microsoft.com/office/drawing/2014/main" id="{00000000-0008-0000-0F00-0000AE010000}"/>
            </a:ext>
          </a:extLst>
        </xdr:cNvPr>
        <xdr:cNvSpPr txBox="1"/>
      </xdr:nvSpPr>
      <xdr:spPr>
        <a:xfrm>
          <a:off x="16357600" y="592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27033</xdr:rowOff>
    </xdr:from>
    <xdr:to>
      <xdr:col>81</xdr:col>
      <xdr:colOff>101600</xdr:colOff>
      <xdr:row>35</xdr:row>
      <xdr:rowOff>128633</xdr:rowOff>
    </xdr:to>
    <xdr:sp macro="" textlink="">
      <xdr:nvSpPr>
        <xdr:cNvPr id="431" name="楕円 430">
          <a:extLst>
            <a:ext uri="{FF2B5EF4-FFF2-40B4-BE49-F238E27FC236}">
              <a16:creationId xmlns:a16="http://schemas.microsoft.com/office/drawing/2014/main" id="{00000000-0008-0000-0F00-0000AF010000}"/>
            </a:ext>
          </a:extLst>
        </xdr:cNvPr>
        <xdr:cNvSpPr/>
      </xdr:nvSpPr>
      <xdr:spPr>
        <a:xfrm>
          <a:off x="15430500" y="602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77833</xdr:rowOff>
    </xdr:from>
    <xdr:to>
      <xdr:col>85</xdr:col>
      <xdr:colOff>127000</xdr:colOff>
      <xdr:row>35</xdr:row>
      <xdr:rowOff>126819</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5481300" y="607858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147864</xdr:rowOff>
    </xdr:from>
    <xdr:to>
      <xdr:col>76</xdr:col>
      <xdr:colOff>165100</xdr:colOff>
      <xdr:row>35</xdr:row>
      <xdr:rowOff>78014</xdr:rowOff>
    </xdr:to>
    <xdr:sp macro="" textlink="">
      <xdr:nvSpPr>
        <xdr:cNvPr id="433" name="楕円 432">
          <a:extLst>
            <a:ext uri="{FF2B5EF4-FFF2-40B4-BE49-F238E27FC236}">
              <a16:creationId xmlns:a16="http://schemas.microsoft.com/office/drawing/2014/main" id="{00000000-0008-0000-0F00-0000B1010000}"/>
            </a:ext>
          </a:extLst>
        </xdr:cNvPr>
        <xdr:cNvSpPr/>
      </xdr:nvSpPr>
      <xdr:spPr>
        <a:xfrm>
          <a:off x="145415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27214</xdr:rowOff>
    </xdr:from>
    <xdr:to>
      <xdr:col>81</xdr:col>
      <xdr:colOff>50800</xdr:colOff>
      <xdr:row>35</xdr:row>
      <xdr:rowOff>77833</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4592300" y="602796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95613</xdr:rowOff>
    </xdr:from>
    <xdr:to>
      <xdr:col>72</xdr:col>
      <xdr:colOff>38100</xdr:colOff>
      <xdr:row>35</xdr:row>
      <xdr:rowOff>25763</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36525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146413</xdr:rowOff>
    </xdr:from>
    <xdr:to>
      <xdr:col>76</xdr:col>
      <xdr:colOff>114300</xdr:colOff>
      <xdr:row>35</xdr:row>
      <xdr:rowOff>27214</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3703300" y="597571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44994</xdr:rowOff>
    </xdr:from>
    <xdr:to>
      <xdr:col>67</xdr:col>
      <xdr:colOff>101600</xdr:colOff>
      <xdr:row>34</xdr:row>
      <xdr:rowOff>146594</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2763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95794</xdr:rowOff>
    </xdr:from>
    <xdr:to>
      <xdr:col>71</xdr:col>
      <xdr:colOff>177800</xdr:colOff>
      <xdr:row>34</xdr:row>
      <xdr:rowOff>146413</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2814300" y="592509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5460</xdr:rowOff>
    </xdr:from>
    <xdr:ext cx="405111" cy="259045"/>
    <xdr:sp macro="" textlink="">
      <xdr:nvSpPr>
        <xdr:cNvPr id="439" name="n_1aveValue【一般廃棄物処理施設】&#10;有形固定資産減価償却率">
          <a:extLst>
            <a:ext uri="{FF2B5EF4-FFF2-40B4-BE49-F238E27FC236}">
              <a16:creationId xmlns:a16="http://schemas.microsoft.com/office/drawing/2014/main" id="{00000000-0008-0000-0F00-0000B7010000}"/>
            </a:ext>
          </a:extLst>
        </xdr:cNvPr>
        <xdr:cNvSpPr txBox="1"/>
      </xdr:nvSpPr>
      <xdr:spPr>
        <a:xfrm>
          <a:off x="15266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119760</xdr:rowOff>
    </xdr:from>
    <xdr:ext cx="405111" cy="259045"/>
    <xdr:sp macro="" textlink="">
      <xdr:nvSpPr>
        <xdr:cNvPr id="440" name="n_2aveValue【一般廃棄物処理施設】&#10;有形固定資産減価償却率">
          <a:extLst>
            <a:ext uri="{FF2B5EF4-FFF2-40B4-BE49-F238E27FC236}">
              <a16:creationId xmlns:a16="http://schemas.microsoft.com/office/drawing/2014/main" id="{00000000-0008-0000-0F00-0000B8010000}"/>
            </a:ext>
          </a:extLst>
        </xdr:cNvPr>
        <xdr:cNvSpPr txBox="1"/>
      </xdr:nvSpPr>
      <xdr:spPr>
        <a:xfrm>
          <a:off x="14389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441" name="n_3aveValue【一般廃棄物処理施設】&#10;有形固定資産減価償却率">
          <a:extLst>
            <a:ext uri="{FF2B5EF4-FFF2-40B4-BE49-F238E27FC236}">
              <a16:creationId xmlns:a16="http://schemas.microsoft.com/office/drawing/2014/main" id="{00000000-0008-0000-0F00-0000B9010000}"/>
            </a:ext>
          </a:extLst>
        </xdr:cNvPr>
        <xdr:cNvSpPr txBox="1"/>
      </xdr:nvSpPr>
      <xdr:spPr>
        <a:xfrm>
          <a:off x="13500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85470</xdr:rowOff>
    </xdr:from>
    <xdr:ext cx="405111" cy="259045"/>
    <xdr:sp macro="" textlink="">
      <xdr:nvSpPr>
        <xdr:cNvPr id="442" name="n_4aveValue【一般廃棄物処理施設】&#10;有形固定資産減価償却率">
          <a:extLst>
            <a:ext uri="{FF2B5EF4-FFF2-40B4-BE49-F238E27FC236}">
              <a16:creationId xmlns:a16="http://schemas.microsoft.com/office/drawing/2014/main" id="{00000000-0008-0000-0F00-0000BA010000}"/>
            </a:ext>
          </a:extLst>
        </xdr:cNvPr>
        <xdr:cNvSpPr txBox="1"/>
      </xdr:nvSpPr>
      <xdr:spPr>
        <a:xfrm>
          <a:off x="12611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145160</xdr:rowOff>
    </xdr:from>
    <xdr:ext cx="405111" cy="259045"/>
    <xdr:sp macro="" textlink="">
      <xdr:nvSpPr>
        <xdr:cNvPr id="443" name="n_1main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5266044" y="580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94541</xdr:rowOff>
    </xdr:from>
    <xdr:ext cx="405111" cy="259045"/>
    <xdr:sp macro="" textlink="">
      <xdr:nvSpPr>
        <xdr:cNvPr id="444" name="n_2main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4389744" y="575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42290</xdr:rowOff>
    </xdr:from>
    <xdr:ext cx="405111" cy="259045"/>
    <xdr:sp macro="" textlink="">
      <xdr:nvSpPr>
        <xdr:cNvPr id="445" name="n_3main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350074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163121</xdr:rowOff>
    </xdr:from>
    <xdr:ext cx="405111" cy="259045"/>
    <xdr:sp macro="" textlink="">
      <xdr:nvSpPr>
        <xdr:cNvPr id="446" name="n_4main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2611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一般廃棄物処理施設】&#10;一人当たり有形固定資産（償却資産）額グラフ枠">
          <a:extLst>
            <a:ext uri="{FF2B5EF4-FFF2-40B4-BE49-F238E27FC236}">
              <a16:creationId xmlns:a16="http://schemas.microsoft.com/office/drawing/2014/main" id="{00000000-0008-0000-0F00-0000D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471" name="【一般廃棄物処理施設】&#10;一人当たり有形固定資産（償却資産）額最小値テキスト">
          <a:extLst>
            <a:ext uri="{FF2B5EF4-FFF2-40B4-BE49-F238E27FC236}">
              <a16:creationId xmlns:a16="http://schemas.microsoft.com/office/drawing/2014/main" id="{00000000-0008-0000-0F00-0000D7010000}"/>
            </a:ext>
          </a:extLst>
        </xdr:cNvPr>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473" name="【一般廃棄物処理施設】&#10;一人当たり有形固定資産（償却資産）額最大値テキスト">
          <a:extLst>
            <a:ext uri="{FF2B5EF4-FFF2-40B4-BE49-F238E27FC236}">
              <a16:creationId xmlns:a16="http://schemas.microsoft.com/office/drawing/2014/main" id="{00000000-0008-0000-0F00-0000D9010000}"/>
            </a:ext>
          </a:extLst>
        </xdr:cNvPr>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129947</xdr:rowOff>
    </xdr:from>
    <xdr:ext cx="599010" cy="259045"/>
    <xdr:sp macro="" textlink="">
      <xdr:nvSpPr>
        <xdr:cNvPr id="475" name="【一般廃棄物処理施設】&#10;一人当たり有形固定資産（償却資産）額平均値テキスト">
          <a:extLst>
            <a:ext uri="{FF2B5EF4-FFF2-40B4-BE49-F238E27FC236}">
              <a16:creationId xmlns:a16="http://schemas.microsoft.com/office/drawing/2014/main" id="{00000000-0008-0000-0F00-0000DB010000}"/>
            </a:ext>
          </a:extLst>
        </xdr:cNvPr>
        <xdr:cNvSpPr txBox="1"/>
      </xdr:nvSpPr>
      <xdr:spPr>
        <a:xfrm>
          <a:off x="22199600" y="6816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13366</xdr:rowOff>
    </xdr:from>
    <xdr:to>
      <xdr:col>107</xdr:col>
      <xdr:colOff>101600</xdr:colOff>
      <xdr:row>40</xdr:row>
      <xdr:rowOff>114966</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20383500" y="687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12073</xdr:rowOff>
    </xdr:from>
    <xdr:to>
      <xdr:col>102</xdr:col>
      <xdr:colOff>165100</xdr:colOff>
      <xdr:row>40</xdr:row>
      <xdr:rowOff>113673</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19494500" y="687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52294</xdr:rowOff>
    </xdr:from>
    <xdr:to>
      <xdr:col>98</xdr:col>
      <xdr:colOff>38100</xdr:colOff>
      <xdr:row>40</xdr:row>
      <xdr:rowOff>153894</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18605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90637</xdr:rowOff>
    </xdr:from>
    <xdr:to>
      <xdr:col>116</xdr:col>
      <xdr:colOff>114300</xdr:colOff>
      <xdr:row>38</xdr:row>
      <xdr:rowOff>20786</xdr:rowOff>
    </xdr:to>
    <xdr:sp macro="" textlink="">
      <xdr:nvSpPr>
        <xdr:cNvPr id="486" name="楕円 485">
          <a:extLst>
            <a:ext uri="{FF2B5EF4-FFF2-40B4-BE49-F238E27FC236}">
              <a16:creationId xmlns:a16="http://schemas.microsoft.com/office/drawing/2014/main" id="{00000000-0008-0000-0F00-0000E6010000}"/>
            </a:ext>
          </a:extLst>
        </xdr:cNvPr>
        <xdr:cNvSpPr/>
      </xdr:nvSpPr>
      <xdr:spPr>
        <a:xfrm>
          <a:off x="22110700" y="64342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113514</xdr:rowOff>
    </xdr:from>
    <xdr:ext cx="599010" cy="259045"/>
    <xdr:sp macro="" textlink="">
      <xdr:nvSpPr>
        <xdr:cNvPr id="487" name="【一般廃棄物処理施設】&#10;一人当たり有形固定資産（償却資産）額該当値テキスト">
          <a:extLst>
            <a:ext uri="{FF2B5EF4-FFF2-40B4-BE49-F238E27FC236}">
              <a16:creationId xmlns:a16="http://schemas.microsoft.com/office/drawing/2014/main" id="{00000000-0008-0000-0F00-0000E7010000}"/>
            </a:ext>
          </a:extLst>
        </xdr:cNvPr>
        <xdr:cNvSpPr txBox="1"/>
      </xdr:nvSpPr>
      <xdr:spPr>
        <a:xfrm>
          <a:off x="22199600" y="6285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100605</xdr:rowOff>
    </xdr:from>
    <xdr:to>
      <xdr:col>112</xdr:col>
      <xdr:colOff>38100</xdr:colOff>
      <xdr:row>38</xdr:row>
      <xdr:rowOff>30755</xdr:rowOff>
    </xdr:to>
    <xdr:sp macro="" textlink="">
      <xdr:nvSpPr>
        <xdr:cNvPr id="488" name="楕円 487">
          <a:extLst>
            <a:ext uri="{FF2B5EF4-FFF2-40B4-BE49-F238E27FC236}">
              <a16:creationId xmlns:a16="http://schemas.microsoft.com/office/drawing/2014/main" id="{00000000-0008-0000-0F00-0000E8010000}"/>
            </a:ext>
          </a:extLst>
        </xdr:cNvPr>
        <xdr:cNvSpPr/>
      </xdr:nvSpPr>
      <xdr:spPr>
        <a:xfrm>
          <a:off x="21272500" y="644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141437</xdr:rowOff>
    </xdr:from>
    <xdr:to>
      <xdr:col>116</xdr:col>
      <xdr:colOff>63500</xdr:colOff>
      <xdr:row>37</xdr:row>
      <xdr:rowOff>151405</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flipV="1">
          <a:off x="21323300" y="6485087"/>
          <a:ext cx="838200" cy="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104576</xdr:rowOff>
    </xdr:from>
    <xdr:to>
      <xdr:col>107</xdr:col>
      <xdr:colOff>101600</xdr:colOff>
      <xdr:row>38</xdr:row>
      <xdr:rowOff>34726</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20383500" y="644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151405</xdr:rowOff>
    </xdr:from>
    <xdr:to>
      <xdr:col>111</xdr:col>
      <xdr:colOff>177800</xdr:colOff>
      <xdr:row>37</xdr:row>
      <xdr:rowOff>155376</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flipV="1">
          <a:off x="20434300" y="6495055"/>
          <a:ext cx="889000" cy="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107385</xdr:rowOff>
    </xdr:from>
    <xdr:to>
      <xdr:col>102</xdr:col>
      <xdr:colOff>165100</xdr:colOff>
      <xdr:row>38</xdr:row>
      <xdr:rowOff>37536</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19494500" y="6451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155376</xdr:rowOff>
    </xdr:from>
    <xdr:to>
      <xdr:col>107</xdr:col>
      <xdr:colOff>50800</xdr:colOff>
      <xdr:row>37</xdr:row>
      <xdr:rowOff>158185</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flipV="1">
          <a:off x="19545300" y="6499026"/>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111835</xdr:rowOff>
    </xdr:from>
    <xdr:to>
      <xdr:col>98</xdr:col>
      <xdr:colOff>38100</xdr:colOff>
      <xdr:row>38</xdr:row>
      <xdr:rowOff>41985</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18605500" y="645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158185</xdr:rowOff>
    </xdr:from>
    <xdr:to>
      <xdr:col>102</xdr:col>
      <xdr:colOff>114300</xdr:colOff>
      <xdr:row>37</xdr:row>
      <xdr:rowOff>162636</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18656300" y="6501835"/>
          <a:ext cx="8890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75680</xdr:rowOff>
    </xdr:from>
    <xdr:ext cx="599010" cy="259045"/>
    <xdr:sp macro="" textlink="">
      <xdr:nvSpPr>
        <xdr:cNvPr id="496" name="n_1aveValue【一般廃棄物処理施設】&#10;一人当たり有形固定資産（償却資産）額">
          <a:extLst>
            <a:ext uri="{FF2B5EF4-FFF2-40B4-BE49-F238E27FC236}">
              <a16:creationId xmlns:a16="http://schemas.microsoft.com/office/drawing/2014/main" id="{00000000-0008-0000-0F00-0000F0010000}"/>
            </a:ext>
          </a:extLst>
        </xdr:cNvPr>
        <xdr:cNvSpPr txBox="1"/>
      </xdr:nvSpPr>
      <xdr:spPr>
        <a:xfrm>
          <a:off x="21011095"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106093</xdr:rowOff>
    </xdr:from>
    <xdr:ext cx="599010" cy="259045"/>
    <xdr:sp macro="" textlink="">
      <xdr:nvSpPr>
        <xdr:cNvPr id="497" name="n_2aveValue【一般廃棄物処理施設】&#10;一人当たり有形固定資産（償却資産）額">
          <a:extLst>
            <a:ext uri="{FF2B5EF4-FFF2-40B4-BE49-F238E27FC236}">
              <a16:creationId xmlns:a16="http://schemas.microsoft.com/office/drawing/2014/main" id="{00000000-0008-0000-0F00-0000F1010000}"/>
            </a:ext>
          </a:extLst>
        </xdr:cNvPr>
        <xdr:cNvSpPr txBox="1"/>
      </xdr:nvSpPr>
      <xdr:spPr>
        <a:xfrm>
          <a:off x="20134795" y="696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104800</xdr:rowOff>
    </xdr:from>
    <xdr:ext cx="599010" cy="259045"/>
    <xdr:sp macro="" textlink="">
      <xdr:nvSpPr>
        <xdr:cNvPr id="498" name="n_3aveValue【一般廃棄物処理施設】&#10;一人当たり有形固定資産（償却資産）額">
          <a:extLst>
            <a:ext uri="{FF2B5EF4-FFF2-40B4-BE49-F238E27FC236}">
              <a16:creationId xmlns:a16="http://schemas.microsoft.com/office/drawing/2014/main" id="{00000000-0008-0000-0F00-0000F2010000}"/>
            </a:ext>
          </a:extLst>
        </xdr:cNvPr>
        <xdr:cNvSpPr txBox="1"/>
      </xdr:nvSpPr>
      <xdr:spPr>
        <a:xfrm>
          <a:off x="19245795" y="69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145021</xdr:rowOff>
    </xdr:from>
    <xdr:ext cx="599010" cy="259045"/>
    <xdr:sp macro="" textlink="">
      <xdr:nvSpPr>
        <xdr:cNvPr id="499" name="n_4ave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18356795" y="700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47282</xdr:rowOff>
    </xdr:from>
    <xdr:ext cx="599010" cy="259045"/>
    <xdr:sp macro="" textlink="">
      <xdr:nvSpPr>
        <xdr:cNvPr id="500" name="n_1main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21011095" y="621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51253</xdr:rowOff>
    </xdr:from>
    <xdr:ext cx="599010" cy="259045"/>
    <xdr:sp macro="" textlink="">
      <xdr:nvSpPr>
        <xdr:cNvPr id="501" name="n_2main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20134795" y="622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54062</xdr:rowOff>
    </xdr:from>
    <xdr:ext cx="599010" cy="259045"/>
    <xdr:sp macro="" textlink="">
      <xdr:nvSpPr>
        <xdr:cNvPr id="502" name="n_3main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9245795" y="622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58512</xdr:rowOff>
    </xdr:from>
    <xdr:ext cx="599010" cy="259045"/>
    <xdr:sp macro="" textlink="">
      <xdr:nvSpPr>
        <xdr:cNvPr id="503" name="n_4main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8356795" y="623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a:extLst>
            <a:ext uri="{FF2B5EF4-FFF2-40B4-BE49-F238E27FC236}">
              <a16:creationId xmlns:a16="http://schemas.microsoft.com/office/drawing/2014/main" id="{00000000-0008-0000-0F00-00000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154305</xdr:rowOff>
    </xdr:from>
    <xdr:to>
      <xdr:col>85</xdr:col>
      <xdr:colOff>126364</xdr:colOff>
      <xdr:row>64</xdr:row>
      <xdr:rowOff>76200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flipV="1">
          <a:off x="16318864" y="941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9" name="【保健センター・保健所】&#10;有形固定資産減価償却率最小値テキスト">
          <a:extLst>
            <a:ext uri="{FF2B5EF4-FFF2-40B4-BE49-F238E27FC236}">
              <a16:creationId xmlns:a16="http://schemas.microsoft.com/office/drawing/2014/main" id="{00000000-0008-0000-0F00-000011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100982</xdr:rowOff>
    </xdr:from>
    <xdr:ext cx="405111" cy="259045"/>
    <xdr:sp macro="" textlink="">
      <xdr:nvSpPr>
        <xdr:cNvPr id="531" name="【保健センター・保健所】&#10;有形固定資産減価償却率最大値テキスト">
          <a:extLst>
            <a:ext uri="{FF2B5EF4-FFF2-40B4-BE49-F238E27FC236}">
              <a16:creationId xmlns:a16="http://schemas.microsoft.com/office/drawing/2014/main" id="{00000000-0008-0000-0F00-000013020000}"/>
            </a:ext>
          </a:extLst>
        </xdr:cNvPr>
        <xdr:cNvSpPr txBox="1"/>
      </xdr:nvSpPr>
      <xdr:spPr>
        <a:xfrm>
          <a:off x="16357600" y="918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6230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2557</xdr:rowOff>
    </xdr:from>
    <xdr:ext cx="405111" cy="259045"/>
    <xdr:sp macro="" textlink="">
      <xdr:nvSpPr>
        <xdr:cNvPr id="533" name="【保健センター・保健所】&#10;有形固定資産減価償却率平均値テキスト">
          <a:extLst>
            <a:ext uri="{FF2B5EF4-FFF2-40B4-BE49-F238E27FC236}">
              <a16:creationId xmlns:a16="http://schemas.microsoft.com/office/drawing/2014/main" id="{00000000-0008-0000-0F00-000015020000}"/>
            </a:ext>
          </a:extLst>
        </xdr:cNvPr>
        <xdr:cNvSpPr txBox="1"/>
      </xdr:nvSpPr>
      <xdr:spPr>
        <a:xfrm>
          <a:off x="16357600" y="994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21590</xdr:rowOff>
    </xdr:from>
    <xdr:to>
      <xdr:col>72</xdr:col>
      <xdr:colOff>38100</xdr:colOff>
      <xdr:row>58</xdr:row>
      <xdr:rowOff>123190</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3652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4445</xdr:rowOff>
    </xdr:from>
    <xdr:to>
      <xdr:col>67</xdr:col>
      <xdr:colOff>101600</xdr:colOff>
      <xdr:row>58</xdr:row>
      <xdr:rowOff>106045</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2763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62687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137177</xdr:rowOff>
    </xdr:from>
    <xdr:ext cx="405111" cy="259045"/>
    <xdr:sp macro="" textlink="">
      <xdr:nvSpPr>
        <xdr:cNvPr id="545" name="【保健センター・保健所】&#10;有形固定資産減価償却率該当値テキスト">
          <a:extLst>
            <a:ext uri="{FF2B5EF4-FFF2-40B4-BE49-F238E27FC236}">
              <a16:creationId xmlns:a16="http://schemas.microsoft.com/office/drawing/2014/main" id="{00000000-0008-0000-0F00-000021020000}"/>
            </a:ext>
          </a:extLst>
        </xdr:cNvPr>
        <xdr:cNvSpPr txBox="1"/>
      </xdr:nvSpPr>
      <xdr:spPr>
        <a:xfrm>
          <a:off x="16357600"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546" name="楕円 545">
          <a:extLst>
            <a:ext uri="{FF2B5EF4-FFF2-40B4-BE49-F238E27FC236}">
              <a16:creationId xmlns:a16="http://schemas.microsoft.com/office/drawing/2014/main" id="{00000000-0008-0000-0F00-000022020000}"/>
            </a:ext>
          </a:extLst>
        </xdr:cNvPr>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38100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5481300" y="10287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82550</xdr:rowOff>
    </xdr:from>
    <xdr:to>
      <xdr:col>76</xdr:col>
      <xdr:colOff>165100</xdr:colOff>
      <xdr:row>60</xdr:row>
      <xdr:rowOff>12700</xdr:rowOff>
    </xdr:to>
    <xdr:sp macro="" textlink="">
      <xdr:nvSpPr>
        <xdr:cNvPr id="548" name="楕円 547">
          <a:extLst>
            <a:ext uri="{FF2B5EF4-FFF2-40B4-BE49-F238E27FC236}">
              <a16:creationId xmlns:a16="http://schemas.microsoft.com/office/drawing/2014/main" id="{00000000-0008-0000-0F00-000024020000}"/>
            </a:ext>
          </a:extLst>
        </xdr:cNvPr>
        <xdr:cNvSpPr/>
      </xdr:nvSpPr>
      <xdr:spPr>
        <a:xfrm>
          <a:off x="14541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133350</xdr:rowOff>
    </xdr:from>
    <xdr:to>
      <xdr:col>81</xdr:col>
      <xdr:colOff>50800</xdr:colOff>
      <xdr:row>60</xdr:row>
      <xdr:rowOff>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4592300" y="1024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44450</xdr:rowOff>
    </xdr:from>
    <xdr:to>
      <xdr:col>72</xdr:col>
      <xdr:colOff>38100</xdr:colOff>
      <xdr:row>59</xdr:row>
      <xdr:rowOff>146050</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3652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95250</xdr:rowOff>
    </xdr:from>
    <xdr:to>
      <xdr:col>76</xdr:col>
      <xdr:colOff>114300</xdr:colOff>
      <xdr:row>59</xdr:row>
      <xdr:rowOff>133350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3703300" y="1021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xdr:rowOff>
    </xdr:from>
    <xdr:to>
      <xdr:col>67</xdr:col>
      <xdr:colOff>101600</xdr:colOff>
      <xdr:row>59</xdr:row>
      <xdr:rowOff>107950</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276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57150</xdr:rowOff>
    </xdr:from>
    <xdr:to>
      <xdr:col>71</xdr:col>
      <xdr:colOff>177800</xdr:colOff>
      <xdr:row>59</xdr:row>
      <xdr:rowOff>95250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2814300" y="1017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554" name="n_1aveValue【保健センター・保健所】&#10;有形固定資産減価償却率">
          <a:extLst>
            <a:ext uri="{FF2B5EF4-FFF2-40B4-BE49-F238E27FC236}">
              <a16:creationId xmlns:a16="http://schemas.microsoft.com/office/drawing/2014/main" id="{00000000-0008-0000-0F00-00002A020000}"/>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4462</xdr:rowOff>
    </xdr:from>
    <xdr:ext cx="405111" cy="259045"/>
    <xdr:sp macro="" textlink="">
      <xdr:nvSpPr>
        <xdr:cNvPr id="555" name="n_2aveValue【保健センター・保健所】&#10;有形固定資産減価償却率">
          <a:extLst>
            <a:ext uri="{FF2B5EF4-FFF2-40B4-BE49-F238E27FC236}">
              <a16:creationId xmlns:a16="http://schemas.microsoft.com/office/drawing/2014/main" id="{00000000-0008-0000-0F00-00002B020000}"/>
            </a:ext>
          </a:extLst>
        </xdr:cNvPr>
        <xdr:cNvSpPr txBox="1"/>
      </xdr:nvSpPr>
      <xdr:spPr>
        <a:xfrm>
          <a:off x="14389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139717</xdr:rowOff>
    </xdr:from>
    <xdr:ext cx="405111" cy="259045"/>
    <xdr:sp macro="" textlink="">
      <xdr:nvSpPr>
        <xdr:cNvPr id="556" name="n_3aveValue【保健センター・保健所】&#10;有形固定資産減価償却率">
          <a:extLst>
            <a:ext uri="{FF2B5EF4-FFF2-40B4-BE49-F238E27FC236}">
              <a16:creationId xmlns:a16="http://schemas.microsoft.com/office/drawing/2014/main" id="{00000000-0008-0000-0F00-00002C020000}"/>
            </a:ext>
          </a:extLst>
        </xdr:cNvPr>
        <xdr:cNvSpPr txBox="1"/>
      </xdr:nvSpPr>
      <xdr:spPr>
        <a:xfrm>
          <a:off x="13500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122572</xdr:rowOff>
    </xdr:from>
    <xdr:ext cx="405111" cy="259045"/>
    <xdr:sp macro="" textlink="">
      <xdr:nvSpPr>
        <xdr:cNvPr id="557" name="n_4aveValue【保健センター・保健所】&#10;有形固定資産減価償却率">
          <a:extLst>
            <a:ext uri="{FF2B5EF4-FFF2-40B4-BE49-F238E27FC236}">
              <a16:creationId xmlns:a16="http://schemas.microsoft.com/office/drawing/2014/main" id="{00000000-0008-0000-0F00-00002D020000}"/>
            </a:ext>
          </a:extLst>
        </xdr:cNvPr>
        <xdr:cNvSpPr txBox="1"/>
      </xdr:nvSpPr>
      <xdr:spPr>
        <a:xfrm>
          <a:off x="12611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41927</xdr:rowOff>
    </xdr:from>
    <xdr:ext cx="405111" cy="259045"/>
    <xdr:sp macro="" textlink="">
      <xdr:nvSpPr>
        <xdr:cNvPr id="558" name="n_1main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3827</xdr:rowOff>
    </xdr:from>
    <xdr:ext cx="405111" cy="259045"/>
    <xdr:sp macro="" textlink="">
      <xdr:nvSpPr>
        <xdr:cNvPr id="559" name="n_2main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4389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137177</xdr:rowOff>
    </xdr:from>
    <xdr:ext cx="405111" cy="259045"/>
    <xdr:sp macro="" textlink="">
      <xdr:nvSpPr>
        <xdr:cNvPr id="560" name="n_3main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35007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99077</xdr:rowOff>
    </xdr:from>
    <xdr:ext cx="405111" cy="259045"/>
    <xdr:sp macro="" textlink="">
      <xdr:nvSpPr>
        <xdr:cNvPr id="561" name="n_4main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2611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a:extLst>
            <a:ext uri="{FF2B5EF4-FFF2-40B4-BE49-F238E27FC236}">
              <a16:creationId xmlns:a16="http://schemas.microsoft.com/office/drawing/2014/main" id="{00000000-0008-0000-0F00-00004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flipV="1">
          <a:off x="22160864" y="96857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84" name="【保健センター・保健所】&#10;一人当たり面積最小値テキスト">
          <a:extLst>
            <a:ext uri="{FF2B5EF4-FFF2-40B4-BE49-F238E27FC236}">
              <a16:creationId xmlns:a16="http://schemas.microsoft.com/office/drawing/2014/main" id="{00000000-0008-0000-0F00-000048020000}"/>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86" name="【保健センター・保健所】&#10;一人当たり面積最大値テキスト">
          <a:extLst>
            <a:ext uri="{FF2B5EF4-FFF2-40B4-BE49-F238E27FC236}">
              <a16:creationId xmlns:a16="http://schemas.microsoft.com/office/drawing/2014/main" id="{00000000-0008-0000-0F00-00004A020000}"/>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588" name="【保健センター・保健所】&#10;一人当たり面積平均値テキスト">
          <a:extLst>
            <a:ext uri="{FF2B5EF4-FFF2-40B4-BE49-F238E27FC236}">
              <a16:creationId xmlns:a16="http://schemas.microsoft.com/office/drawing/2014/main" id="{00000000-0008-0000-0F00-00004C020000}"/>
            </a:ext>
          </a:extLst>
        </xdr:cNvPr>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21272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20066</xdr:rowOff>
    </xdr:from>
    <xdr:to>
      <xdr:col>107</xdr:col>
      <xdr:colOff>101600</xdr:colOff>
      <xdr:row>61</xdr:row>
      <xdr:rowOff>121666</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20383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19494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xdr:rowOff>
    </xdr:from>
    <xdr:to>
      <xdr:col>98</xdr:col>
      <xdr:colOff>38100</xdr:colOff>
      <xdr:row>61</xdr:row>
      <xdr:rowOff>114808</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18605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600" name="【保健センター・保健所】&#10;一人当たり面積該当値テキスト">
          <a:extLst>
            <a:ext uri="{FF2B5EF4-FFF2-40B4-BE49-F238E27FC236}">
              <a16:creationId xmlns:a16="http://schemas.microsoft.com/office/drawing/2014/main" id="{00000000-0008-0000-0F00-000058020000}"/>
            </a:ext>
          </a:extLst>
        </xdr:cNvPr>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68072</xdr:rowOff>
    </xdr:from>
    <xdr:to>
      <xdr:col>112</xdr:col>
      <xdr:colOff>38100</xdr:colOff>
      <xdr:row>62</xdr:row>
      <xdr:rowOff>169672</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21272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118872</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21323300" y="1074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68072</xdr:rowOff>
    </xdr:from>
    <xdr:to>
      <xdr:col>107</xdr:col>
      <xdr:colOff>101600</xdr:colOff>
      <xdr:row>62</xdr:row>
      <xdr:rowOff>169672</xdr:rowOff>
    </xdr:to>
    <xdr:sp macro="" textlink="">
      <xdr:nvSpPr>
        <xdr:cNvPr id="603" name="楕円 602">
          <a:extLst>
            <a:ext uri="{FF2B5EF4-FFF2-40B4-BE49-F238E27FC236}">
              <a16:creationId xmlns:a16="http://schemas.microsoft.com/office/drawing/2014/main" id="{00000000-0008-0000-0F00-00005B020000}"/>
            </a:ext>
          </a:extLst>
        </xdr:cNvPr>
        <xdr:cNvSpPr/>
      </xdr:nvSpPr>
      <xdr:spPr>
        <a:xfrm>
          <a:off x="20383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118872</xdr:rowOff>
    </xdr:from>
    <xdr:to>
      <xdr:col>111</xdr:col>
      <xdr:colOff>177800</xdr:colOff>
      <xdr:row>62</xdr:row>
      <xdr:rowOff>118872</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20434300" y="1074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70358</xdr:rowOff>
    </xdr:from>
    <xdr:to>
      <xdr:col>102</xdr:col>
      <xdr:colOff>165100</xdr:colOff>
      <xdr:row>63</xdr:row>
      <xdr:rowOff>508</xdr:rowOff>
    </xdr:to>
    <xdr:sp macro="" textlink="">
      <xdr:nvSpPr>
        <xdr:cNvPr id="605" name="楕円 604">
          <a:extLst>
            <a:ext uri="{FF2B5EF4-FFF2-40B4-BE49-F238E27FC236}">
              <a16:creationId xmlns:a16="http://schemas.microsoft.com/office/drawing/2014/main" id="{00000000-0008-0000-0F00-00005D020000}"/>
            </a:ext>
          </a:extLst>
        </xdr:cNvPr>
        <xdr:cNvSpPr/>
      </xdr:nvSpPr>
      <xdr:spPr>
        <a:xfrm>
          <a:off x="19494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118872</xdr:rowOff>
    </xdr:from>
    <xdr:to>
      <xdr:col>107</xdr:col>
      <xdr:colOff>50800</xdr:colOff>
      <xdr:row>62</xdr:row>
      <xdr:rowOff>121158</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flipV="1">
          <a:off x="19545300" y="107487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70358</xdr:rowOff>
    </xdr:from>
    <xdr:to>
      <xdr:col>98</xdr:col>
      <xdr:colOff>38100</xdr:colOff>
      <xdr:row>63</xdr:row>
      <xdr:rowOff>508</xdr:rowOff>
    </xdr:to>
    <xdr:sp macro="" textlink="">
      <xdr:nvSpPr>
        <xdr:cNvPr id="607" name="楕円 606">
          <a:extLst>
            <a:ext uri="{FF2B5EF4-FFF2-40B4-BE49-F238E27FC236}">
              <a16:creationId xmlns:a16="http://schemas.microsoft.com/office/drawing/2014/main" id="{00000000-0008-0000-0F00-00005F020000}"/>
            </a:ext>
          </a:extLst>
        </xdr:cNvPr>
        <xdr:cNvSpPr/>
      </xdr:nvSpPr>
      <xdr:spPr>
        <a:xfrm>
          <a:off x="18605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121158</xdr:rowOff>
    </xdr:from>
    <xdr:to>
      <xdr:col>102</xdr:col>
      <xdr:colOff>114300</xdr:colOff>
      <xdr:row>62</xdr:row>
      <xdr:rowOff>121158</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8656300" y="10751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35323</xdr:rowOff>
    </xdr:from>
    <xdr:ext cx="469744" cy="259045"/>
    <xdr:sp macro="" textlink="">
      <xdr:nvSpPr>
        <xdr:cNvPr id="609" name="n_1aveValue【保健センター・保健所】&#10;一人当たり面積">
          <a:extLst>
            <a:ext uri="{FF2B5EF4-FFF2-40B4-BE49-F238E27FC236}">
              <a16:creationId xmlns:a16="http://schemas.microsoft.com/office/drawing/2014/main" id="{00000000-0008-0000-0F00-000061020000}"/>
            </a:ext>
          </a:extLst>
        </xdr:cNvPr>
        <xdr:cNvSpPr txBox="1"/>
      </xdr:nvSpPr>
      <xdr:spPr>
        <a:xfrm>
          <a:off x="210757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138193</xdr:rowOff>
    </xdr:from>
    <xdr:ext cx="469744" cy="259045"/>
    <xdr:sp macro="" textlink="">
      <xdr:nvSpPr>
        <xdr:cNvPr id="610" name="n_2aveValue【保健センター・保健所】&#10;一人当たり面積">
          <a:extLst>
            <a:ext uri="{FF2B5EF4-FFF2-40B4-BE49-F238E27FC236}">
              <a16:creationId xmlns:a16="http://schemas.microsoft.com/office/drawing/2014/main" id="{00000000-0008-0000-0F00-000062020000}"/>
            </a:ext>
          </a:extLst>
        </xdr:cNvPr>
        <xdr:cNvSpPr txBox="1"/>
      </xdr:nvSpPr>
      <xdr:spPr>
        <a:xfrm>
          <a:off x="20199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611" name="n_3aveValue【保健センター・保健所】&#10;一人当たり面積">
          <a:extLst>
            <a:ext uri="{FF2B5EF4-FFF2-40B4-BE49-F238E27FC236}">
              <a16:creationId xmlns:a16="http://schemas.microsoft.com/office/drawing/2014/main" id="{00000000-0008-0000-0F00-000063020000}"/>
            </a:ext>
          </a:extLst>
        </xdr:cNvPr>
        <xdr:cNvSpPr txBox="1"/>
      </xdr:nvSpPr>
      <xdr:spPr>
        <a:xfrm>
          <a:off x="19310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131335</xdr:rowOff>
    </xdr:from>
    <xdr:ext cx="469744" cy="259045"/>
    <xdr:sp macro="" textlink="">
      <xdr:nvSpPr>
        <xdr:cNvPr id="612" name="n_4aveValue【保健センター・保健所】&#10;一人当たり面積">
          <a:extLst>
            <a:ext uri="{FF2B5EF4-FFF2-40B4-BE49-F238E27FC236}">
              <a16:creationId xmlns:a16="http://schemas.microsoft.com/office/drawing/2014/main" id="{00000000-0008-0000-0F00-000064020000}"/>
            </a:ext>
          </a:extLst>
        </xdr:cNvPr>
        <xdr:cNvSpPr txBox="1"/>
      </xdr:nvSpPr>
      <xdr:spPr>
        <a:xfrm>
          <a:off x="18421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160799</xdr:rowOff>
    </xdr:from>
    <xdr:ext cx="469744" cy="259045"/>
    <xdr:sp macro="" textlink="">
      <xdr:nvSpPr>
        <xdr:cNvPr id="613" name="n_1mainValue【保健センター・保健所】&#10;一人当たり面積">
          <a:extLst>
            <a:ext uri="{FF2B5EF4-FFF2-40B4-BE49-F238E27FC236}">
              <a16:creationId xmlns:a16="http://schemas.microsoft.com/office/drawing/2014/main" id="{00000000-0008-0000-0F00-000065020000}"/>
            </a:ext>
          </a:extLst>
        </xdr:cNvPr>
        <xdr:cNvSpPr txBox="1"/>
      </xdr:nvSpPr>
      <xdr:spPr>
        <a:xfrm>
          <a:off x="210757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160799</xdr:rowOff>
    </xdr:from>
    <xdr:ext cx="469744" cy="259045"/>
    <xdr:sp macro="" textlink="">
      <xdr:nvSpPr>
        <xdr:cNvPr id="614" name="n_2mainValue【保健センター・保健所】&#10;一人当たり面積">
          <a:extLst>
            <a:ext uri="{FF2B5EF4-FFF2-40B4-BE49-F238E27FC236}">
              <a16:creationId xmlns:a16="http://schemas.microsoft.com/office/drawing/2014/main" id="{00000000-0008-0000-0F00-000066020000}"/>
            </a:ext>
          </a:extLst>
        </xdr:cNvPr>
        <xdr:cNvSpPr txBox="1"/>
      </xdr:nvSpPr>
      <xdr:spPr>
        <a:xfrm>
          <a:off x="20199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163085</xdr:rowOff>
    </xdr:from>
    <xdr:ext cx="469744" cy="259045"/>
    <xdr:sp macro="" textlink="">
      <xdr:nvSpPr>
        <xdr:cNvPr id="615" name="n_3mainValue【保健センター・保健所】&#10;一人当たり面積">
          <a:extLst>
            <a:ext uri="{FF2B5EF4-FFF2-40B4-BE49-F238E27FC236}">
              <a16:creationId xmlns:a16="http://schemas.microsoft.com/office/drawing/2014/main" id="{00000000-0008-0000-0F00-000067020000}"/>
            </a:ext>
          </a:extLst>
        </xdr:cNvPr>
        <xdr:cNvSpPr txBox="1"/>
      </xdr:nvSpPr>
      <xdr:spPr>
        <a:xfrm>
          <a:off x="19310427" y="107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163085</xdr:rowOff>
    </xdr:from>
    <xdr:ext cx="469744" cy="259045"/>
    <xdr:sp macro="" textlink="">
      <xdr:nvSpPr>
        <xdr:cNvPr id="616" name="n_4mainValue【保健センター・保健所】&#10;一人当たり面積">
          <a:extLst>
            <a:ext uri="{FF2B5EF4-FFF2-40B4-BE49-F238E27FC236}">
              <a16:creationId xmlns:a16="http://schemas.microsoft.com/office/drawing/2014/main" id="{00000000-0008-0000-0F00-000068020000}"/>
            </a:ext>
          </a:extLst>
        </xdr:cNvPr>
        <xdr:cNvSpPr txBox="1"/>
      </xdr:nvSpPr>
      <xdr:spPr>
        <a:xfrm>
          <a:off x="18421427" y="107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a:extLst>
            <a:ext uri="{FF2B5EF4-FFF2-40B4-BE49-F238E27FC236}">
              <a16:creationId xmlns:a16="http://schemas.microsoft.com/office/drawing/2014/main" id="{00000000-0008-0000-0F00-00008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消防施設】&#10;有形固定資産減価償却率最小値テキスト">
          <a:extLst>
            <a:ext uri="{FF2B5EF4-FFF2-40B4-BE49-F238E27FC236}">
              <a16:creationId xmlns:a16="http://schemas.microsoft.com/office/drawing/2014/main" id="{00000000-0008-0000-0F00-000083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645" name="【消防施設】&#10;有形固定資産減価償却率最大値テキスト">
          <a:extLst>
            <a:ext uri="{FF2B5EF4-FFF2-40B4-BE49-F238E27FC236}">
              <a16:creationId xmlns:a16="http://schemas.microsoft.com/office/drawing/2014/main" id="{00000000-0008-0000-0F00-000085020000}"/>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96356</xdr:rowOff>
    </xdr:from>
    <xdr:ext cx="405111" cy="259045"/>
    <xdr:sp macro="" textlink="">
      <xdr:nvSpPr>
        <xdr:cNvPr id="647" name="【消防施設】&#10;有形固定資産減価償却率平均値テキスト">
          <a:extLst>
            <a:ext uri="{FF2B5EF4-FFF2-40B4-BE49-F238E27FC236}">
              <a16:creationId xmlns:a16="http://schemas.microsoft.com/office/drawing/2014/main" id="{00000000-0008-0000-0F00-000087020000}"/>
            </a:ext>
          </a:extLst>
        </xdr:cNvPr>
        <xdr:cNvSpPr txBox="1"/>
      </xdr:nvSpPr>
      <xdr:spPr>
        <a:xfrm>
          <a:off x="16357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65677</xdr:rowOff>
    </xdr:from>
    <xdr:to>
      <xdr:col>85</xdr:col>
      <xdr:colOff>177800</xdr:colOff>
      <xdr:row>81</xdr:row>
      <xdr:rowOff>167277</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6268700" y="13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88554</xdr:rowOff>
    </xdr:from>
    <xdr:ext cx="405111" cy="259045"/>
    <xdr:sp macro="" textlink="">
      <xdr:nvSpPr>
        <xdr:cNvPr id="659" name="【消防施設】&#10;有形固定資産減価償却率該当値テキスト">
          <a:extLst>
            <a:ext uri="{FF2B5EF4-FFF2-40B4-BE49-F238E27FC236}">
              <a16:creationId xmlns:a16="http://schemas.microsoft.com/office/drawing/2014/main" id="{00000000-0008-0000-0F00-000093020000}"/>
            </a:ext>
          </a:extLst>
        </xdr:cNvPr>
        <xdr:cNvSpPr txBox="1"/>
      </xdr:nvSpPr>
      <xdr:spPr>
        <a:xfrm>
          <a:off x="16357600" y="1380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33020</xdr:rowOff>
    </xdr:from>
    <xdr:to>
      <xdr:col>81</xdr:col>
      <xdr:colOff>101600</xdr:colOff>
      <xdr:row>81</xdr:row>
      <xdr:rowOff>134620</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5430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81</xdr:row>
      <xdr:rowOff>116477</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5481300" y="1397127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152219</xdr:rowOff>
    </xdr:from>
    <xdr:to>
      <xdr:col>76</xdr:col>
      <xdr:colOff>165100</xdr:colOff>
      <xdr:row>81</xdr:row>
      <xdr:rowOff>82369</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4541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31569</xdr:rowOff>
    </xdr:from>
    <xdr:to>
      <xdr:col>81</xdr:col>
      <xdr:colOff>50800</xdr:colOff>
      <xdr:row>81</xdr:row>
      <xdr:rowOff>83820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4592300" y="1391901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106499</xdr:rowOff>
    </xdr:from>
    <xdr:to>
      <xdr:col>72</xdr:col>
      <xdr:colOff>38100</xdr:colOff>
      <xdr:row>81</xdr:row>
      <xdr:rowOff>36649</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3652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157299</xdr:rowOff>
    </xdr:from>
    <xdr:to>
      <xdr:col>76</xdr:col>
      <xdr:colOff>114300</xdr:colOff>
      <xdr:row>81</xdr:row>
      <xdr:rowOff>31569</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3703300" y="1387329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55880</xdr:rowOff>
    </xdr:from>
    <xdr:to>
      <xdr:col>67</xdr:col>
      <xdr:colOff>101600</xdr:colOff>
      <xdr:row>83</xdr:row>
      <xdr:rowOff>157480</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2763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157299</xdr:rowOff>
    </xdr:from>
    <xdr:to>
      <xdr:col>71</xdr:col>
      <xdr:colOff>177800</xdr:colOff>
      <xdr:row>83</xdr:row>
      <xdr:rowOff>106680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flipV="1">
          <a:off x="12814300" y="13873299"/>
          <a:ext cx="889000" cy="46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49003</xdr:rowOff>
    </xdr:from>
    <xdr:ext cx="405111" cy="259045"/>
    <xdr:sp macro="" textlink="">
      <xdr:nvSpPr>
        <xdr:cNvPr id="668" name="n_1aveValue【消防施設】&#10;有形固定資産減価償却率">
          <a:extLst>
            <a:ext uri="{FF2B5EF4-FFF2-40B4-BE49-F238E27FC236}">
              <a16:creationId xmlns:a16="http://schemas.microsoft.com/office/drawing/2014/main" id="{00000000-0008-0000-0F00-00009C020000}"/>
            </a:ext>
          </a:extLst>
        </xdr:cNvPr>
        <xdr:cNvSpPr txBox="1"/>
      </xdr:nvSpPr>
      <xdr:spPr>
        <a:xfrm>
          <a:off x="15266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135545</xdr:rowOff>
    </xdr:from>
    <xdr:ext cx="405111" cy="259045"/>
    <xdr:sp macro="" textlink="">
      <xdr:nvSpPr>
        <xdr:cNvPr id="669" name="n_2aveValue【消防施設】&#10;有形固定資産減価償却率">
          <a:extLst>
            <a:ext uri="{FF2B5EF4-FFF2-40B4-BE49-F238E27FC236}">
              <a16:creationId xmlns:a16="http://schemas.microsoft.com/office/drawing/2014/main" id="{00000000-0008-0000-0F00-00009D020000}"/>
            </a:ext>
          </a:extLst>
        </xdr:cNvPr>
        <xdr:cNvSpPr txBox="1"/>
      </xdr:nvSpPr>
      <xdr:spPr>
        <a:xfrm>
          <a:off x="14389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130646</xdr:rowOff>
    </xdr:from>
    <xdr:ext cx="405111" cy="259045"/>
    <xdr:sp macro="" textlink="">
      <xdr:nvSpPr>
        <xdr:cNvPr id="670" name="n_3aveValue【消防施設】&#10;有形固定資産減価償却率">
          <a:extLst>
            <a:ext uri="{FF2B5EF4-FFF2-40B4-BE49-F238E27FC236}">
              <a16:creationId xmlns:a16="http://schemas.microsoft.com/office/drawing/2014/main" id="{00000000-0008-0000-0F00-00009E020000}"/>
            </a:ext>
          </a:extLst>
        </xdr:cNvPr>
        <xdr:cNvSpPr txBox="1"/>
      </xdr:nvSpPr>
      <xdr:spPr>
        <a:xfrm>
          <a:off x="13500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151872</xdr:rowOff>
    </xdr:from>
    <xdr:ext cx="405111" cy="259045"/>
    <xdr:sp macro="" textlink="">
      <xdr:nvSpPr>
        <xdr:cNvPr id="671" name="n_4aveValue【消防施設】&#10;有形固定資産減価償却率">
          <a:extLst>
            <a:ext uri="{FF2B5EF4-FFF2-40B4-BE49-F238E27FC236}">
              <a16:creationId xmlns:a16="http://schemas.microsoft.com/office/drawing/2014/main" id="{00000000-0008-0000-0F00-00009F020000}"/>
            </a:ext>
          </a:extLst>
        </xdr:cNvPr>
        <xdr:cNvSpPr txBox="1"/>
      </xdr:nvSpPr>
      <xdr:spPr>
        <a:xfrm>
          <a:off x="12611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151147</xdr:rowOff>
    </xdr:from>
    <xdr:ext cx="405111" cy="259045"/>
    <xdr:sp macro="" textlink="">
      <xdr:nvSpPr>
        <xdr:cNvPr id="672" name="n_1mainValue【消防施設】&#10;有形固定資産減価償却率">
          <a:extLst>
            <a:ext uri="{FF2B5EF4-FFF2-40B4-BE49-F238E27FC236}">
              <a16:creationId xmlns:a16="http://schemas.microsoft.com/office/drawing/2014/main" id="{00000000-0008-0000-0F00-0000A0020000}"/>
            </a:ext>
          </a:extLst>
        </xdr:cNvPr>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98896</xdr:rowOff>
    </xdr:from>
    <xdr:ext cx="405111" cy="259045"/>
    <xdr:sp macro="" textlink="">
      <xdr:nvSpPr>
        <xdr:cNvPr id="673" name="n_2mainValue【消防施設】&#10;有形固定資産減価償却率">
          <a:extLst>
            <a:ext uri="{FF2B5EF4-FFF2-40B4-BE49-F238E27FC236}">
              <a16:creationId xmlns:a16="http://schemas.microsoft.com/office/drawing/2014/main" id="{00000000-0008-0000-0F00-0000A1020000}"/>
            </a:ext>
          </a:extLst>
        </xdr:cNvPr>
        <xdr:cNvSpPr txBox="1"/>
      </xdr:nvSpPr>
      <xdr:spPr>
        <a:xfrm>
          <a:off x="14389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53176</xdr:rowOff>
    </xdr:from>
    <xdr:ext cx="405111" cy="259045"/>
    <xdr:sp macro="" textlink="">
      <xdr:nvSpPr>
        <xdr:cNvPr id="674" name="n_3mainValue【消防施設】&#10;有形固定資産減価償却率">
          <a:extLst>
            <a:ext uri="{FF2B5EF4-FFF2-40B4-BE49-F238E27FC236}">
              <a16:creationId xmlns:a16="http://schemas.microsoft.com/office/drawing/2014/main" id="{00000000-0008-0000-0F00-0000A2020000}"/>
            </a:ext>
          </a:extLst>
        </xdr:cNvPr>
        <xdr:cNvSpPr txBox="1"/>
      </xdr:nvSpPr>
      <xdr:spPr>
        <a:xfrm>
          <a:off x="135007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2557</xdr:rowOff>
    </xdr:from>
    <xdr:ext cx="405111" cy="259045"/>
    <xdr:sp macro="" textlink="">
      <xdr:nvSpPr>
        <xdr:cNvPr id="675" name="n_4mainValue【消防施設】&#10;有形固定資産減価償却率">
          <a:extLst>
            <a:ext uri="{FF2B5EF4-FFF2-40B4-BE49-F238E27FC236}">
              <a16:creationId xmlns:a16="http://schemas.microsoft.com/office/drawing/2014/main" id="{00000000-0008-0000-0F00-0000A3020000}"/>
            </a:ext>
          </a:extLst>
        </xdr:cNvPr>
        <xdr:cNvSpPr txBox="1"/>
      </xdr:nvSpPr>
      <xdr:spPr>
        <a:xfrm>
          <a:off x="12611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a:extLst>
            <a:ext uri="{FF2B5EF4-FFF2-40B4-BE49-F238E27FC236}">
              <a16:creationId xmlns:a16="http://schemas.microsoft.com/office/drawing/2014/main" id="{00000000-0008-0000-0F00-0000B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702" name="【消防施設】&#10;一人当たり面積最小値テキスト">
          <a:extLst>
            <a:ext uri="{FF2B5EF4-FFF2-40B4-BE49-F238E27FC236}">
              <a16:creationId xmlns:a16="http://schemas.microsoft.com/office/drawing/2014/main" id="{00000000-0008-0000-0F00-0000BE020000}"/>
            </a:ext>
          </a:extLst>
        </xdr:cNvPr>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704" name="【消防施設】&#10;一人当たり面積最大値テキスト">
          <a:extLst>
            <a:ext uri="{FF2B5EF4-FFF2-40B4-BE49-F238E27FC236}">
              <a16:creationId xmlns:a16="http://schemas.microsoft.com/office/drawing/2014/main" id="{00000000-0008-0000-0F00-0000C0020000}"/>
            </a:ext>
          </a:extLst>
        </xdr:cNvPr>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17253</xdr:rowOff>
    </xdr:from>
    <xdr:ext cx="469744" cy="259045"/>
    <xdr:sp macro="" textlink="">
      <xdr:nvSpPr>
        <xdr:cNvPr id="706" name="【消防施設】&#10;一人当たり面積平均値テキスト">
          <a:extLst>
            <a:ext uri="{FF2B5EF4-FFF2-40B4-BE49-F238E27FC236}">
              <a16:creationId xmlns:a16="http://schemas.microsoft.com/office/drawing/2014/main" id="{00000000-0008-0000-0F00-0000C2020000}"/>
            </a:ext>
          </a:extLst>
        </xdr:cNvPr>
        <xdr:cNvSpPr txBox="1"/>
      </xdr:nvSpPr>
      <xdr:spPr>
        <a:xfrm>
          <a:off x="22199600" y="14419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73842</xdr:rowOff>
    </xdr:from>
    <xdr:to>
      <xdr:col>116</xdr:col>
      <xdr:colOff>114300</xdr:colOff>
      <xdr:row>86</xdr:row>
      <xdr:rowOff>3992</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221107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52269</xdr:rowOff>
    </xdr:from>
    <xdr:ext cx="469744" cy="259045"/>
    <xdr:sp macro="" textlink="">
      <xdr:nvSpPr>
        <xdr:cNvPr id="718" name="【消防施設】&#10;一人当たり面積該当値テキスト">
          <a:extLst>
            <a:ext uri="{FF2B5EF4-FFF2-40B4-BE49-F238E27FC236}">
              <a16:creationId xmlns:a16="http://schemas.microsoft.com/office/drawing/2014/main" id="{00000000-0008-0000-0F00-0000CE020000}"/>
            </a:ext>
          </a:extLst>
        </xdr:cNvPr>
        <xdr:cNvSpPr txBox="1"/>
      </xdr:nvSpPr>
      <xdr:spPr>
        <a:xfrm>
          <a:off x="22199600" y="1462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81462</xdr:rowOff>
    </xdr:from>
    <xdr:to>
      <xdr:col>112</xdr:col>
      <xdr:colOff>38100</xdr:colOff>
      <xdr:row>86</xdr:row>
      <xdr:rowOff>11612</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21272500" y="146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124642</xdr:rowOff>
    </xdr:from>
    <xdr:to>
      <xdr:col>116</xdr:col>
      <xdr:colOff>63500</xdr:colOff>
      <xdr:row>85</xdr:row>
      <xdr:rowOff>132262</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21323300" y="14697892"/>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98879</xdr:rowOff>
    </xdr:from>
    <xdr:to>
      <xdr:col>107</xdr:col>
      <xdr:colOff>101600</xdr:colOff>
      <xdr:row>86</xdr:row>
      <xdr:rowOff>29029</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20383500" y="146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132262</xdr:rowOff>
    </xdr:from>
    <xdr:to>
      <xdr:col>111</xdr:col>
      <xdr:colOff>177800</xdr:colOff>
      <xdr:row>85</xdr:row>
      <xdr:rowOff>149679</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flipV="1">
          <a:off x="20434300" y="14705512"/>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98879</xdr:rowOff>
    </xdr:from>
    <xdr:to>
      <xdr:col>102</xdr:col>
      <xdr:colOff>165100</xdr:colOff>
      <xdr:row>86</xdr:row>
      <xdr:rowOff>29029</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19494500" y="146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149679</xdr:rowOff>
    </xdr:from>
    <xdr:to>
      <xdr:col>107</xdr:col>
      <xdr:colOff>50800</xdr:colOff>
      <xdr:row>85</xdr:row>
      <xdr:rowOff>149679</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9545300" y="14722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99968</xdr:rowOff>
    </xdr:from>
    <xdr:to>
      <xdr:col>98</xdr:col>
      <xdr:colOff>38100</xdr:colOff>
      <xdr:row>86</xdr:row>
      <xdr:rowOff>30118</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18605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149679</xdr:rowOff>
    </xdr:from>
    <xdr:to>
      <xdr:col>102</xdr:col>
      <xdr:colOff>114300</xdr:colOff>
      <xdr:row>85</xdr:row>
      <xdr:rowOff>150768</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18656300" y="14722929"/>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163665</xdr:rowOff>
    </xdr:from>
    <xdr:ext cx="469744" cy="259045"/>
    <xdr:sp macro="" textlink="">
      <xdr:nvSpPr>
        <xdr:cNvPr id="727" name="n_1aveValue【消防施設】&#10;一人当たり面積">
          <a:extLst>
            <a:ext uri="{FF2B5EF4-FFF2-40B4-BE49-F238E27FC236}">
              <a16:creationId xmlns:a16="http://schemas.microsoft.com/office/drawing/2014/main" id="{00000000-0008-0000-0F00-0000D7020000}"/>
            </a:ext>
          </a:extLst>
        </xdr:cNvPr>
        <xdr:cNvSpPr txBox="1"/>
      </xdr:nvSpPr>
      <xdr:spPr>
        <a:xfrm>
          <a:off x="210757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168020</xdr:rowOff>
    </xdr:from>
    <xdr:ext cx="469744" cy="259045"/>
    <xdr:sp macro="" textlink="">
      <xdr:nvSpPr>
        <xdr:cNvPr id="728" name="n_2aveValue【消防施設】&#10;一人当たり面積">
          <a:extLst>
            <a:ext uri="{FF2B5EF4-FFF2-40B4-BE49-F238E27FC236}">
              <a16:creationId xmlns:a16="http://schemas.microsoft.com/office/drawing/2014/main" id="{00000000-0008-0000-0F00-0000D8020000}"/>
            </a:ext>
          </a:extLst>
        </xdr:cNvPr>
        <xdr:cNvSpPr txBox="1"/>
      </xdr:nvSpPr>
      <xdr:spPr>
        <a:xfrm>
          <a:off x="20199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2013</xdr:rowOff>
    </xdr:from>
    <xdr:ext cx="469744" cy="259045"/>
    <xdr:sp macro="" textlink="">
      <xdr:nvSpPr>
        <xdr:cNvPr id="729" name="n_3aveValue【消防施設】&#10;一人当たり面積">
          <a:extLst>
            <a:ext uri="{FF2B5EF4-FFF2-40B4-BE49-F238E27FC236}">
              <a16:creationId xmlns:a16="http://schemas.microsoft.com/office/drawing/2014/main" id="{00000000-0008-0000-0F00-0000D9020000}"/>
            </a:ext>
          </a:extLst>
        </xdr:cNvPr>
        <xdr:cNvSpPr txBox="1"/>
      </xdr:nvSpPr>
      <xdr:spPr>
        <a:xfrm>
          <a:off x="19310427" y="1440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168020</xdr:rowOff>
    </xdr:from>
    <xdr:ext cx="469744" cy="259045"/>
    <xdr:sp macro="" textlink="">
      <xdr:nvSpPr>
        <xdr:cNvPr id="730" name="n_4aveValue【消防施設】&#10;一人当たり面積">
          <a:extLst>
            <a:ext uri="{FF2B5EF4-FFF2-40B4-BE49-F238E27FC236}">
              <a16:creationId xmlns:a16="http://schemas.microsoft.com/office/drawing/2014/main" id="{00000000-0008-0000-0F00-0000DA020000}"/>
            </a:ext>
          </a:extLst>
        </xdr:cNvPr>
        <xdr:cNvSpPr txBox="1"/>
      </xdr:nvSpPr>
      <xdr:spPr>
        <a:xfrm>
          <a:off x="18421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2739</xdr:rowOff>
    </xdr:from>
    <xdr:ext cx="469744" cy="259045"/>
    <xdr:sp macro="" textlink="">
      <xdr:nvSpPr>
        <xdr:cNvPr id="731" name="n_1mainValue【消防施設】&#10;一人当たり面積">
          <a:extLst>
            <a:ext uri="{FF2B5EF4-FFF2-40B4-BE49-F238E27FC236}">
              <a16:creationId xmlns:a16="http://schemas.microsoft.com/office/drawing/2014/main" id="{00000000-0008-0000-0F00-0000DB020000}"/>
            </a:ext>
          </a:extLst>
        </xdr:cNvPr>
        <xdr:cNvSpPr txBox="1"/>
      </xdr:nvSpPr>
      <xdr:spPr>
        <a:xfrm>
          <a:off x="21075727" y="1474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20156</xdr:rowOff>
    </xdr:from>
    <xdr:ext cx="469744" cy="259045"/>
    <xdr:sp macro="" textlink="">
      <xdr:nvSpPr>
        <xdr:cNvPr id="732" name="n_2mainValue【消防施設】&#10;一人当たり面積">
          <a:extLst>
            <a:ext uri="{FF2B5EF4-FFF2-40B4-BE49-F238E27FC236}">
              <a16:creationId xmlns:a16="http://schemas.microsoft.com/office/drawing/2014/main" id="{00000000-0008-0000-0F00-0000DC020000}"/>
            </a:ext>
          </a:extLst>
        </xdr:cNvPr>
        <xdr:cNvSpPr txBox="1"/>
      </xdr:nvSpPr>
      <xdr:spPr>
        <a:xfrm>
          <a:off x="20199427" y="1476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20156</xdr:rowOff>
    </xdr:from>
    <xdr:ext cx="469744" cy="259045"/>
    <xdr:sp macro="" textlink="">
      <xdr:nvSpPr>
        <xdr:cNvPr id="733" name="n_3mainValue【消防施設】&#10;一人当たり面積">
          <a:extLst>
            <a:ext uri="{FF2B5EF4-FFF2-40B4-BE49-F238E27FC236}">
              <a16:creationId xmlns:a16="http://schemas.microsoft.com/office/drawing/2014/main" id="{00000000-0008-0000-0F00-0000DD020000}"/>
            </a:ext>
          </a:extLst>
        </xdr:cNvPr>
        <xdr:cNvSpPr txBox="1"/>
      </xdr:nvSpPr>
      <xdr:spPr>
        <a:xfrm>
          <a:off x="19310427" y="1476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21245</xdr:rowOff>
    </xdr:from>
    <xdr:ext cx="469744" cy="259045"/>
    <xdr:sp macro="" textlink="">
      <xdr:nvSpPr>
        <xdr:cNvPr id="734" name="n_4mainValue【消防施設】&#10;一人当たり面積">
          <a:extLst>
            <a:ext uri="{FF2B5EF4-FFF2-40B4-BE49-F238E27FC236}">
              <a16:creationId xmlns:a16="http://schemas.microsoft.com/office/drawing/2014/main" id="{00000000-0008-0000-0F00-0000DE020000}"/>
            </a:ext>
          </a:extLst>
        </xdr:cNvPr>
        <xdr:cNvSpPr txBox="1"/>
      </xdr:nvSpPr>
      <xdr:spPr>
        <a:xfrm>
          <a:off x="18421427" y="147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a:extLst>
            <a:ext uri="{FF2B5EF4-FFF2-40B4-BE49-F238E27FC236}">
              <a16:creationId xmlns:a16="http://schemas.microsoft.com/office/drawing/2014/main" id="{00000000-0008-0000-0F00-0000F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1" name="【庁舎】&#10;有形固定資産減価償却率最小値テキスト">
          <a:extLst>
            <a:ext uri="{FF2B5EF4-FFF2-40B4-BE49-F238E27FC236}">
              <a16:creationId xmlns:a16="http://schemas.microsoft.com/office/drawing/2014/main" id="{00000000-0008-0000-0F00-0000F9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63" name="【庁舎】&#10;有形固定資産減価償却率最大値テキスト">
          <a:extLst>
            <a:ext uri="{FF2B5EF4-FFF2-40B4-BE49-F238E27FC236}">
              <a16:creationId xmlns:a16="http://schemas.microsoft.com/office/drawing/2014/main" id="{00000000-0008-0000-0F00-0000FB020000}"/>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765" name="【庁舎】&#10;有形固定資産減価償却率平均値テキスト">
          <a:extLst>
            <a:ext uri="{FF2B5EF4-FFF2-40B4-BE49-F238E27FC236}">
              <a16:creationId xmlns:a16="http://schemas.microsoft.com/office/drawing/2014/main" id="{00000000-0008-0000-0F00-0000FD020000}"/>
            </a:ext>
          </a:extLst>
        </xdr:cNvPr>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146231</xdr:rowOff>
    </xdr:from>
    <xdr:to>
      <xdr:col>85</xdr:col>
      <xdr:colOff>177800</xdr:colOff>
      <xdr:row>100</xdr:row>
      <xdr:rowOff>76381</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6268700" y="171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61158</xdr:rowOff>
    </xdr:from>
    <xdr:ext cx="340478" cy="259045"/>
    <xdr:sp macro="" textlink="">
      <xdr:nvSpPr>
        <xdr:cNvPr id="777" name="【庁舎】&#10;有形固定資産減価償却率該当値テキスト">
          <a:extLst>
            <a:ext uri="{FF2B5EF4-FFF2-40B4-BE49-F238E27FC236}">
              <a16:creationId xmlns:a16="http://schemas.microsoft.com/office/drawing/2014/main" id="{00000000-0008-0000-0F00-000009030000}"/>
            </a:ext>
          </a:extLst>
        </xdr:cNvPr>
        <xdr:cNvSpPr txBox="1"/>
      </xdr:nvSpPr>
      <xdr:spPr>
        <a:xfrm>
          <a:off x="16357600" y="170347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110308</xdr:rowOff>
    </xdr:from>
    <xdr:to>
      <xdr:col>81</xdr:col>
      <xdr:colOff>101600</xdr:colOff>
      <xdr:row>100</xdr:row>
      <xdr:rowOff>40458</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5430500" y="170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161108</xdr:rowOff>
    </xdr:from>
    <xdr:to>
      <xdr:col>85</xdr:col>
      <xdr:colOff>127000</xdr:colOff>
      <xdr:row>100</xdr:row>
      <xdr:rowOff>25581</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5481300" y="1713465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144599</xdr:rowOff>
    </xdr:from>
    <xdr:to>
      <xdr:col>76</xdr:col>
      <xdr:colOff>165100</xdr:colOff>
      <xdr:row>102</xdr:row>
      <xdr:rowOff>74749</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4541500" y="174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161108</xdr:rowOff>
    </xdr:from>
    <xdr:to>
      <xdr:col>81</xdr:col>
      <xdr:colOff>50800</xdr:colOff>
      <xdr:row>102</xdr:row>
      <xdr:rowOff>23949</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flipV="1">
          <a:off x="14592300" y="17134658"/>
          <a:ext cx="889000" cy="3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98879</xdr:rowOff>
    </xdr:from>
    <xdr:to>
      <xdr:col>72</xdr:col>
      <xdr:colOff>38100</xdr:colOff>
      <xdr:row>109</xdr:row>
      <xdr:rowOff>29029</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3652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23949</xdr:rowOff>
    </xdr:from>
    <xdr:to>
      <xdr:col>76</xdr:col>
      <xdr:colOff>114300</xdr:colOff>
      <xdr:row>108</xdr:row>
      <xdr:rowOff>149679</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flipV="1">
          <a:off x="13703300" y="17511849"/>
          <a:ext cx="889000" cy="11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93980</xdr:rowOff>
    </xdr:from>
    <xdr:to>
      <xdr:col>67</xdr:col>
      <xdr:colOff>101600</xdr:colOff>
      <xdr:row>109</xdr:row>
      <xdr:rowOff>24130</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2763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144780</xdr:rowOff>
    </xdr:from>
    <xdr:to>
      <xdr:col>71</xdr:col>
      <xdr:colOff>177800</xdr:colOff>
      <xdr:row>108</xdr:row>
      <xdr:rowOff>149679</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2814300" y="1866138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786" name="n_1aveValue【庁舎】&#10;有形固定資産減価償却率">
          <a:extLst>
            <a:ext uri="{FF2B5EF4-FFF2-40B4-BE49-F238E27FC236}">
              <a16:creationId xmlns:a16="http://schemas.microsoft.com/office/drawing/2014/main" id="{00000000-0008-0000-0F00-000012030000}"/>
            </a:ext>
          </a:extLst>
        </xdr:cNvPr>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88735</xdr:rowOff>
    </xdr:from>
    <xdr:ext cx="405111" cy="259045"/>
    <xdr:sp macro="" textlink="">
      <xdr:nvSpPr>
        <xdr:cNvPr id="787" name="n_2aveValue【庁舎】&#10;有形固定資産減価償却率">
          <a:extLst>
            <a:ext uri="{FF2B5EF4-FFF2-40B4-BE49-F238E27FC236}">
              <a16:creationId xmlns:a16="http://schemas.microsoft.com/office/drawing/2014/main" id="{00000000-0008-0000-0F00-000013030000}"/>
            </a:ext>
          </a:extLst>
        </xdr:cNvPr>
        <xdr:cNvSpPr txBox="1"/>
      </xdr:nvSpPr>
      <xdr:spPr>
        <a:xfrm>
          <a:off x="14389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88009</xdr:rowOff>
    </xdr:from>
    <xdr:ext cx="405111" cy="259045"/>
    <xdr:sp macro="" textlink="">
      <xdr:nvSpPr>
        <xdr:cNvPr id="788" name="n_3aveValue【庁舎】&#10;有形固定資産減価償却率">
          <a:extLst>
            <a:ext uri="{FF2B5EF4-FFF2-40B4-BE49-F238E27FC236}">
              <a16:creationId xmlns:a16="http://schemas.microsoft.com/office/drawing/2014/main" id="{00000000-0008-0000-0F00-000014030000}"/>
            </a:ext>
          </a:extLst>
        </xdr:cNvPr>
        <xdr:cNvSpPr txBox="1"/>
      </xdr:nvSpPr>
      <xdr:spPr>
        <a:xfrm>
          <a:off x="13500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71682</xdr:rowOff>
    </xdr:from>
    <xdr:ext cx="405111" cy="259045"/>
    <xdr:sp macro="" textlink="">
      <xdr:nvSpPr>
        <xdr:cNvPr id="789" name="n_4aveValue【庁舎】&#10;有形固定資産減価償却率">
          <a:extLst>
            <a:ext uri="{FF2B5EF4-FFF2-40B4-BE49-F238E27FC236}">
              <a16:creationId xmlns:a16="http://schemas.microsoft.com/office/drawing/2014/main" id="{00000000-0008-0000-0F00-000015030000}"/>
            </a:ext>
          </a:extLst>
        </xdr:cNvPr>
        <xdr:cNvSpPr txBox="1"/>
      </xdr:nvSpPr>
      <xdr:spPr>
        <a:xfrm>
          <a:off x="12611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56985</xdr:rowOff>
    </xdr:from>
    <xdr:ext cx="340478" cy="259045"/>
    <xdr:sp macro="" textlink="">
      <xdr:nvSpPr>
        <xdr:cNvPr id="790" name="n_1mainValue【庁舎】&#10;有形固定資産減価償却率">
          <a:extLst>
            <a:ext uri="{FF2B5EF4-FFF2-40B4-BE49-F238E27FC236}">
              <a16:creationId xmlns:a16="http://schemas.microsoft.com/office/drawing/2014/main" id="{00000000-0008-0000-0F00-000016030000}"/>
            </a:ext>
          </a:extLst>
        </xdr:cNvPr>
        <xdr:cNvSpPr txBox="1"/>
      </xdr:nvSpPr>
      <xdr:spPr>
        <a:xfrm>
          <a:off x="15298361" y="16859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91276</xdr:rowOff>
    </xdr:from>
    <xdr:ext cx="405111" cy="259045"/>
    <xdr:sp macro="" textlink="">
      <xdr:nvSpPr>
        <xdr:cNvPr id="791" name="n_2mainValue【庁舎】&#10;有形固定資産減価償却率">
          <a:extLst>
            <a:ext uri="{FF2B5EF4-FFF2-40B4-BE49-F238E27FC236}">
              <a16:creationId xmlns:a16="http://schemas.microsoft.com/office/drawing/2014/main" id="{00000000-0008-0000-0F00-000017030000}"/>
            </a:ext>
          </a:extLst>
        </xdr:cNvPr>
        <xdr:cNvSpPr txBox="1"/>
      </xdr:nvSpPr>
      <xdr:spPr>
        <a:xfrm>
          <a:off x="14389744" y="1723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20156</xdr:rowOff>
    </xdr:from>
    <xdr:ext cx="405111" cy="259045"/>
    <xdr:sp macro="" textlink="">
      <xdr:nvSpPr>
        <xdr:cNvPr id="792" name="n_3mainValue【庁舎】&#10;有形固定資産減価償却率">
          <a:extLst>
            <a:ext uri="{FF2B5EF4-FFF2-40B4-BE49-F238E27FC236}">
              <a16:creationId xmlns:a16="http://schemas.microsoft.com/office/drawing/2014/main" id="{00000000-0008-0000-0F00-000018030000}"/>
            </a:ext>
          </a:extLst>
        </xdr:cNvPr>
        <xdr:cNvSpPr txBox="1"/>
      </xdr:nvSpPr>
      <xdr:spPr>
        <a:xfrm>
          <a:off x="13500744" y="1870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15257</xdr:rowOff>
    </xdr:from>
    <xdr:ext cx="405111" cy="259045"/>
    <xdr:sp macro="" textlink="">
      <xdr:nvSpPr>
        <xdr:cNvPr id="793" name="n_4mainValue【庁舎】&#10;有形固定資産減価償却率">
          <a:extLst>
            <a:ext uri="{FF2B5EF4-FFF2-40B4-BE49-F238E27FC236}">
              <a16:creationId xmlns:a16="http://schemas.microsoft.com/office/drawing/2014/main" id="{00000000-0008-0000-0F00-000019030000}"/>
            </a:ext>
          </a:extLst>
        </xdr:cNvPr>
        <xdr:cNvSpPr txBox="1"/>
      </xdr:nvSpPr>
      <xdr:spPr>
        <a:xfrm>
          <a:off x="12611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庁舎】&#10;一人当たり面積グラフ枠">
          <a:extLst>
            <a:ext uri="{FF2B5EF4-FFF2-40B4-BE49-F238E27FC236}">
              <a16:creationId xmlns:a16="http://schemas.microsoft.com/office/drawing/2014/main" id="{00000000-0008-0000-0F00-00002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816" name="【庁舎】&#10;一人当たり面積最小値テキスト">
          <a:extLst>
            <a:ext uri="{FF2B5EF4-FFF2-40B4-BE49-F238E27FC236}">
              <a16:creationId xmlns:a16="http://schemas.microsoft.com/office/drawing/2014/main" id="{00000000-0008-0000-0F00-000030030000}"/>
            </a:ext>
          </a:extLst>
        </xdr:cNvPr>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818" name="【庁舎】&#10;一人当たり面積最大値テキスト">
          <a:extLst>
            <a:ext uri="{FF2B5EF4-FFF2-40B4-BE49-F238E27FC236}">
              <a16:creationId xmlns:a16="http://schemas.microsoft.com/office/drawing/2014/main" id="{00000000-0008-0000-0F00-000032030000}"/>
            </a:ext>
          </a:extLst>
        </xdr:cNvPr>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820" name="【庁舎】&#10;一人当たり面積平均値テキスト">
          <a:extLst>
            <a:ext uri="{FF2B5EF4-FFF2-40B4-BE49-F238E27FC236}">
              <a16:creationId xmlns:a16="http://schemas.microsoft.com/office/drawing/2014/main" id="{00000000-0008-0000-0F00-000034030000}"/>
            </a:ext>
          </a:extLst>
        </xdr:cNvPr>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104496</xdr:rowOff>
    </xdr:from>
    <xdr:to>
      <xdr:col>116</xdr:col>
      <xdr:colOff>114300</xdr:colOff>
      <xdr:row>107</xdr:row>
      <xdr:rowOff>34646</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22110700" y="1827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82923</xdr:rowOff>
    </xdr:from>
    <xdr:ext cx="469744" cy="259045"/>
    <xdr:sp macro="" textlink="">
      <xdr:nvSpPr>
        <xdr:cNvPr id="832" name="【庁舎】&#10;一人当たり面積該当値テキスト">
          <a:extLst>
            <a:ext uri="{FF2B5EF4-FFF2-40B4-BE49-F238E27FC236}">
              <a16:creationId xmlns:a16="http://schemas.microsoft.com/office/drawing/2014/main" id="{00000000-0008-0000-0F00-000040030000}"/>
            </a:ext>
          </a:extLst>
        </xdr:cNvPr>
        <xdr:cNvSpPr txBox="1"/>
      </xdr:nvSpPr>
      <xdr:spPr>
        <a:xfrm>
          <a:off x="22199600" y="1825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107696</xdr:rowOff>
    </xdr:from>
    <xdr:to>
      <xdr:col>112</xdr:col>
      <xdr:colOff>38100</xdr:colOff>
      <xdr:row>107</xdr:row>
      <xdr:rowOff>37846</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21272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155296</xdr:rowOff>
    </xdr:from>
    <xdr:to>
      <xdr:col>116</xdr:col>
      <xdr:colOff>63500</xdr:colOff>
      <xdr:row>106</xdr:row>
      <xdr:rowOff>158496</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flipV="1">
          <a:off x="21323300" y="18328996"/>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143357</xdr:rowOff>
    </xdr:from>
    <xdr:to>
      <xdr:col>107</xdr:col>
      <xdr:colOff>101600</xdr:colOff>
      <xdr:row>106</xdr:row>
      <xdr:rowOff>73507</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20383500" y="181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22707</xdr:rowOff>
    </xdr:from>
    <xdr:to>
      <xdr:col>111</xdr:col>
      <xdr:colOff>177800</xdr:colOff>
      <xdr:row>106</xdr:row>
      <xdr:rowOff>158496</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20434300" y="18196407"/>
          <a:ext cx="889000" cy="1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12142</xdr:rowOff>
    </xdr:from>
    <xdr:to>
      <xdr:col>102</xdr:col>
      <xdr:colOff>165100</xdr:colOff>
      <xdr:row>107</xdr:row>
      <xdr:rowOff>113742</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19494500" y="1835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22707</xdr:rowOff>
    </xdr:from>
    <xdr:to>
      <xdr:col>107</xdr:col>
      <xdr:colOff>50800</xdr:colOff>
      <xdr:row>107</xdr:row>
      <xdr:rowOff>62942</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flipV="1">
          <a:off x="19545300" y="18196407"/>
          <a:ext cx="889000" cy="2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13055</xdr:rowOff>
    </xdr:from>
    <xdr:to>
      <xdr:col>98</xdr:col>
      <xdr:colOff>38100</xdr:colOff>
      <xdr:row>107</xdr:row>
      <xdr:rowOff>114655</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8605500" y="183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62942</xdr:rowOff>
    </xdr:from>
    <xdr:to>
      <xdr:col>102</xdr:col>
      <xdr:colOff>114300</xdr:colOff>
      <xdr:row>107</xdr:row>
      <xdr:rowOff>63855</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18656300" y="18408092"/>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13225</xdr:rowOff>
    </xdr:from>
    <xdr:ext cx="469744" cy="259045"/>
    <xdr:sp macro="" textlink="">
      <xdr:nvSpPr>
        <xdr:cNvPr id="841" name="n_1aveValue【庁舎】&#10;一人当たり面積">
          <a:extLst>
            <a:ext uri="{FF2B5EF4-FFF2-40B4-BE49-F238E27FC236}">
              <a16:creationId xmlns:a16="http://schemas.microsoft.com/office/drawing/2014/main" id="{00000000-0008-0000-0F00-000049030000}"/>
            </a:ext>
          </a:extLst>
        </xdr:cNvPr>
        <xdr:cNvSpPr txBox="1"/>
      </xdr:nvSpPr>
      <xdr:spPr>
        <a:xfrm>
          <a:off x="210757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141445</xdr:rowOff>
    </xdr:from>
    <xdr:ext cx="469744" cy="259045"/>
    <xdr:sp macro="" textlink="">
      <xdr:nvSpPr>
        <xdr:cNvPr id="842" name="n_2aveValue【庁舎】&#10;一人当たり面積">
          <a:extLst>
            <a:ext uri="{FF2B5EF4-FFF2-40B4-BE49-F238E27FC236}">
              <a16:creationId xmlns:a16="http://schemas.microsoft.com/office/drawing/2014/main" id="{00000000-0008-0000-0F00-00004A030000}"/>
            </a:ext>
          </a:extLst>
        </xdr:cNvPr>
        <xdr:cNvSpPr txBox="1"/>
      </xdr:nvSpPr>
      <xdr:spPr>
        <a:xfrm>
          <a:off x="20199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162729</xdr:rowOff>
    </xdr:from>
    <xdr:ext cx="469744" cy="259045"/>
    <xdr:sp macro="" textlink="">
      <xdr:nvSpPr>
        <xdr:cNvPr id="843" name="n_3aveValue【庁舎】&#10;一人当たり面積">
          <a:extLst>
            <a:ext uri="{FF2B5EF4-FFF2-40B4-BE49-F238E27FC236}">
              <a16:creationId xmlns:a16="http://schemas.microsoft.com/office/drawing/2014/main" id="{00000000-0008-0000-0F00-00004B030000}"/>
            </a:ext>
          </a:extLst>
        </xdr:cNvPr>
        <xdr:cNvSpPr txBox="1"/>
      </xdr:nvSpPr>
      <xdr:spPr>
        <a:xfrm>
          <a:off x="19310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xdr:rowOff>
    </xdr:from>
    <xdr:ext cx="469744" cy="259045"/>
    <xdr:sp macro="" textlink="">
      <xdr:nvSpPr>
        <xdr:cNvPr id="844" name="n_4aveValue【庁舎】&#10;一人当たり面積">
          <a:extLst>
            <a:ext uri="{FF2B5EF4-FFF2-40B4-BE49-F238E27FC236}">
              <a16:creationId xmlns:a16="http://schemas.microsoft.com/office/drawing/2014/main" id="{00000000-0008-0000-0F00-00004C030000}"/>
            </a:ext>
          </a:extLst>
        </xdr:cNvPr>
        <xdr:cNvSpPr txBox="1"/>
      </xdr:nvSpPr>
      <xdr:spPr>
        <a:xfrm>
          <a:off x="18421427" y="180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28973</xdr:rowOff>
    </xdr:from>
    <xdr:ext cx="469744" cy="259045"/>
    <xdr:sp macro="" textlink="">
      <xdr:nvSpPr>
        <xdr:cNvPr id="845" name="n_1mainValue【庁舎】&#10;一人当たり面積">
          <a:extLst>
            <a:ext uri="{FF2B5EF4-FFF2-40B4-BE49-F238E27FC236}">
              <a16:creationId xmlns:a16="http://schemas.microsoft.com/office/drawing/2014/main" id="{00000000-0008-0000-0F00-00004D030000}"/>
            </a:ext>
          </a:extLst>
        </xdr:cNvPr>
        <xdr:cNvSpPr txBox="1"/>
      </xdr:nvSpPr>
      <xdr:spPr>
        <a:xfrm>
          <a:off x="21075727"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90034</xdr:rowOff>
    </xdr:from>
    <xdr:ext cx="469744" cy="259045"/>
    <xdr:sp macro="" textlink="">
      <xdr:nvSpPr>
        <xdr:cNvPr id="846" name="n_2mainValue【庁舎】&#10;一人当たり面積">
          <a:extLst>
            <a:ext uri="{FF2B5EF4-FFF2-40B4-BE49-F238E27FC236}">
              <a16:creationId xmlns:a16="http://schemas.microsoft.com/office/drawing/2014/main" id="{00000000-0008-0000-0F00-00004E030000}"/>
            </a:ext>
          </a:extLst>
        </xdr:cNvPr>
        <xdr:cNvSpPr txBox="1"/>
      </xdr:nvSpPr>
      <xdr:spPr>
        <a:xfrm>
          <a:off x="20199427" y="1792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104869</xdr:rowOff>
    </xdr:from>
    <xdr:ext cx="469744" cy="259045"/>
    <xdr:sp macro="" textlink="">
      <xdr:nvSpPr>
        <xdr:cNvPr id="847" name="n_3mainValue【庁舎】&#10;一人当たり面積">
          <a:extLst>
            <a:ext uri="{FF2B5EF4-FFF2-40B4-BE49-F238E27FC236}">
              <a16:creationId xmlns:a16="http://schemas.microsoft.com/office/drawing/2014/main" id="{00000000-0008-0000-0F00-00004F030000}"/>
            </a:ext>
          </a:extLst>
        </xdr:cNvPr>
        <xdr:cNvSpPr txBox="1"/>
      </xdr:nvSpPr>
      <xdr:spPr>
        <a:xfrm>
          <a:off x="19310427" y="1845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105782</xdr:rowOff>
    </xdr:from>
    <xdr:ext cx="469744" cy="259045"/>
    <xdr:sp macro="" textlink="">
      <xdr:nvSpPr>
        <xdr:cNvPr id="848" name="n_4mainValue【庁舎】&#10;一人当たり面積">
          <a:extLst>
            <a:ext uri="{FF2B5EF4-FFF2-40B4-BE49-F238E27FC236}">
              <a16:creationId xmlns:a16="http://schemas.microsoft.com/office/drawing/2014/main" id="{00000000-0008-0000-0F00-000050030000}"/>
            </a:ext>
          </a:extLst>
        </xdr:cNvPr>
        <xdr:cNvSpPr txBox="1"/>
      </xdr:nvSpPr>
      <xdr:spPr>
        <a:xfrm>
          <a:off x="18421427" y="1845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類似団体と比較して特に有形固定資産減価償却率が高くなっている施設は、図書館、保健センターであり、特に低くなっている施設は、庁舎、一般廃棄物処理施設、消防施設である。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図書館・保健センターについては、建築から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年以上経過しているため有形固定資産減価償却率の数値が高くなっている。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庁舎および一般廃棄物処理施設については、近年新設したため有形固定資産減価償却率が低くなっている。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消防施設については、前年に対象施設の精査を行い数値が低下した。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5,150
5,139
20.58
5,764,465
5,438,900
205,611
3,011,260
6,211,080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ポイント下がった。類似団体内平均値との差は昨年度と変わらず</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ポイント下回った。今後は事業優先順位の見直しや投資的経費の抑制を行うなど、歳出の見直しを図るとともに税金の税収率向上や未収金対策による自主財源の確保を図り、財政基盤の強化に努める。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748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ポイント上回った。地方創生臨時交付金事業等により経常経費が減少したものの他団体と比較すると減少幅も少なく、行財政改革を通じた経常経費の削減が必要である。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慣習化している事業についても、今一度効果や必要性を精査し、経常収支比率の改善に努める。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70866</xdr:rowOff>
    </xdr:from>
    <xdr:to>
      <xdr:col>23</xdr:col>
      <xdr:colOff>133350</xdr:colOff>
      <xdr:row>64</xdr:row>
      <xdr:rowOff>5588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7221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5588</xdr:rowOff>
    </xdr:from>
    <xdr:to>
      <xdr:col>19</xdr:col>
      <xdr:colOff>133350</xdr:colOff>
      <xdr:row>64</xdr:row>
      <xdr:rowOff>68326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97838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160799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762</xdr:rowOff>
    </xdr:from>
    <xdr:to>
      <xdr:col>15</xdr:col>
      <xdr:colOff>82550</xdr:colOff>
      <xdr:row>64</xdr:row>
      <xdr:rowOff>68326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7356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64</xdr:row>
      <xdr:rowOff>762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1913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91965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163593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9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126238</xdr:rowOff>
    </xdr:from>
    <xdr:to>
      <xdr:col>19</xdr:col>
      <xdr:colOff>184150</xdr:colOff>
      <xdr:row>64</xdr:row>
      <xdr:rowOff>56388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41165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17526</xdr:rowOff>
    </xdr:from>
    <xdr:to>
      <xdr:col>15</xdr:col>
      <xdr:colOff>133350</xdr:colOff>
      <xdr:row>64</xdr:row>
      <xdr:rowOff>119126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121412</xdr:rowOff>
    </xdr:from>
    <xdr:to>
      <xdr:col>11</xdr:col>
      <xdr:colOff>82550</xdr:colOff>
      <xdr:row>64</xdr:row>
      <xdr:rowOff>51562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36339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[334,342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会計年度任用職員報酬等の増加により、前年度から</a:t>
          </a:r>
          <a:r>
            <a:rPr kumimoji="1" lang="en-US" altLang="ja-JP" sz="1300">
              <a:latin typeface="ＭＳ Ｐゴシック" panose="020B0600070205080204" pitchFamily="50" charset="-128"/>
              <a:ea typeface="ＭＳ Ｐゴシック" panose="020B0600070205080204" pitchFamily="50" charset="-128"/>
            </a:rPr>
            <a:t>21,177</a:t>
          </a:r>
          <a:r>
            <a:rPr kumimoji="1" lang="ja-JP" altLang="en-US" sz="1300">
              <a:latin typeface="ＭＳ Ｐゴシック" panose="020B0600070205080204" pitchFamily="50" charset="-128"/>
              <a:ea typeface="ＭＳ Ｐゴシック" panose="020B0600070205080204" pitchFamily="50" charset="-128"/>
            </a:rPr>
            <a:t>円の増となったが類似団体内平均値を</a:t>
          </a:r>
          <a:r>
            <a:rPr kumimoji="1" lang="en-US" altLang="ja-JP" sz="1300">
              <a:latin typeface="ＭＳ Ｐゴシック" panose="020B0600070205080204" pitchFamily="50" charset="-128"/>
              <a:ea typeface="ＭＳ Ｐゴシック" panose="020B0600070205080204" pitchFamily="50" charset="-128"/>
            </a:rPr>
            <a:t>6,363</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今後も指定管理者制度の導入や業務委託による抑制に努める。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95267</xdr:rowOff>
    </xdr:from>
    <xdr:to>
      <xdr:col>23</xdr:col>
      <xdr:colOff>133350</xdr:colOff>
      <xdr:row>82</xdr:row>
      <xdr:rowOff>146368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154167"/>
          <a:ext cx="838200" cy="5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82999</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41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43918</xdr:rowOff>
    </xdr:from>
    <xdr:to>
      <xdr:col>19</xdr:col>
      <xdr:colOff>133350</xdr:colOff>
      <xdr:row>82</xdr:row>
      <xdr:rowOff>95267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102818"/>
          <a:ext cx="889000" cy="5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150585</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09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168672</xdr:rowOff>
    </xdr:from>
    <xdr:to>
      <xdr:col>15</xdr:col>
      <xdr:colOff>82550</xdr:colOff>
      <xdr:row>82</xdr:row>
      <xdr:rowOff>43918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056122"/>
          <a:ext cx="889000" cy="4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89572</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139993</xdr:rowOff>
    </xdr:from>
    <xdr:to>
      <xdr:col>11</xdr:col>
      <xdr:colOff>31750</xdr:colOff>
      <xdr:row>81</xdr:row>
      <xdr:rowOff>168672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027443"/>
          <a:ext cx="889000" cy="2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65884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51309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95568</xdr:rowOff>
    </xdr:from>
    <xdr:to>
      <xdr:col>23</xdr:col>
      <xdr:colOff>184150</xdr:colOff>
      <xdr:row>83</xdr:row>
      <xdr:rowOff>25718</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15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112095</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99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44467</xdr:rowOff>
    </xdr:from>
    <xdr:to>
      <xdr:col>19</xdr:col>
      <xdr:colOff>184150</xdr:colOff>
      <xdr:row>82</xdr:row>
      <xdr:rowOff>146067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10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156244</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872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164568</xdr:rowOff>
    </xdr:from>
    <xdr:to>
      <xdr:col>15</xdr:col>
      <xdr:colOff>133350</xdr:colOff>
      <xdr:row>82</xdr:row>
      <xdr:rowOff>94718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05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104895</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82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117872</xdr:rowOff>
    </xdr:from>
    <xdr:to>
      <xdr:col>11</xdr:col>
      <xdr:colOff>82550</xdr:colOff>
      <xdr:row>82</xdr:row>
      <xdr:rowOff>48022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0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58199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7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89193</xdr:rowOff>
    </xdr:from>
    <xdr:to>
      <xdr:col>7</xdr:col>
      <xdr:colOff>31750</xdr:colOff>
      <xdr:row>82</xdr:row>
      <xdr:rowOff>19343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7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29520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74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全国町村平均と比較して</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ポイント低く、類似団体内平均値よりも</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ポイント低くなっている。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今後も国や県と比較しながら適正な給与制度運用を行い、給与の適正化に努める。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122343</xdr:rowOff>
    </xdr:from>
    <xdr:to>
      <xdr:col>81</xdr:col>
      <xdr:colOff>44450</xdr:colOff>
      <xdr:row>81</xdr:row>
      <xdr:rowOff>122343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0097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17373</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9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82127</xdr:rowOff>
    </xdr:from>
    <xdr:to>
      <xdr:col>77</xdr:col>
      <xdr:colOff>44450</xdr:colOff>
      <xdr:row>81</xdr:row>
      <xdr:rowOff>122343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396957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139716</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41911</xdr:rowOff>
    </xdr:from>
    <xdr:to>
      <xdr:col>72</xdr:col>
      <xdr:colOff>203200</xdr:colOff>
      <xdr:row>81</xdr:row>
      <xdr:rowOff>82127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3929361"/>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157057</xdr:rowOff>
    </xdr:from>
    <xdr:to>
      <xdr:col>68</xdr:col>
      <xdr:colOff>152400</xdr:colOff>
      <xdr:row>81</xdr:row>
      <xdr:rowOff>41911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3873057"/>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71543</xdr:rowOff>
    </xdr:from>
    <xdr:to>
      <xdr:col>81</xdr:col>
      <xdr:colOff>95250</xdr:colOff>
      <xdr:row>82</xdr:row>
      <xdr:rowOff>1693</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39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164270</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388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71543</xdr:rowOff>
    </xdr:from>
    <xdr:to>
      <xdr:col>77</xdr:col>
      <xdr:colOff>95250</xdr:colOff>
      <xdr:row>82</xdr:row>
      <xdr:rowOff>1693</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39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11870</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3727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31327</xdr:rowOff>
    </xdr:from>
    <xdr:to>
      <xdr:col>73</xdr:col>
      <xdr:colOff>44450</xdr:colOff>
      <xdr:row>81</xdr:row>
      <xdr:rowOff>132927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39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143104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368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162561</xdr:rowOff>
    </xdr:from>
    <xdr:to>
      <xdr:col>68</xdr:col>
      <xdr:colOff>203200</xdr:colOff>
      <xdr:row>81</xdr:row>
      <xdr:rowOff>92711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102888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364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106257</xdr:rowOff>
    </xdr:from>
    <xdr:to>
      <xdr:col>64</xdr:col>
      <xdr:colOff>152400</xdr:colOff>
      <xdr:row>81</xdr:row>
      <xdr:rowOff>36407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38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46584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359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加した。一島一町の離島であるため業務の民間委託が進まず類似団体平均値と比較すると職員数は多い状況にある。事務等の見直しを行うとともに定員管理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80042</xdr:rowOff>
    </xdr:from>
    <xdr:to>
      <xdr:col>81</xdr:col>
      <xdr:colOff>44450</xdr:colOff>
      <xdr:row>62</xdr:row>
      <xdr:rowOff>94520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70994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84503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7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80042</xdr:rowOff>
    </xdr:from>
    <xdr:to>
      <xdr:col>77</xdr:col>
      <xdr:colOff>44450</xdr:colOff>
      <xdr:row>62</xdr:row>
      <xdr:rowOff>85471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290800" y="10709942"/>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136923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85471</xdr:rowOff>
    </xdr:from>
    <xdr:to>
      <xdr:col>72</xdr:col>
      <xdr:colOff>203200</xdr:colOff>
      <xdr:row>62</xdr:row>
      <xdr:rowOff>92710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4401800" y="1071537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161053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92710</xdr:rowOff>
    </xdr:from>
    <xdr:to>
      <xdr:col>68</xdr:col>
      <xdr:colOff>152400</xdr:colOff>
      <xdr:row>62</xdr:row>
      <xdr:rowOff>96933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3512800" y="10722610"/>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142352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132701</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43720</xdr:rowOff>
    </xdr:from>
    <xdr:to>
      <xdr:col>81</xdr:col>
      <xdr:colOff>95250</xdr:colOff>
      <xdr:row>62</xdr:row>
      <xdr:rowOff>145320</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67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15797</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64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29242</xdr:rowOff>
    </xdr:from>
    <xdr:to>
      <xdr:col>77</xdr:col>
      <xdr:colOff>95250</xdr:colOff>
      <xdr:row>62</xdr:row>
      <xdr:rowOff>130842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65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115619</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745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34671</xdr:rowOff>
    </xdr:from>
    <xdr:to>
      <xdr:col>73</xdr:col>
      <xdr:colOff>44450</xdr:colOff>
      <xdr:row>62</xdr:row>
      <xdr:rowOff>136271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6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121048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75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41910</xdr:rowOff>
    </xdr:from>
    <xdr:to>
      <xdr:col>68</xdr:col>
      <xdr:colOff>203200</xdr:colOff>
      <xdr:row>62</xdr:row>
      <xdr:rowOff>143510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46133</xdr:rowOff>
    </xdr:from>
    <xdr:to>
      <xdr:col>64</xdr:col>
      <xdr:colOff>152400</xdr:colOff>
      <xdr:row>62</xdr:row>
      <xdr:rowOff>147733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67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132510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76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ポイント減少したが、類似団体内平均値を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ポイント上回った。大型事業の償還が始まっており、元利償還金の更なる増加が見込まれるため、事業自体の緊急性や必要性等を十分精査し、起債の抑制に努める。</a:t>
          </a: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41</xdr:row>
      <xdr:rowOff>60113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6912610"/>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4250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69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116417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70895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140546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71458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41</xdr:row>
      <xdr:rowOff>140546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6920654"/>
          <a:ext cx="889000" cy="24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147337</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83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9313</xdr:rowOff>
    </xdr:from>
    <xdr:to>
      <xdr:col>77</xdr:col>
      <xdr:colOff>95250</xdr:colOff>
      <xdr:row>41</xdr:row>
      <xdr:rowOff>110913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98231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ポイント減少した。施設の更新が複数見込まれており地方債の発行額が増加することが見込まれるため、事業計画の策定を行い財政の健全化に努める。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141529</xdr:rowOff>
    </xdr:from>
    <xdr:to>
      <xdr:col>81</xdr:col>
      <xdr:colOff>44450</xdr:colOff>
      <xdr:row>15</xdr:row>
      <xdr:rowOff>56947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6179800" y="2541829"/>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56947</xdr:rowOff>
    </xdr:from>
    <xdr:to>
      <xdr:col>77</xdr:col>
      <xdr:colOff>44450</xdr:colOff>
      <xdr:row>16</xdr:row>
      <xdr:rowOff>83363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290800" y="2628697"/>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4216</xdr:rowOff>
    </xdr:from>
    <xdr:to>
      <xdr:col>72</xdr:col>
      <xdr:colOff>203200</xdr:colOff>
      <xdr:row>16</xdr:row>
      <xdr:rowOff>83363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4401800" y="2747416"/>
          <a:ext cx="889000" cy="7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110998</xdr:rowOff>
    </xdr:from>
    <xdr:to>
      <xdr:col>68</xdr:col>
      <xdr:colOff>152400</xdr:colOff>
      <xdr:row>16</xdr:row>
      <xdr:rowOff>4216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3512800" y="2682748"/>
          <a:ext cx="889000" cy="6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90729</xdr:rowOff>
    </xdr:from>
    <xdr:to>
      <xdr:col>81</xdr:col>
      <xdr:colOff>95250</xdr:colOff>
      <xdr:row>15</xdr:row>
      <xdr:rowOff>20879</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967200" y="2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62806</xdr:rowOff>
    </xdr:from>
    <xdr:ext cx="762000" cy="259045"/>
    <xdr:sp macro="" textlink="">
      <xdr:nvSpPr>
        <xdr:cNvPr id="453" name="将来負担の状況該当値テキスト">
          <a:extLst>
            <a:ext uri="{FF2B5EF4-FFF2-40B4-BE49-F238E27FC236}">
              <a16:creationId xmlns:a16="http://schemas.microsoft.com/office/drawing/2014/main" id="{00000000-0008-0000-0300-0000C5010000}"/>
            </a:ext>
          </a:extLst>
        </xdr:cNvPr>
        <xdr:cNvSpPr txBox="1"/>
      </xdr:nvSpPr>
      <xdr:spPr>
        <a:xfrm>
          <a:off x="17106900" y="246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6147</xdr:rowOff>
    </xdr:from>
    <xdr:to>
      <xdr:col>77</xdr:col>
      <xdr:colOff>95250</xdr:colOff>
      <xdr:row>15</xdr:row>
      <xdr:rowOff>107747</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257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92524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664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32563</xdr:rowOff>
    </xdr:from>
    <xdr:to>
      <xdr:col>73</xdr:col>
      <xdr:colOff>44450</xdr:colOff>
      <xdr:row>16</xdr:row>
      <xdr:rowOff>134163</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7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118940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8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124866</xdr:rowOff>
    </xdr:from>
    <xdr:to>
      <xdr:col>68</xdr:col>
      <xdr:colOff>203200</xdr:colOff>
      <xdr:row>16</xdr:row>
      <xdr:rowOff>55016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6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39793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78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60198</xdr:rowOff>
    </xdr:from>
    <xdr:to>
      <xdr:col>64</xdr:col>
      <xdr:colOff>152400</xdr:colOff>
      <xdr:row>15</xdr:row>
      <xdr:rowOff>161798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146575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138544</xdr:colOff>
      <xdr:row>26</xdr:row>
      <xdr:rowOff>31173</xdr:rowOff>
    </xdr:from>
    <xdr:ext cx="9975273" cy="52142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761999" y="4533900"/>
          <a:ext cx="9975273"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rgbClr val="FF0000"/>
              </a:solidFill>
              <a:latin typeface="+mn-ea"/>
              <a:ea typeface="+mn-ea"/>
            </a:rPr>
            <a:t>状況」の「人口</a:t>
          </a:r>
          <a:r>
            <a:rPr kumimoji="1" lang="en-US" altLang="ja-JP" sz="1000">
              <a:solidFill>
                <a:srgbClr val="FF0000"/>
              </a:solidFill>
              <a:latin typeface="+mn-ea"/>
              <a:ea typeface="+mn-ea"/>
            </a:rPr>
            <a:t>1,000</a:t>
          </a:r>
          <a:r>
            <a:rPr kumimoji="1" lang="ja-JP" altLang="en-US" sz="1000">
              <a:solidFill>
                <a:srgbClr val="FF0000"/>
              </a:solidFill>
              <a:latin typeface="+mn-ea"/>
              <a:ea typeface="+mn-ea"/>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rgbClr val="FF0000"/>
            </a:solidFill>
            <a:latin typeface="ＭＳ Ｐゴシック" panose="020B0600070205080204" pitchFamily="50" charset="-128"/>
            <a:ea typeface="+mn-ea"/>
          </a:endParaRPr>
        </a:p>
        <a:p>
          <a:pPr algn="l"/>
          <a:r>
            <a:rPr kumimoji="1" lang="en-US" altLang="ja-JP" sz="1000">
              <a:solidFill>
                <a:srgbClr val="FF0000"/>
              </a:solidFill>
              <a:latin typeface="ＭＳ Ｐゴシック" panose="020B0600070205080204" pitchFamily="50" charset="-128"/>
              <a:ea typeface="+mn-ea"/>
            </a:rPr>
            <a:t>   </a:t>
          </a:r>
          <a:r>
            <a:rPr kumimoji="1" lang="ja-JP" altLang="en-US" sz="1000">
              <a:solidFill>
                <a:srgbClr val="FF0000"/>
              </a:solidFill>
              <a:latin typeface="ＭＳ Ｐゴシック" panose="020B0600070205080204" pitchFamily="50" charset="-128"/>
              <a:ea typeface="+mn-ea"/>
            </a:rPr>
            <a:t>地方公務員給与実態調査に基づいているが、令和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年度は令和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5,150
5,139
20.58
5,764,465
5,438,900
205,611
3,011,260
6,211,080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ポイント上回った。令和元年度と比較すると依然として高い数値であり、経常一般財源の減少や、会計年度任用職員報酬が原因と思料する。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行財政改革の取り組みを通じて人件費の適正な管理に努める。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145288</xdr:rowOff>
    </xdr:from>
    <xdr:to>
      <xdr:col>24</xdr:col>
      <xdr:colOff>25400</xdr:colOff>
      <xdr:row>39</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6038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170434</xdr:rowOff>
    </xdr:from>
    <xdr:to>
      <xdr:col>19</xdr:col>
      <xdr:colOff>187325</xdr:colOff>
      <xdr:row>39</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1408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156718</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003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110998</xdr:rowOff>
    </xdr:from>
    <xdr:to>
      <xdr:col>11</xdr:col>
      <xdr:colOff>9525</xdr:colOff>
      <xdr:row>37</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546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94488</xdr:rowOff>
    </xdr:from>
    <xdr:to>
      <xdr:col>24</xdr:col>
      <xdr:colOff>76200</xdr:colOff>
      <xdr:row>39</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66565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32766</xdr:rowOff>
    </xdr:from>
    <xdr:to>
      <xdr:col>20</xdr:col>
      <xdr:colOff>38100</xdr:colOff>
      <xdr:row>39</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0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ポイント上回った。減少理由としては地方創生臨時交付金事業による事業費が増加したことなどがあげられる。経常経費については今後も抑制に努め財政の健全化を図る。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19558</xdr:rowOff>
    </xdr:from>
    <xdr:to>
      <xdr:col>82</xdr:col>
      <xdr:colOff>107950</xdr:colOff>
      <xdr:row>17</xdr:row>
      <xdr:rowOff>92710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342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18</xdr:row>
      <xdr:rowOff>154432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300736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131572</xdr:rowOff>
    </xdr:from>
    <xdr:to>
      <xdr:col>73</xdr:col>
      <xdr:colOff>180975</xdr:colOff>
      <xdr:row>18</xdr:row>
      <xdr:rowOff>154432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2176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99568</xdr:rowOff>
    </xdr:from>
    <xdr:to>
      <xdr:col>69</xdr:col>
      <xdr:colOff>92075</xdr:colOff>
      <xdr:row>18</xdr:row>
      <xdr:rowOff>131572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31856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112285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103632</xdr:rowOff>
    </xdr:from>
    <xdr:to>
      <xdr:col>74</xdr:col>
      <xdr:colOff>31750</xdr:colOff>
      <xdr:row>19</xdr:row>
      <xdr:rowOff>33782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18559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80772</xdr:rowOff>
    </xdr:from>
    <xdr:to>
      <xdr:col>69</xdr:col>
      <xdr:colOff>142875</xdr:colOff>
      <xdr:row>19</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167149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25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48768</xdr:rowOff>
    </xdr:from>
    <xdr:to>
      <xdr:col>65</xdr:col>
      <xdr:colOff>53975</xdr:colOff>
      <xdr:row>18</xdr:row>
      <xdr:rowOff>150368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135145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ポイント下回った。今後も町単独扶助費の見直しを行い、行政サービスと財政負担のバランスを取りながら適正運営に努める。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167822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159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154412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8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86178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15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133549</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ポイント増加した。類似団体内平均値を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ポイント下回った。経常的な特別会計への繰出金が増加傾向にあるため、適切な運営に努める。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50800</xdr:rowOff>
    </xdr:from>
    <xdr:to>
      <xdr:col>82</xdr:col>
      <xdr:colOff>107950</xdr:colOff>
      <xdr:row>54</xdr:row>
      <xdr:rowOff>104140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3091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74947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0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54</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63517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96520</xdr:rowOff>
    </xdr:from>
    <xdr:to>
      <xdr:col>73</xdr:col>
      <xdr:colOff>180975</xdr:colOff>
      <xdr:row>54</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354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71137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66040</xdr:rowOff>
    </xdr:from>
    <xdr:to>
      <xdr:col>69</xdr:col>
      <xdr:colOff>92075</xdr:colOff>
      <xdr:row>54</xdr:row>
      <xdr:rowOff>96520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324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78757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53340</xdr:rowOff>
    </xdr:from>
    <xdr:to>
      <xdr:col>82</xdr:col>
      <xdr:colOff>158750</xdr:colOff>
      <xdr:row>54</xdr:row>
      <xdr:rowOff>154940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69867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0</xdr:rowOff>
    </xdr:from>
    <xdr:to>
      <xdr:col>78</xdr:col>
      <xdr:colOff>120650</xdr:colOff>
      <xdr:row>54</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111777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45720</xdr:rowOff>
    </xdr:from>
    <xdr:to>
      <xdr:col>69</xdr:col>
      <xdr:colOff>142875</xdr:colOff>
      <xdr:row>54</xdr:row>
      <xdr:rowOff>147320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157497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xdr:rowOff>
    </xdr:from>
    <xdr:to>
      <xdr:col>65</xdr:col>
      <xdr:colOff>53975</xdr:colOff>
      <xdr:row>54</xdr:row>
      <xdr:rowOff>116840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127017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ポイント下回った。補助費等全体額の減少に伴い、経常経費も微減した。引き続き固定化した補助費等について、必要性の低い補助金は見直しを行い経費の削減に努める。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1940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99568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108712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108712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2214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ポイント高い数値となっている。公共施設の更新が増加しており、多額の地方債を要しているため、今後も公債費の増加が見込まれる。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事業規模や財源確保の見直し等により、新規の起債抑制に努める。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xdr:rowOff>
    </xdr:from>
    <xdr:to>
      <xdr:col>24</xdr:col>
      <xdr:colOff>25400</xdr:colOff>
      <xdr:row>77</xdr:row>
      <xdr:rowOff>66039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0673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xdr:rowOff>
    </xdr:from>
    <xdr:to>
      <xdr:col>19</xdr:col>
      <xdr:colOff>187325</xdr:colOff>
      <xdr:row>77</xdr:row>
      <xdr:rowOff>8889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06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8889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02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0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15239</xdr:rowOff>
    </xdr:from>
    <xdr:to>
      <xdr:col>24</xdr:col>
      <xdr:colOff>76200</xdr:colOff>
      <xdr:row>77</xdr:row>
      <xdr:rowOff>116839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158766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125730</xdr:rowOff>
    </xdr:from>
    <xdr:to>
      <xdr:col>20</xdr:col>
      <xdr:colOff>38100</xdr:colOff>
      <xdr:row>77</xdr:row>
      <xdr:rowOff>55880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66057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ポイント減少した。ふるさと納税の増減に伴い委託費等の数値が上下することが主な要因と思料する。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今後は物件費や補助費等を抑制し、財政の健全化を図る。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149861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349224"/>
          <a:ext cx="8382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149861</xdr:rowOff>
    </xdr:from>
    <xdr:to>
      <xdr:col>78</xdr:col>
      <xdr:colOff>69850</xdr:colOff>
      <xdr:row>79</xdr:row>
      <xdr:rowOff>33274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5229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149861</xdr:rowOff>
    </xdr:from>
    <xdr:to>
      <xdr:col>73</xdr:col>
      <xdr:colOff>180975</xdr:colOff>
      <xdr:row>79</xdr:row>
      <xdr:rowOff>33274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5229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160545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78</xdr:row>
      <xdr:rowOff>149861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3492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137685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68851</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153924</xdr:rowOff>
    </xdr:from>
    <xdr:to>
      <xdr:col>74</xdr:col>
      <xdr:colOff>31750</xdr:colOff>
      <xdr:row>79</xdr:row>
      <xdr:rowOff>84074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68851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99061</xdr:rowOff>
    </xdr:from>
    <xdr:to>
      <xdr:col>69</xdr:col>
      <xdr:colOff>142875</xdr:colOff>
      <xdr:row>79</xdr:row>
      <xdr:rowOff>29211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13988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140529</xdr:rowOff>
    </xdr:from>
    <xdr:to>
      <xdr:col>29</xdr:col>
      <xdr:colOff>127000</xdr:colOff>
      <xdr:row>16</xdr:row>
      <xdr:rowOff>46598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759904"/>
          <a:ext cx="647700" cy="77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153189</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72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46598</xdr:rowOff>
    </xdr:from>
    <xdr:to>
      <xdr:col>26</xdr:col>
      <xdr:colOff>50800</xdr:colOff>
      <xdr:row>16</xdr:row>
      <xdr:rowOff>85071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837423"/>
          <a:ext cx="698500" cy="38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128295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1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85071</xdr:rowOff>
    </xdr:from>
    <xdr:to>
      <xdr:col>22</xdr:col>
      <xdr:colOff>114300</xdr:colOff>
      <xdr:row>16</xdr:row>
      <xdr:rowOff>93866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875896"/>
          <a:ext cx="698500" cy="8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155058</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4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93866</xdr:rowOff>
    </xdr:from>
    <xdr:to>
      <xdr:col>18</xdr:col>
      <xdr:colOff>177800</xdr:colOff>
      <xdr:row>16</xdr:row>
      <xdr:rowOff>120613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884691"/>
          <a:ext cx="698500" cy="26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164974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5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15475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89729</xdr:rowOff>
    </xdr:from>
    <xdr:to>
      <xdr:col>29</xdr:col>
      <xdr:colOff>177800</xdr:colOff>
      <xdr:row>16</xdr:row>
      <xdr:rowOff>19879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709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106256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55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167248</xdr:rowOff>
    </xdr:from>
    <xdr:to>
      <xdr:col>26</xdr:col>
      <xdr:colOff>101600</xdr:colOff>
      <xdr:row>16</xdr:row>
      <xdr:rowOff>97398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786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107575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55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34271</xdr:rowOff>
    </xdr:from>
    <xdr:to>
      <xdr:col>22</xdr:col>
      <xdr:colOff>165100</xdr:colOff>
      <xdr:row>16</xdr:row>
      <xdr:rowOff>135871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825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146048</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59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43066</xdr:rowOff>
    </xdr:from>
    <xdr:to>
      <xdr:col>19</xdr:col>
      <xdr:colOff>38100</xdr:colOff>
      <xdr:row>16</xdr:row>
      <xdr:rowOff>144666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833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154843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60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69813</xdr:rowOff>
    </xdr:from>
    <xdr:to>
      <xdr:col>15</xdr:col>
      <xdr:colOff>101600</xdr:colOff>
      <xdr:row>16</xdr:row>
      <xdr:rowOff>171413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860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62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59367</xdr:rowOff>
    </xdr:from>
    <xdr:to>
      <xdr:col>29</xdr:col>
      <xdr:colOff>127000</xdr:colOff>
      <xdr:row>35</xdr:row>
      <xdr:rowOff>336055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669717"/>
          <a:ext cx="647700" cy="27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185813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96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336055</xdr:rowOff>
    </xdr:from>
    <xdr:to>
      <xdr:col>26</xdr:col>
      <xdr:colOff>50800</xdr:colOff>
      <xdr:row>36</xdr:row>
      <xdr:rowOff>122167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46405"/>
          <a:ext cx="698500" cy="12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42987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11998</xdr:rowOff>
    </xdr:from>
    <xdr:to>
      <xdr:col>22</xdr:col>
      <xdr:colOff>114300</xdr:colOff>
      <xdr:row>36</xdr:row>
      <xdr:rowOff>122167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279448"/>
          <a:ext cx="698500" cy="795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99982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11998</xdr:rowOff>
    </xdr:from>
    <xdr:to>
      <xdr:col>18</xdr:col>
      <xdr:colOff>177800</xdr:colOff>
      <xdr:row>35</xdr:row>
      <xdr:rowOff>202764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279448"/>
          <a:ext cx="698500" cy="533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67642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59593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1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8567</xdr:rowOff>
    </xdr:from>
    <xdr:to>
      <xdr:col>29</xdr:col>
      <xdr:colOff>177800</xdr:colOff>
      <xdr:row>35</xdr:row>
      <xdr:rowOff>110167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618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196544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63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285255</xdr:rowOff>
    </xdr:from>
    <xdr:to>
      <xdr:col>26</xdr:col>
      <xdr:colOff>101600</xdr:colOff>
      <xdr:row>36</xdr:row>
      <xdr:rowOff>43955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95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54132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64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71367</xdr:rowOff>
    </xdr:from>
    <xdr:to>
      <xdr:col>22</xdr:col>
      <xdr:colOff>165100</xdr:colOff>
      <xdr:row>37</xdr:row>
      <xdr:rowOff>1517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24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157744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1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304098</xdr:rowOff>
    </xdr:from>
    <xdr:to>
      <xdr:col>19</xdr:col>
      <xdr:colOff>38100</xdr:colOff>
      <xdr:row>34</xdr:row>
      <xdr:rowOff>62798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228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72975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599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151964</xdr:rowOff>
    </xdr:from>
    <xdr:to>
      <xdr:col>15</xdr:col>
      <xdr:colOff>101600</xdr:colOff>
      <xdr:row>35</xdr:row>
      <xdr:rowOff>253564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62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263741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3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5,150
5,139
20.58
5,764,465
5,438,900
205,611
3,011,260
6,211,080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148598</xdr:rowOff>
    </xdr:from>
    <xdr:to>
      <xdr:col>24</xdr:col>
      <xdr:colOff>63500</xdr:colOff>
      <xdr:row>35</xdr:row>
      <xdr:rowOff>20428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977898"/>
          <a:ext cx="838200" cy="4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102931</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103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20428</xdr:rowOff>
    </xdr:from>
    <xdr:to>
      <xdr:col>19</xdr:col>
      <xdr:colOff>177800</xdr:colOff>
      <xdr:row>36</xdr:row>
      <xdr:rowOff>98135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021178"/>
          <a:ext cx="889000" cy="24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89816</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91071</xdr:rowOff>
    </xdr:from>
    <xdr:to>
      <xdr:col>15</xdr:col>
      <xdr:colOff>50800</xdr:colOff>
      <xdr:row>36</xdr:row>
      <xdr:rowOff>98135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019300" y="6263271"/>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8971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91071</xdr:rowOff>
    </xdr:from>
    <xdr:to>
      <xdr:col>10</xdr:col>
      <xdr:colOff>114300</xdr:colOff>
      <xdr:row>36</xdr:row>
      <xdr:rowOff>114257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263271"/>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24710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36706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97798</xdr:rowOff>
    </xdr:from>
    <xdr:to>
      <xdr:col>24</xdr:col>
      <xdr:colOff>114300</xdr:colOff>
      <xdr:row>35</xdr:row>
      <xdr:rowOff>27948</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92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120675</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77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141078</xdr:rowOff>
    </xdr:from>
    <xdr:to>
      <xdr:col>20</xdr:col>
      <xdr:colOff>38100</xdr:colOff>
      <xdr:row>35</xdr:row>
      <xdr:rowOff>71228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9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87755</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745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47335</xdr:rowOff>
    </xdr:from>
    <xdr:to>
      <xdr:col>15</xdr:col>
      <xdr:colOff>101600</xdr:colOff>
      <xdr:row>36</xdr:row>
      <xdr:rowOff>148935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1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165462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99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40271</xdr:rowOff>
    </xdr:from>
    <xdr:to>
      <xdr:col>10</xdr:col>
      <xdr:colOff>165100</xdr:colOff>
      <xdr:row>36</xdr:row>
      <xdr:rowOff>141871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158398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98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63457</xdr:rowOff>
    </xdr:from>
    <xdr:to>
      <xdr:col>6</xdr:col>
      <xdr:colOff>38100</xdr:colOff>
      <xdr:row>36</xdr:row>
      <xdr:rowOff>165057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3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10134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01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95540</xdr:rowOff>
    </xdr:from>
    <xdr:to>
      <xdr:col>24</xdr:col>
      <xdr:colOff>63500</xdr:colOff>
      <xdr:row>57</xdr:row>
      <xdr:rowOff>115830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868190"/>
          <a:ext cx="838200" cy="2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42431</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643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77755</xdr:rowOff>
    </xdr:from>
    <xdr:to>
      <xdr:col>19</xdr:col>
      <xdr:colOff>177800</xdr:colOff>
      <xdr:row>57</xdr:row>
      <xdr:rowOff>115830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850405"/>
          <a:ext cx="889000" cy="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163111</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59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77755</xdr:rowOff>
    </xdr:from>
    <xdr:to>
      <xdr:col>15</xdr:col>
      <xdr:colOff>50800</xdr:colOff>
      <xdr:row>57</xdr:row>
      <xdr:rowOff>115922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850405"/>
          <a:ext cx="889000" cy="3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142008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9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115922</xdr:rowOff>
    </xdr:from>
    <xdr:to>
      <xdr:col>10</xdr:col>
      <xdr:colOff>114300</xdr:colOff>
      <xdr:row>57</xdr:row>
      <xdr:rowOff>131541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888572"/>
          <a:ext cx="889000" cy="1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10456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61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17129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61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44740</xdr:rowOff>
    </xdr:from>
    <xdr:to>
      <xdr:col>24</xdr:col>
      <xdr:colOff>114300</xdr:colOff>
      <xdr:row>57</xdr:row>
      <xdr:rowOff>146340</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1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23167</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79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65030</xdr:rowOff>
    </xdr:from>
    <xdr:to>
      <xdr:col>20</xdr:col>
      <xdr:colOff>38100</xdr:colOff>
      <xdr:row>57</xdr:row>
      <xdr:rowOff>166630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157757</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93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26955</xdr:rowOff>
    </xdr:from>
    <xdr:to>
      <xdr:col>15</xdr:col>
      <xdr:colOff>101600</xdr:colOff>
      <xdr:row>57</xdr:row>
      <xdr:rowOff>128555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7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145082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57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65122</xdr:rowOff>
    </xdr:from>
    <xdr:to>
      <xdr:col>10</xdr:col>
      <xdr:colOff>165100</xdr:colOff>
      <xdr:row>57</xdr:row>
      <xdr:rowOff>166722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3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157849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93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80741</xdr:rowOff>
    </xdr:from>
    <xdr:to>
      <xdr:col>6</xdr:col>
      <xdr:colOff>38100</xdr:colOff>
      <xdr:row>58</xdr:row>
      <xdr:rowOff>10891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85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2018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94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35618</xdr:rowOff>
    </xdr:from>
    <xdr:to>
      <xdr:col>24</xdr:col>
      <xdr:colOff>63500</xdr:colOff>
      <xdr:row>78</xdr:row>
      <xdr:rowOff>106462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3797300" y="13408718"/>
          <a:ext cx="838200" cy="7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56375</xdr:rowOff>
    </xdr:from>
    <xdr:to>
      <xdr:col>19</xdr:col>
      <xdr:colOff>177800</xdr:colOff>
      <xdr:row>78</xdr:row>
      <xdr:rowOff>106462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2908300" y="13429475"/>
          <a:ext cx="889000" cy="5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44923</xdr:rowOff>
    </xdr:from>
    <xdr:to>
      <xdr:col>15</xdr:col>
      <xdr:colOff>50800</xdr:colOff>
      <xdr:row>78</xdr:row>
      <xdr:rowOff>56375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019300" y="13418023"/>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14729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41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44923</xdr:rowOff>
    </xdr:from>
    <xdr:to>
      <xdr:col>10</xdr:col>
      <xdr:colOff>114300</xdr:colOff>
      <xdr:row>78</xdr:row>
      <xdr:rowOff>54158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130300" y="13418023"/>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13014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52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20078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63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156268</xdr:rowOff>
    </xdr:from>
    <xdr:to>
      <xdr:col>24</xdr:col>
      <xdr:colOff>114300</xdr:colOff>
      <xdr:row>78</xdr:row>
      <xdr:rowOff>86418</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3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71195</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27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55662</xdr:rowOff>
    </xdr:from>
    <xdr:to>
      <xdr:col>20</xdr:col>
      <xdr:colOff>38100</xdr:colOff>
      <xdr:row>78</xdr:row>
      <xdr:rowOff>157262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42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148389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62428" y="1352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5575</xdr:rowOff>
    </xdr:from>
    <xdr:to>
      <xdr:col>15</xdr:col>
      <xdr:colOff>101600</xdr:colOff>
      <xdr:row>78</xdr:row>
      <xdr:rowOff>107175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3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98302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47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165573</xdr:rowOff>
    </xdr:from>
    <xdr:to>
      <xdr:col>10</xdr:col>
      <xdr:colOff>165100</xdr:colOff>
      <xdr:row>78</xdr:row>
      <xdr:rowOff>95723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36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86850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45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3358</xdr:rowOff>
    </xdr:from>
    <xdr:to>
      <xdr:col>6</xdr:col>
      <xdr:colOff>38100</xdr:colOff>
      <xdr:row>78</xdr:row>
      <xdr:rowOff>104958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3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96085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4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125727</xdr:rowOff>
    </xdr:from>
    <xdr:to>
      <xdr:col>24</xdr:col>
      <xdr:colOff>62865</xdr:colOff>
      <xdr:row>98</xdr:row>
      <xdr:rowOff>65072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56227"/>
          <a:ext cx="1270" cy="131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68899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7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65072</xdr:rowOff>
    </xdr:from>
    <xdr:to>
      <xdr:col>24</xdr:col>
      <xdr:colOff>152400</xdr:colOff>
      <xdr:row>98</xdr:row>
      <xdr:rowOff>65072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67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72404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3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125727</xdr:rowOff>
    </xdr:from>
    <xdr:to>
      <xdr:col>24</xdr:col>
      <xdr:colOff>152400</xdr:colOff>
      <xdr:row>90</xdr:row>
      <xdr:rowOff>125727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56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170218</xdr:rowOff>
    </xdr:from>
    <xdr:to>
      <xdr:col>24</xdr:col>
      <xdr:colOff>63500</xdr:colOff>
      <xdr:row>98</xdr:row>
      <xdr:rowOff>46583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57968"/>
          <a:ext cx="838200" cy="39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68676</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84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45799</xdr:rowOff>
    </xdr:from>
    <xdr:to>
      <xdr:col>24</xdr:col>
      <xdr:colOff>114300</xdr:colOff>
      <xdr:row>95</xdr:row>
      <xdr:rowOff>147399</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46583</xdr:rowOff>
    </xdr:from>
    <xdr:to>
      <xdr:col>19</xdr:col>
      <xdr:colOff>177800</xdr:colOff>
      <xdr:row>98</xdr:row>
      <xdr:rowOff>78911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48683"/>
          <a:ext cx="889000" cy="3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160689</xdr:rowOff>
    </xdr:from>
    <xdr:to>
      <xdr:col>20</xdr:col>
      <xdr:colOff>38100</xdr:colOff>
      <xdr:row>97</xdr:row>
      <xdr:rowOff>90839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107366</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78911</xdr:rowOff>
    </xdr:from>
    <xdr:to>
      <xdr:col>15</xdr:col>
      <xdr:colOff>50800</xdr:colOff>
      <xdr:row>98</xdr:row>
      <xdr:rowOff>121850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81011"/>
          <a:ext cx="8890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679</xdr:rowOff>
    </xdr:from>
    <xdr:to>
      <xdr:col>15</xdr:col>
      <xdr:colOff>101600</xdr:colOff>
      <xdr:row>97</xdr:row>
      <xdr:rowOff>102279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118806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119202</xdr:rowOff>
    </xdr:from>
    <xdr:to>
      <xdr:col>10</xdr:col>
      <xdr:colOff>114300</xdr:colOff>
      <xdr:row>98</xdr:row>
      <xdr:rowOff>121850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921302"/>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21101</xdr:rowOff>
    </xdr:from>
    <xdr:to>
      <xdr:col>10</xdr:col>
      <xdr:colOff>165100</xdr:colOff>
      <xdr:row>97</xdr:row>
      <xdr:rowOff>122701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5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139228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26015</xdr:rowOff>
    </xdr:from>
    <xdr:to>
      <xdr:col>6</xdr:col>
      <xdr:colOff>38100</xdr:colOff>
      <xdr:row>97</xdr:row>
      <xdr:rowOff>127615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144142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3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119418</xdr:rowOff>
    </xdr:from>
    <xdr:to>
      <xdr:col>24</xdr:col>
      <xdr:colOff>114300</xdr:colOff>
      <xdr:row>96</xdr:row>
      <xdr:rowOff>49568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97845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8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167233</xdr:rowOff>
    </xdr:from>
    <xdr:to>
      <xdr:col>20</xdr:col>
      <xdr:colOff>38100</xdr:colOff>
      <xdr:row>98</xdr:row>
      <xdr:rowOff>97383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9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88510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28111</xdr:rowOff>
    </xdr:from>
    <xdr:to>
      <xdr:col>15</xdr:col>
      <xdr:colOff>101600</xdr:colOff>
      <xdr:row>98</xdr:row>
      <xdr:rowOff>129711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3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120838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2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71050</xdr:rowOff>
    </xdr:from>
    <xdr:to>
      <xdr:col>10</xdr:col>
      <xdr:colOff>165100</xdr:colOff>
      <xdr:row>99</xdr:row>
      <xdr:rowOff>1200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163777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6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68402</xdr:rowOff>
    </xdr:from>
    <xdr:to>
      <xdr:col>6</xdr:col>
      <xdr:colOff>38100</xdr:colOff>
      <xdr:row>98</xdr:row>
      <xdr:rowOff>170002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7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161129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131672</xdr:rowOff>
    </xdr:from>
    <xdr:to>
      <xdr:col>55</xdr:col>
      <xdr:colOff>0</xdr:colOff>
      <xdr:row>38</xdr:row>
      <xdr:rowOff>59903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132422"/>
          <a:ext cx="838200" cy="44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72568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44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131672</xdr:rowOff>
    </xdr:from>
    <xdr:to>
      <xdr:col>50</xdr:col>
      <xdr:colOff>114300</xdr:colOff>
      <xdr:row>39</xdr:row>
      <xdr:rowOff>14149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32422"/>
          <a:ext cx="889000" cy="56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116635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77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14149</xdr:rowOff>
    </xdr:from>
    <xdr:to>
      <xdr:col>45</xdr:col>
      <xdr:colOff>177800</xdr:colOff>
      <xdr:row>39</xdr:row>
      <xdr:rowOff>26860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00699"/>
          <a:ext cx="889000" cy="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92967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166176</xdr:rowOff>
    </xdr:from>
    <xdr:to>
      <xdr:col>41</xdr:col>
      <xdr:colOff>50800</xdr:colOff>
      <xdr:row>39</xdr:row>
      <xdr:rowOff>26860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681276"/>
          <a:ext cx="889000" cy="3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105094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107940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9103</xdr:rowOff>
    </xdr:from>
    <xdr:to>
      <xdr:col>55</xdr:col>
      <xdr:colOff>50800</xdr:colOff>
      <xdr:row>38</xdr:row>
      <xdr:rowOff>110703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2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158980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0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80872</xdr:rowOff>
    </xdr:from>
    <xdr:to>
      <xdr:col>50</xdr:col>
      <xdr:colOff>165100</xdr:colOff>
      <xdr:row>36</xdr:row>
      <xdr:rowOff>11022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2149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17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134799</xdr:rowOff>
    </xdr:from>
    <xdr:to>
      <xdr:col>46</xdr:col>
      <xdr:colOff>38100</xdr:colOff>
      <xdr:row>39</xdr:row>
      <xdr:rowOff>64949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4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56076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74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147510</xdr:rowOff>
    </xdr:from>
    <xdr:to>
      <xdr:col>41</xdr:col>
      <xdr:colOff>101600</xdr:colOff>
      <xdr:row>39</xdr:row>
      <xdr:rowOff>77660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68787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75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115376</xdr:rowOff>
    </xdr:from>
    <xdr:to>
      <xdr:col>36</xdr:col>
      <xdr:colOff>165100</xdr:colOff>
      <xdr:row>39</xdr:row>
      <xdr:rowOff>45526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63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36653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72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22472</xdr:rowOff>
    </xdr:from>
    <xdr:to>
      <xdr:col>55</xdr:col>
      <xdr:colOff>0</xdr:colOff>
      <xdr:row>57</xdr:row>
      <xdr:rowOff>58158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95122"/>
          <a:ext cx="838200" cy="3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155756</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8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148655</xdr:rowOff>
    </xdr:from>
    <xdr:to>
      <xdr:col>50</xdr:col>
      <xdr:colOff>114300</xdr:colOff>
      <xdr:row>57</xdr:row>
      <xdr:rowOff>58158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578405"/>
          <a:ext cx="889000" cy="25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73307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148655</xdr:rowOff>
    </xdr:from>
    <xdr:to>
      <xdr:col>45</xdr:col>
      <xdr:colOff>177800</xdr:colOff>
      <xdr:row>56</xdr:row>
      <xdr:rowOff>163579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578405"/>
          <a:ext cx="889000" cy="18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66805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83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163579</xdr:rowOff>
    </xdr:from>
    <xdr:to>
      <xdr:col>41</xdr:col>
      <xdr:colOff>50800</xdr:colOff>
      <xdr:row>57</xdr:row>
      <xdr:rowOff>22030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64779"/>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110195</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143122</xdr:rowOff>
    </xdr:from>
    <xdr:to>
      <xdr:col>55</xdr:col>
      <xdr:colOff>50800</xdr:colOff>
      <xdr:row>57</xdr:row>
      <xdr:rowOff>73272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121549</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22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7358</xdr:rowOff>
    </xdr:from>
    <xdr:to>
      <xdr:col>50</xdr:col>
      <xdr:colOff>165100</xdr:colOff>
      <xdr:row>57</xdr:row>
      <xdr:rowOff>108958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8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100085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87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97855</xdr:rowOff>
    </xdr:from>
    <xdr:to>
      <xdr:col>46</xdr:col>
      <xdr:colOff>38100</xdr:colOff>
      <xdr:row>56</xdr:row>
      <xdr:rowOff>28005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44532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30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112779</xdr:rowOff>
    </xdr:from>
    <xdr:to>
      <xdr:col>41</xdr:col>
      <xdr:colOff>101600</xdr:colOff>
      <xdr:row>57</xdr:row>
      <xdr:rowOff>42929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1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59456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48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142680</xdr:rowOff>
    </xdr:from>
    <xdr:to>
      <xdr:col>36</xdr:col>
      <xdr:colOff>165100</xdr:colOff>
      <xdr:row>57</xdr:row>
      <xdr:rowOff>72830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63957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83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170790</xdr:rowOff>
    </xdr:from>
    <xdr:to>
      <xdr:col>55</xdr:col>
      <xdr:colOff>0</xdr:colOff>
      <xdr:row>78</xdr:row>
      <xdr:rowOff>16999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200990"/>
          <a:ext cx="838200" cy="18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74784</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2933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153707</xdr:rowOff>
    </xdr:from>
    <xdr:to>
      <xdr:col>50</xdr:col>
      <xdr:colOff>114300</xdr:colOff>
      <xdr:row>78</xdr:row>
      <xdr:rowOff>16999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55357"/>
          <a:ext cx="889000" cy="3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170783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85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153707</xdr:rowOff>
    </xdr:from>
    <xdr:to>
      <xdr:col>45</xdr:col>
      <xdr:colOff>177800</xdr:colOff>
      <xdr:row>78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55357"/>
          <a:ext cx="889000" cy="4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15403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149261</xdr:rowOff>
    </xdr:from>
    <xdr:to>
      <xdr:col>41</xdr:col>
      <xdr:colOff>50800</xdr:colOff>
      <xdr:row>78</xdr:row>
      <xdr:rowOff>25400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179461"/>
          <a:ext cx="889000" cy="2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37988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119990</xdr:rowOff>
    </xdr:from>
    <xdr:to>
      <xdr:col>55</xdr:col>
      <xdr:colOff>50800</xdr:colOff>
      <xdr:row>77</xdr:row>
      <xdr:rowOff>50140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1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98417</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2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137649</xdr:rowOff>
    </xdr:from>
    <xdr:to>
      <xdr:col>50</xdr:col>
      <xdr:colOff>165100</xdr:colOff>
      <xdr:row>78</xdr:row>
      <xdr:rowOff>67799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58926</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3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102907</xdr:rowOff>
    </xdr:from>
    <xdr:to>
      <xdr:col>46</xdr:col>
      <xdr:colOff>38100</xdr:colOff>
      <xdr:row>78</xdr:row>
      <xdr:rowOff>33057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0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24184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39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146050</xdr:rowOff>
    </xdr:from>
    <xdr:to>
      <xdr:col>41</xdr:col>
      <xdr:colOff>101600</xdr:colOff>
      <xdr:row>78</xdr:row>
      <xdr:rowOff>76200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78</xdr:row>
      <xdr:rowOff>67327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73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98461</xdr:rowOff>
    </xdr:from>
    <xdr:to>
      <xdr:col>36</xdr:col>
      <xdr:colOff>165100</xdr:colOff>
      <xdr:row>77</xdr:row>
      <xdr:rowOff>28611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12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19738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2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123954</xdr:rowOff>
    </xdr:from>
    <xdr:to>
      <xdr:col>55</xdr:col>
      <xdr:colOff>0</xdr:colOff>
      <xdr:row>96</xdr:row>
      <xdr:rowOff>157204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583154"/>
          <a:ext cx="838200" cy="3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166608</xdr:rowOff>
    </xdr:from>
    <xdr:ext cx="599010"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2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28772</xdr:rowOff>
    </xdr:from>
    <xdr:to>
      <xdr:col>50</xdr:col>
      <xdr:colOff>114300</xdr:colOff>
      <xdr:row>96</xdr:row>
      <xdr:rowOff>123954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316522"/>
          <a:ext cx="889000" cy="26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70310</xdr:rowOff>
    </xdr:from>
    <xdr:ext cx="59901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39795" y="1670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28772</xdr:rowOff>
    </xdr:from>
    <xdr:to>
      <xdr:col>45</xdr:col>
      <xdr:colOff>177800</xdr:colOff>
      <xdr:row>96</xdr:row>
      <xdr:rowOff>148540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316522"/>
          <a:ext cx="889000" cy="29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95372</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50795" y="1672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148540</xdr:rowOff>
    </xdr:from>
    <xdr:to>
      <xdr:col>41</xdr:col>
      <xdr:colOff>50800</xdr:colOff>
      <xdr:row>97</xdr:row>
      <xdr:rowOff>29369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607740"/>
          <a:ext cx="889000" cy="5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127444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7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128142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75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106404</xdr:rowOff>
    </xdr:from>
    <xdr:to>
      <xdr:col>55</xdr:col>
      <xdr:colOff>50800</xdr:colOff>
      <xdr:row>97</xdr:row>
      <xdr:rowOff>36554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6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129281</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41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73154</xdr:rowOff>
    </xdr:from>
    <xdr:to>
      <xdr:col>50</xdr:col>
      <xdr:colOff>165100</xdr:colOff>
      <xdr:row>97</xdr:row>
      <xdr:rowOff>3304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3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19831</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30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149422</xdr:rowOff>
    </xdr:from>
    <xdr:to>
      <xdr:col>46</xdr:col>
      <xdr:colOff>38100</xdr:colOff>
      <xdr:row>95</xdr:row>
      <xdr:rowOff>79572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2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96099</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04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97740</xdr:rowOff>
    </xdr:from>
    <xdr:to>
      <xdr:col>41</xdr:col>
      <xdr:colOff>101600</xdr:colOff>
      <xdr:row>97</xdr:row>
      <xdr:rowOff>27890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5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44417</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33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150019</xdr:rowOff>
    </xdr:from>
    <xdr:to>
      <xdr:col>36</xdr:col>
      <xdr:colOff>165100</xdr:colOff>
      <xdr:row>97</xdr:row>
      <xdr:rowOff>80169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96696</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38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158457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3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50052</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65152"/>
          <a:ext cx="889000" cy="8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38778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135823</xdr:rowOff>
    </xdr:from>
    <xdr:to>
      <xdr:col>76</xdr:col>
      <xdr:colOff>114300</xdr:colOff>
      <xdr:row>38</xdr:row>
      <xdr:rowOff>50052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479473"/>
          <a:ext cx="889000" cy="8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56224</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25111" y="62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135823</xdr:rowOff>
    </xdr:from>
    <xdr:to>
      <xdr:col>71</xdr:col>
      <xdr:colOff>177800</xdr:colOff>
      <xdr:row>38</xdr:row>
      <xdr:rowOff>134927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479473"/>
          <a:ext cx="889000" cy="17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36256</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55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62835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2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170702</xdr:rowOff>
    </xdr:from>
    <xdr:to>
      <xdr:col>76</xdr:col>
      <xdr:colOff>165100</xdr:colOff>
      <xdr:row>38</xdr:row>
      <xdr:rowOff>100852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1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91979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0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85023</xdr:rowOff>
    </xdr:from>
    <xdr:to>
      <xdr:col>72</xdr:col>
      <xdr:colOff>38100</xdr:colOff>
      <xdr:row>38</xdr:row>
      <xdr:rowOff>15173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2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31700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20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84127</xdr:rowOff>
    </xdr:from>
    <xdr:to>
      <xdr:col>67</xdr:col>
      <xdr:colOff>101600</xdr:colOff>
      <xdr:row>39</xdr:row>
      <xdr:rowOff>14277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5404</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91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102072</xdr:rowOff>
    </xdr:from>
    <xdr:to>
      <xdr:col>85</xdr:col>
      <xdr:colOff>127000</xdr:colOff>
      <xdr:row>76</xdr:row>
      <xdr:rowOff>18724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960822"/>
          <a:ext cx="838200" cy="8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37719</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96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18724</xdr:rowOff>
    </xdr:from>
    <xdr:to>
      <xdr:col>81</xdr:col>
      <xdr:colOff>50800</xdr:colOff>
      <xdr:row>76</xdr:row>
      <xdr:rowOff>36830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048924"/>
          <a:ext cx="889000" cy="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41749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36830</xdr:rowOff>
    </xdr:from>
    <xdr:to>
      <xdr:col>76</xdr:col>
      <xdr:colOff>114300</xdr:colOff>
      <xdr:row>76</xdr:row>
      <xdr:rowOff>37616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067030"/>
          <a:ext cx="8890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40346</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22670</xdr:rowOff>
    </xdr:from>
    <xdr:to>
      <xdr:col>71</xdr:col>
      <xdr:colOff>177800</xdr:colOff>
      <xdr:row>76</xdr:row>
      <xdr:rowOff>37616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052870"/>
          <a:ext cx="8890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33351</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51830</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51272</xdr:rowOff>
    </xdr:from>
    <xdr:to>
      <xdr:col>85</xdr:col>
      <xdr:colOff>177800</xdr:colOff>
      <xdr:row>75</xdr:row>
      <xdr:rowOff>152871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9100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74149</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76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139375</xdr:rowOff>
    </xdr:from>
    <xdr:to>
      <xdr:col>81</xdr:col>
      <xdr:colOff>101600</xdr:colOff>
      <xdr:row>76</xdr:row>
      <xdr:rowOff>69524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9981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60651</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09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157480</xdr:rowOff>
    </xdr:from>
    <xdr:to>
      <xdr:col>76</xdr:col>
      <xdr:colOff>165100</xdr:colOff>
      <xdr:row>76</xdr:row>
      <xdr:rowOff>87630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78757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0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158266</xdr:rowOff>
    </xdr:from>
    <xdr:to>
      <xdr:col>72</xdr:col>
      <xdr:colOff>38100</xdr:colOff>
      <xdr:row>76</xdr:row>
      <xdr:rowOff>88416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1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79543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143321</xdr:rowOff>
    </xdr:from>
    <xdr:to>
      <xdr:col>67</xdr:col>
      <xdr:colOff>101600</xdr:colOff>
      <xdr:row>76</xdr:row>
      <xdr:rowOff>73471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0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64597</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9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6682</xdr:rowOff>
    </xdr:from>
    <xdr:to>
      <xdr:col>85</xdr:col>
      <xdr:colOff>127000</xdr:colOff>
      <xdr:row>99</xdr:row>
      <xdr:rowOff>64191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980232"/>
          <a:ext cx="838200" cy="5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117239</xdr:rowOff>
    </xdr:from>
    <xdr:ext cx="599010"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747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64191</xdr:rowOff>
    </xdr:from>
    <xdr:to>
      <xdr:col>81</xdr:col>
      <xdr:colOff>50800</xdr:colOff>
      <xdr:row>99</xdr:row>
      <xdr:rowOff>69805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7037741"/>
          <a:ext cx="8890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83112</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7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67844</xdr:rowOff>
    </xdr:from>
    <xdr:to>
      <xdr:col>76</xdr:col>
      <xdr:colOff>114300</xdr:colOff>
      <xdr:row>99</xdr:row>
      <xdr:rowOff>69805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7041394"/>
          <a:ext cx="889000" cy="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109152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7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67844</xdr:rowOff>
    </xdr:from>
    <xdr:to>
      <xdr:col>71</xdr:col>
      <xdr:colOff>177800</xdr:colOff>
      <xdr:row>99</xdr:row>
      <xdr:rowOff>78301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7041394"/>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115098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74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112961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7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127332</xdr:rowOff>
    </xdr:from>
    <xdr:to>
      <xdr:col>85</xdr:col>
      <xdr:colOff>177800</xdr:colOff>
      <xdr:row>99</xdr:row>
      <xdr:rowOff>57482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92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72788</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8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13391</xdr:rowOff>
    </xdr:from>
    <xdr:to>
      <xdr:col>81</xdr:col>
      <xdr:colOff>101600</xdr:colOff>
      <xdr:row>99</xdr:row>
      <xdr:rowOff>114991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98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106118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707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19005</xdr:rowOff>
    </xdr:from>
    <xdr:to>
      <xdr:col>76</xdr:col>
      <xdr:colOff>165100</xdr:colOff>
      <xdr:row>99</xdr:row>
      <xdr:rowOff>120605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99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111732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70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17044</xdr:rowOff>
    </xdr:from>
    <xdr:to>
      <xdr:col>72</xdr:col>
      <xdr:colOff>38100</xdr:colOff>
      <xdr:row>99</xdr:row>
      <xdr:rowOff>118644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99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109771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708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27501</xdr:rowOff>
    </xdr:from>
    <xdr:to>
      <xdr:col>67</xdr:col>
      <xdr:colOff>101600</xdr:colOff>
      <xdr:row>99</xdr:row>
      <xdr:rowOff>129101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700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120228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709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43218</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729768"/>
          <a:ext cx="8382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66692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4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73144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4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69499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41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163868</xdr:rowOff>
    </xdr:from>
    <xdr:to>
      <xdr:col>116</xdr:col>
      <xdr:colOff>114300</xdr:colOff>
      <xdr:row>39</xdr:row>
      <xdr:rowOff>94018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80573</xdr:rowOff>
    </xdr:from>
    <xdr:ext cx="313932"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956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50938</xdr:rowOff>
    </xdr:from>
    <xdr:to>
      <xdr:col>116</xdr:col>
      <xdr:colOff>63500</xdr:colOff>
      <xdr:row>59</xdr:row>
      <xdr:rowOff>62841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166488"/>
          <a:ext cx="838200" cy="1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62841</xdr:rowOff>
    </xdr:from>
    <xdr:to>
      <xdr:col>111</xdr:col>
      <xdr:colOff>177800</xdr:colOff>
      <xdr:row>59</xdr:row>
      <xdr:rowOff>63397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178391"/>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63397</xdr:rowOff>
    </xdr:from>
    <xdr:to>
      <xdr:col>107</xdr:col>
      <xdr:colOff>50800</xdr:colOff>
      <xdr:row>59</xdr:row>
      <xdr:rowOff>64654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178947"/>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62270</xdr:rowOff>
    </xdr:from>
    <xdr:to>
      <xdr:col>102</xdr:col>
      <xdr:colOff>114300</xdr:colOff>
      <xdr:row>59</xdr:row>
      <xdr:rowOff>64654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77820"/>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138</xdr:rowOff>
    </xdr:from>
    <xdr:to>
      <xdr:col>116</xdr:col>
      <xdr:colOff>114300</xdr:colOff>
      <xdr:row>59</xdr:row>
      <xdr:rowOff>101738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107675</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5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12041</xdr:rowOff>
    </xdr:from>
    <xdr:to>
      <xdr:col>112</xdr:col>
      <xdr:colOff>38100</xdr:colOff>
      <xdr:row>59</xdr:row>
      <xdr:rowOff>113641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2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104768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2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12597</xdr:rowOff>
    </xdr:from>
    <xdr:to>
      <xdr:col>107</xdr:col>
      <xdr:colOff>101600</xdr:colOff>
      <xdr:row>59</xdr:row>
      <xdr:rowOff>114197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2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105324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22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13854</xdr:rowOff>
    </xdr:from>
    <xdr:to>
      <xdr:col>102</xdr:col>
      <xdr:colOff>165100</xdr:colOff>
      <xdr:row>59</xdr:row>
      <xdr:rowOff>115454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2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106581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22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11470</xdr:rowOff>
    </xdr:from>
    <xdr:to>
      <xdr:col>98</xdr:col>
      <xdr:colOff>38100</xdr:colOff>
      <xdr:row>59</xdr:row>
      <xdr:rowOff>113070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104197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21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4000</xdr:rowOff>
    </xdr:from>
    <xdr:to>
      <xdr:col>116</xdr:col>
      <xdr:colOff>63500</xdr:colOff>
      <xdr:row>77</xdr:row>
      <xdr:rowOff>63564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205650"/>
          <a:ext cx="838200" cy="5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57764</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745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63564</xdr:rowOff>
    </xdr:from>
    <xdr:to>
      <xdr:col>111</xdr:col>
      <xdr:colOff>177800</xdr:colOff>
      <xdr:row>77</xdr:row>
      <xdr:rowOff>93714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265214"/>
          <a:ext cx="889000" cy="3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21188</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80366</xdr:rowOff>
    </xdr:from>
    <xdr:to>
      <xdr:col>107</xdr:col>
      <xdr:colOff>50800</xdr:colOff>
      <xdr:row>77</xdr:row>
      <xdr:rowOff>93714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3282016"/>
          <a:ext cx="8890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158932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80366</xdr:rowOff>
    </xdr:from>
    <xdr:to>
      <xdr:col>102</xdr:col>
      <xdr:colOff>114300</xdr:colOff>
      <xdr:row>77</xdr:row>
      <xdr:rowOff>105423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282016"/>
          <a:ext cx="889000" cy="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156836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155211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124650</xdr:rowOff>
    </xdr:from>
    <xdr:to>
      <xdr:col>116</xdr:col>
      <xdr:colOff>114300</xdr:colOff>
      <xdr:row>77</xdr:row>
      <xdr:rowOff>54800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1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103077</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13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12764</xdr:rowOff>
    </xdr:from>
    <xdr:to>
      <xdr:col>112</xdr:col>
      <xdr:colOff>38100</xdr:colOff>
      <xdr:row>77</xdr:row>
      <xdr:rowOff>114364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21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105491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30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42914</xdr:rowOff>
    </xdr:from>
    <xdr:to>
      <xdr:col>107</xdr:col>
      <xdr:colOff>101600</xdr:colOff>
      <xdr:row>77</xdr:row>
      <xdr:rowOff>144514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2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135641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33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29566</xdr:rowOff>
    </xdr:from>
    <xdr:to>
      <xdr:col>102</xdr:col>
      <xdr:colOff>165100</xdr:colOff>
      <xdr:row>77</xdr:row>
      <xdr:rowOff>131166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2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122293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3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54623</xdr:rowOff>
    </xdr:from>
    <xdr:to>
      <xdr:col>98</xdr:col>
      <xdr:colOff>38100</xdr:colOff>
      <xdr:row>77</xdr:row>
      <xdr:rowOff>156223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25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147350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34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類似団体と比較して人件費・普通建設事業費（うち更新整備）が高い水準となっている。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人件費は、会計年度任用職員報酬やコロナウイルス感染症対策による時間外の増加等があり、</a:t>
          </a:r>
          <a:r>
            <a:rPr kumimoji="1" lang="en-US" altLang="ja-JP" sz="1300">
              <a:latin typeface="ＭＳ Ｐゴシック" panose="020B0600070205080204" pitchFamily="50" charset="-128"/>
              <a:ea typeface="ＭＳ Ｐゴシック" panose="020B0600070205080204" pitchFamily="50" charset="-128"/>
            </a:rPr>
            <a:t>7,573</a:t>
          </a:r>
          <a:r>
            <a:rPr kumimoji="1" lang="ja-JP" altLang="en-US" sz="1300">
              <a:latin typeface="ＭＳ Ｐゴシック" panose="020B0600070205080204" pitchFamily="50" charset="-128"/>
              <a:ea typeface="ＭＳ Ｐゴシック" panose="020B0600070205080204" pitchFamily="50" charset="-128"/>
            </a:rPr>
            <a:t>円増加し、類似団体内平均値を</a:t>
          </a:r>
          <a:r>
            <a:rPr kumimoji="1" lang="en-US" altLang="ja-JP" sz="1300">
              <a:latin typeface="ＭＳ Ｐゴシック" panose="020B0600070205080204" pitchFamily="50" charset="-128"/>
              <a:ea typeface="ＭＳ Ｐゴシック" panose="020B0600070205080204" pitchFamily="50" charset="-128"/>
            </a:rPr>
            <a:t>34,673</a:t>
          </a:r>
          <a:r>
            <a:rPr kumimoji="1" lang="ja-JP" altLang="en-US" sz="1300">
              <a:latin typeface="ＭＳ Ｐゴシック" panose="020B0600070205080204" pitchFamily="50" charset="-128"/>
              <a:ea typeface="ＭＳ Ｐゴシック" panose="020B0600070205080204" pitchFamily="50" charset="-128"/>
            </a:rPr>
            <a:t>円上回った。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普通建設事業費（うち更新整備）は、前年度から</a:t>
          </a:r>
          <a:r>
            <a:rPr kumimoji="1" lang="en-US" altLang="ja-JP" sz="1300">
              <a:latin typeface="ＭＳ Ｐゴシック" panose="020B0600070205080204" pitchFamily="50" charset="-128"/>
              <a:ea typeface="ＭＳ Ｐゴシック" panose="020B0600070205080204" pitchFamily="50" charset="-128"/>
            </a:rPr>
            <a:t>14,545</a:t>
          </a:r>
          <a:r>
            <a:rPr kumimoji="1" lang="ja-JP" altLang="en-US" sz="1300">
              <a:latin typeface="ＭＳ Ｐゴシック" panose="020B0600070205080204" pitchFamily="50" charset="-128"/>
              <a:ea typeface="ＭＳ Ｐゴシック" panose="020B0600070205080204" pitchFamily="50" charset="-128"/>
            </a:rPr>
            <a:t>円減少したものの、類似団体内平均値と比較すると</a:t>
          </a:r>
          <a:r>
            <a:rPr kumimoji="1" lang="en-US" altLang="ja-JP" sz="1300">
              <a:latin typeface="ＭＳ Ｐゴシック" panose="020B0600070205080204" pitchFamily="50" charset="-128"/>
              <a:ea typeface="ＭＳ Ｐゴシック" panose="020B0600070205080204" pitchFamily="50" charset="-128"/>
            </a:rPr>
            <a:t>35,773</a:t>
          </a:r>
          <a:r>
            <a:rPr kumimoji="1" lang="ja-JP" altLang="en-US" sz="1300">
              <a:latin typeface="ＭＳ Ｐゴシック" panose="020B0600070205080204" pitchFamily="50" charset="-128"/>
              <a:ea typeface="ＭＳ Ｐゴシック" panose="020B0600070205080204" pitchFamily="50" charset="-128"/>
            </a:rPr>
            <a:t>円多く依然として高い数値である。今後も公共施設の更新が控えており、適切な事業計画が必要である。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5,150
5,139
20.58
5,764,465
5,438,900
205,611
3,011,260
6,211,080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54792</xdr:rowOff>
    </xdr:from>
    <xdr:to>
      <xdr:col>24</xdr:col>
      <xdr:colOff>63500</xdr:colOff>
      <xdr:row>34</xdr:row>
      <xdr:rowOff>21318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12642"/>
          <a:ext cx="838200" cy="13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30588</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166152</xdr:rowOff>
    </xdr:from>
    <xdr:to>
      <xdr:col>19</xdr:col>
      <xdr:colOff>177800</xdr:colOff>
      <xdr:row>34</xdr:row>
      <xdr:rowOff>21318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652552"/>
          <a:ext cx="889000" cy="19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157134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1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166152</xdr:rowOff>
    </xdr:from>
    <xdr:to>
      <xdr:col>15</xdr:col>
      <xdr:colOff>50800</xdr:colOff>
      <xdr:row>33</xdr:row>
      <xdr:rowOff>48097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652552"/>
          <a:ext cx="889000" cy="5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80390</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8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157825</xdr:rowOff>
    </xdr:from>
    <xdr:to>
      <xdr:col>10</xdr:col>
      <xdr:colOff>114300</xdr:colOff>
      <xdr:row>33</xdr:row>
      <xdr:rowOff>48097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644225"/>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90840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96392</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9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3992</xdr:rowOff>
    </xdr:from>
    <xdr:to>
      <xdr:col>24</xdr:col>
      <xdr:colOff>114300</xdr:colOff>
      <xdr:row>33</xdr:row>
      <xdr:rowOff>105592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26869</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1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141968</xdr:rowOff>
    </xdr:from>
    <xdr:to>
      <xdr:col>20</xdr:col>
      <xdr:colOff>38100</xdr:colOff>
      <xdr:row>34</xdr:row>
      <xdr:rowOff>72118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9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88645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57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115352</xdr:rowOff>
    </xdr:from>
    <xdr:to>
      <xdr:col>15</xdr:col>
      <xdr:colOff>101600</xdr:colOff>
      <xdr:row>33</xdr:row>
      <xdr:rowOff>45502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0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62029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37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168747</xdr:rowOff>
    </xdr:from>
    <xdr:to>
      <xdr:col>10</xdr:col>
      <xdr:colOff>165100</xdr:colOff>
      <xdr:row>33</xdr:row>
      <xdr:rowOff>98897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5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115424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43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107025</xdr:rowOff>
    </xdr:from>
    <xdr:to>
      <xdr:col>6</xdr:col>
      <xdr:colOff>38100</xdr:colOff>
      <xdr:row>33</xdr:row>
      <xdr:rowOff>37175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53702</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36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26401</xdr:rowOff>
    </xdr:from>
    <xdr:to>
      <xdr:col>24</xdr:col>
      <xdr:colOff>63500</xdr:colOff>
      <xdr:row>58</xdr:row>
      <xdr:rowOff>78132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70501"/>
          <a:ext cx="838200" cy="5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152545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3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7430</xdr:rowOff>
    </xdr:from>
    <xdr:to>
      <xdr:col>19</xdr:col>
      <xdr:colOff>177800</xdr:colOff>
      <xdr:row>58</xdr:row>
      <xdr:rowOff>26401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51530"/>
          <a:ext cx="889000" cy="1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7430</xdr:rowOff>
    </xdr:from>
    <xdr:to>
      <xdr:col>15</xdr:col>
      <xdr:colOff>50800</xdr:colOff>
      <xdr:row>58</xdr:row>
      <xdr:rowOff>100605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51530"/>
          <a:ext cx="889000" cy="9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110072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100605</xdr:rowOff>
    </xdr:from>
    <xdr:to>
      <xdr:col>10</xdr:col>
      <xdr:colOff>114300</xdr:colOff>
      <xdr:row>58</xdr:row>
      <xdr:rowOff>128516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44705"/>
          <a:ext cx="889000" cy="2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145502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147826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27332</xdr:rowOff>
    </xdr:from>
    <xdr:to>
      <xdr:col>24</xdr:col>
      <xdr:colOff>114300</xdr:colOff>
      <xdr:row>58</xdr:row>
      <xdr:rowOff>128932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7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113709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8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147051</xdr:rowOff>
    </xdr:from>
    <xdr:to>
      <xdr:col>20</xdr:col>
      <xdr:colOff>38100</xdr:colOff>
      <xdr:row>58</xdr:row>
      <xdr:rowOff>77201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1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68328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1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128080</xdr:rowOff>
    </xdr:from>
    <xdr:to>
      <xdr:col>15</xdr:col>
      <xdr:colOff>101600</xdr:colOff>
      <xdr:row>58</xdr:row>
      <xdr:rowOff>58230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74757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7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49805</xdr:rowOff>
    </xdr:from>
    <xdr:to>
      <xdr:col>10</xdr:col>
      <xdr:colOff>165100</xdr:colOff>
      <xdr:row>58</xdr:row>
      <xdr:rowOff>151405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9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142532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8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77716</xdr:rowOff>
    </xdr:from>
    <xdr:to>
      <xdr:col>6</xdr:col>
      <xdr:colOff>38100</xdr:colOff>
      <xdr:row>59</xdr:row>
      <xdr:rowOff>7866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170443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11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147270</xdr:rowOff>
    </xdr:from>
    <xdr:to>
      <xdr:col>24</xdr:col>
      <xdr:colOff>63500</xdr:colOff>
      <xdr:row>76</xdr:row>
      <xdr:rowOff>140309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06020"/>
          <a:ext cx="838200" cy="16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132459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9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140309</xdr:rowOff>
    </xdr:from>
    <xdr:to>
      <xdr:col>19</xdr:col>
      <xdr:colOff>177800</xdr:colOff>
      <xdr:row>77</xdr:row>
      <xdr:rowOff>24166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70509"/>
          <a:ext cx="889000" cy="5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84241</xdr:rowOff>
    </xdr:from>
    <xdr:to>
      <xdr:col>15</xdr:col>
      <xdr:colOff>50800</xdr:colOff>
      <xdr:row>77</xdr:row>
      <xdr:rowOff>24166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14441"/>
          <a:ext cx="889000" cy="11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75461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84241</xdr:rowOff>
    </xdr:from>
    <xdr:to>
      <xdr:col>10</xdr:col>
      <xdr:colOff>114300</xdr:colOff>
      <xdr:row>77</xdr:row>
      <xdr:rowOff>54215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14441"/>
          <a:ext cx="889000" cy="14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96733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107262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6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96471</xdr:rowOff>
    </xdr:from>
    <xdr:to>
      <xdr:col>24</xdr:col>
      <xdr:colOff>114300</xdr:colOff>
      <xdr:row>76</xdr:row>
      <xdr:rowOff>26622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552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119348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0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89509</xdr:rowOff>
    </xdr:from>
    <xdr:to>
      <xdr:col>20</xdr:col>
      <xdr:colOff>38100</xdr:colOff>
      <xdr:row>77</xdr:row>
      <xdr:rowOff>19659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36186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94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144816</xdr:rowOff>
    </xdr:from>
    <xdr:to>
      <xdr:col>15</xdr:col>
      <xdr:colOff>101600</xdr:colOff>
      <xdr:row>77</xdr:row>
      <xdr:rowOff>74966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91492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5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33441</xdr:rowOff>
    </xdr:from>
    <xdr:to>
      <xdr:col>10</xdr:col>
      <xdr:colOff>165100</xdr:colOff>
      <xdr:row>76</xdr:row>
      <xdr:rowOff>135041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6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151568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3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3415</xdr:rowOff>
    </xdr:from>
    <xdr:to>
      <xdr:col>6</xdr:col>
      <xdr:colOff>38100</xdr:colOff>
      <xdr:row>77</xdr:row>
      <xdr:rowOff>105015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0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96142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9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160685</xdr:rowOff>
    </xdr:from>
    <xdr:to>
      <xdr:col>24</xdr:col>
      <xdr:colOff>63500</xdr:colOff>
      <xdr:row>96</xdr:row>
      <xdr:rowOff>107266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448435"/>
          <a:ext cx="838200" cy="11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97396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85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107266</xdr:rowOff>
    </xdr:from>
    <xdr:to>
      <xdr:col>19</xdr:col>
      <xdr:colOff>177800</xdr:colOff>
      <xdr:row>97</xdr:row>
      <xdr:rowOff>55680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66466"/>
          <a:ext cx="889000" cy="11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129481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55680</xdr:rowOff>
    </xdr:from>
    <xdr:to>
      <xdr:col>15</xdr:col>
      <xdr:colOff>50800</xdr:colOff>
      <xdr:row>97</xdr:row>
      <xdr:rowOff>121943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86330"/>
          <a:ext cx="889000" cy="6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92695</xdr:rowOff>
    </xdr:from>
    <xdr:to>
      <xdr:col>10</xdr:col>
      <xdr:colOff>114300</xdr:colOff>
      <xdr:row>97</xdr:row>
      <xdr:rowOff>121943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23345"/>
          <a:ext cx="8890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156483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109885</xdr:rowOff>
    </xdr:from>
    <xdr:to>
      <xdr:col>24</xdr:col>
      <xdr:colOff>114300</xdr:colOff>
      <xdr:row>96</xdr:row>
      <xdr:rowOff>40035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132762</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4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56466</xdr:rowOff>
    </xdr:from>
    <xdr:to>
      <xdr:col>20</xdr:col>
      <xdr:colOff>38100</xdr:colOff>
      <xdr:row>96</xdr:row>
      <xdr:rowOff>158066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1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149193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4880</xdr:rowOff>
    </xdr:from>
    <xdr:to>
      <xdr:col>15</xdr:col>
      <xdr:colOff>101600</xdr:colOff>
      <xdr:row>97</xdr:row>
      <xdr:rowOff>106480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3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97607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2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71143</xdr:rowOff>
    </xdr:from>
    <xdr:to>
      <xdr:col>10</xdr:col>
      <xdr:colOff>165100</xdr:colOff>
      <xdr:row>98</xdr:row>
      <xdr:rowOff>1293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0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163870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9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41895</xdr:rowOff>
    </xdr:from>
    <xdr:to>
      <xdr:col>6</xdr:col>
      <xdr:colOff>38100</xdr:colOff>
      <xdr:row>97</xdr:row>
      <xdr:rowOff>143495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7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134622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6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90060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83964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63009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142919</xdr:rowOff>
    </xdr:from>
    <xdr:to>
      <xdr:col>55</xdr:col>
      <xdr:colOff>0</xdr:colOff>
      <xdr:row>57</xdr:row>
      <xdr:rowOff>55933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44119"/>
          <a:ext cx="838200" cy="8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77988</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9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55933</xdr:rowOff>
    </xdr:from>
    <xdr:to>
      <xdr:col>50</xdr:col>
      <xdr:colOff>114300</xdr:colOff>
      <xdr:row>57</xdr:row>
      <xdr:rowOff>99947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28583"/>
          <a:ext cx="889000" cy="4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71707</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45216</xdr:rowOff>
    </xdr:from>
    <xdr:to>
      <xdr:col>45</xdr:col>
      <xdr:colOff>177800</xdr:colOff>
      <xdr:row>57</xdr:row>
      <xdr:rowOff>99947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817866"/>
          <a:ext cx="889000" cy="5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52988</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8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82836</xdr:rowOff>
    </xdr:from>
    <xdr:to>
      <xdr:col>41</xdr:col>
      <xdr:colOff>50800</xdr:colOff>
      <xdr:row>57</xdr:row>
      <xdr:rowOff>45216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684036"/>
          <a:ext cx="889000" cy="13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136765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73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92119</xdr:rowOff>
    </xdr:from>
    <xdr:to>
      <xdr:col>55</xdr:col>
      <xdr:colOff>50800</xdr:colOff>
      <xdr:row>57</xdr:row>
      <xdr:rowOff>22269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114996</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44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5133</xdr:rowOff>
    </xdr:from>
    <xdr:to>
      <xdr:col>50</xdr:col>
      <xdr:colOff>165100</xdr:colOff>
      <xdr:row>57</xdr:row>
      <xdr:rowOff>106733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7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97860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7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49147</xdr:rowOff>
    </xdr:from>
    <xdr:to>
      <xdr:col>46</xdr:col>
      <xdr:colOff>38100</xdr:colOff>
      <xdr:row>57</xdr:row>
      <xdr:rowOff>150747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141874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1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165866</xdr:rowOff>
    </xdr:from>
    <xdr:to>
      <xdr:col>41</xdr:col>
      <xdr:colOff>101600</xdr:colOff>
      <xdr:row>57</xdr:row>
      <xdr:rowOff>96016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6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87143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5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32036</xdr:rowOff>
    </xdr:from>
    <xdr:to>
      <xdr:col>36</xdr:col>
      <xdr:colOff>165100</xdr:colOff>
      <xdr:row>56</xdr:row>
      <xdr:rowOff>133636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150163</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4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33767</xdr:rowOff>
    </xdr:from>
    <xdr:to>
      <xdr:col>55</xdr:col>
      <xdr:colOff>0</xdr:colOff>
      <xdr:row>77</xdr:row>
      <xdr:rowOff>123774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235417"/>
          <a:ext cx="838200" cy="9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34785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33767</xdr:rowOff>
    </xdr:from>
    <xdr:to>
      <xdr:col>50</xdr:col>
      <xdr:colOff>114300</xdr:colOff>
      <xdr:row>77</xdr:row>
      <xdr:rowOff>160593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235417"/>
          <a:ext cx="889000" cy="12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97261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9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160593</xdr:rowOff>
    </xdr:from>
    <xdr:to>
      <xdr:col>45</xdr:col>
      <xdr:colOff>177800</xdr:colOff>
      <xdr:row>78</xdr:row>
      <xdr:rowOff>1870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62243"/>
          <a:ext cx="889000" cy="1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44025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170408</xdr:rowOff>
    </xdr:from>
    <xdr:to>
      <xdr:col>41</xdr:col>
      <xdr:colOff>50800</xdr:colOff>
      <xdr:row>78</xdr:row>
      <xdr:rowOff>1870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72058"/>
          <a:ext cx="889000" cy="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47263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47370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72974</xdr:rowOff>
    </xdr:from>
    <xdr:to>
      <xdr:col>55</xdr:col>
      <xdr:colOff>50800</xdr:colOff>
      <xdr:row>78</xdr:row>
      <xdr:rowOff>3124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7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51401</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5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154417</xdr:rowOff>
    </xdr:from>
    <xdr:to>
      <xdr:col>50</xdr:col>
      <xdr:colOff>165100</xdr:colOff>
      <xdr:row>77</xdr:row>
      <xdr:rowOff>84567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18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75694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7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109793</xdr:rowOff>
    </xdr:from>
    <xdr:to>
      <xdr:col>46</xdr:col>
      <xdr:colOff>38100</xdr:colOff>
      <xdr:row>78</xdr:row>
      <xdr:rowOff>39943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56470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08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122520</xdr:rowOff>
    </xdr:from>
    <xdr:to>
      <xdr:col>41</xdr:col>
      <xdr:colOff>101600</xdr:colOff>
      <xdr:row>78</xdr:row>
      <xdr:rowOff>52670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69197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09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119608</xdr:rowOff>
    </xdr:from>
    <xdr:to>
      <xdr:col>36</xdr:col>
      <xdr:colOff>165100</xdr:colOff>
      <xdr:row>78</xdr:row>
      <xdr:rowOff>49758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2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66285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9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89480</xdr:rowOff>
    </xdr:from>
    <xdr:to>
      <xdr:col>55</xdr:col>
      <xdr:colOff>0</xdr:colOff>
      <xdr:row>96</xdr:row>
      <xdr:rowOff>76384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377230"/>
          <a:ext cx="838200" cy="15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26401</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14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76384</xdr:rowOff>
    </xdr:from>
    <xdr:to>
      <xdr:col>50</xdr:col>
      <xdr:colOff>114300</xdr:colOff>
      <xdr:row>96</xdr:row>
      <xdr:rowOff>160751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35584"/>
          <a:ext cx="889000" cy="8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28419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4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111934</xdr:rowOff>
    </xdr:from>
    <xdr:to>
      <xdr:col>45</xdr:col>
      <xdr:colOff>177800</xdr:colOff>
      <xdr:row>96</xdr:row>
      <xdr:rowOff>160751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71134"/>
          <a:ext cx="889000" cy="4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38764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1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111934</xdr:rowOff>
    </xdr:from>
    <xdr:to>
      <xdr:col>41</xdr:col>
      <xdr:colOff>50800</xdr:colOff>
      <xdr:row>96</xdr:row>
      <xdr:rowOff>114841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71134"/>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54460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46831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1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38680</xdr:rowOff>
    </xdr:from>
    <xdr:to>
      <xdr:col>55</xdr:col>
      <xdr:colOff>50800</xdr:colOff>
      <xdr:row>95</xdr:row>
      <xdr:rowOff>140280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61557</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17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25584</xdr:rowOff>
    </xdr:from>
    <xdr:to>
      <xdr:col>50</xdr:col>
      <xdr:colOff>165100</xdr:colOff>
      <xdr:row>96</xdr:row>
      <xdr:rowOff>127184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118311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109951</xdr:rowOff>
    </xdr:from>
    <xdr:to>
      <xdr:col>46</xdr:col>
      <xdr:colOff>38100</xdr:colOff>
      <xdr:row>97</xdr:row>
      <xdr:rowOff>40101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31228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6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61134</xdr:rowOff>
    </xdr:from>
    <xdr:to>
      <xdr:col>41</xdr:col>
      <xdr:colOff>101600</xdr:colOff>
      <xdr:row>96</xdr:row>
      <xdr:rowOff>162734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2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153861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1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64041</xdr:rowOff>
    </xdr:from>
    <xdr:to>
      <xdr:col>36</xdr:col>
      <xdr:colOff>165100</xdr:colOff>
      <xdr:row>96</xdr:row>
      <xdr:rowOff>165641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156768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110962</xdr:rowOff>
    </xdr:from>
    <xdr:to>
      <xdr:col>85</xdr:col>
      <xdr:colOff>127000</xdr:colOff>
      <xdr:row>37</xdr:row>
      <xdr:rowOff>85837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111712"/>
          <a:ext cx="838200" cy="31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110962</xdr:rowOff>
    </xdr:from>
    <xdr:to>
      <xdr:col>81</xdr:col>
      <xdr:colOff>50800</xdr:colOff>
      <xdr:row>35</xdr:row>
      <xdr:rowOff>122642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11712"/>
          <a:ext cx="889000" cy="1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86573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122642</xdr:rowOff>
    </xdr:from>
    <xdr:to>
      <xdr:col>76</xdr:col>
      <xdr:colOff>114300</xdr:colOff>
      <xdr:row>37</xdr:row>
      <xdr:rowOff>114162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23392"/>
          <a:ext cx="889000" cy="33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157766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114162</xdr:rowOff>
    </xdr:from>
    <xdr:to>
      <xdr:col>71</xdr:col>
      <xdr:colOff>177800</xdr:colOff>
      <xdr:row>38</xdr:row>
      <xdr:rowOff>43753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57812"/>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56282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61920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6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35037</xdr:rowOff>
    </xdr:from>
    <xdr:to>
      <xdr:col>85</xdr:col>
      <xdr:colOff>177800</xdr:colOff>
      <xdr:row>37</xdr:row>
      <xdr:rowOff>136637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121414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60162</xdr:rowOff>
    </xdr:from>
    <xdr:to>
      <xdr:col>81</xdr:col>
      <xdr:colOff>101600</xdr:colOff>
      <xdr:row>35</xdr:row>
      <xdr:rowOff>161762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6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6839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71842</xdr:rowOff>
    </xdr:from>
    <xdr:to>
      <xdr:col>76</xdr:col>
      <xdr:colOff>165100</xdr:colOff>
      <xdr:row>36</xdr:row>
      <xdr:rowOff>1992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07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18519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4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63362</xdr:rowOff>
    </xdr:from>
    <xdr:to>
      <xdr:col>72</xdr:col>
      <xdr:colOff>38100</xdr:colOff>
      <xdr:row>37</xdr:row>
      <xdr:rowOff>164962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156089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9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164403</xdr:rowOff>
    </xdr:from>
    <xdr:to>
      <xdr:col>67</xdr:col>
      <xdr:colOff>101600</xdr:colOff>
      <xdr:row>38</xdr:row>
      <xdr:rowOff>94553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0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85680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0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33652</xdr:rowOff>
    </xdr:from>
    <xdr:to>
      <xdr:col>85</xdr:col>
      <xdr:colOff>127000</xdr:colOff>
      <xdr:row>56</xdr:row>
      <xdr:rowOff>106361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34852"/>
          <a:ext cx="838200" cy="7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70827</xdr:rowOff>
    </xdr:from>
    <xdr:to>
      <xdr:col>81</xdr:col>
      <xdr:colOff>50800</xdr:colOff>
      <xdr:row>56</xdr:row>
      <xdr:rowOff>106361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72027"/>
          <a:ext cx="889000" cy="3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70827</xdr:rowOff>
    </xdr:from>
    <xdr:to>
      <xdr:col>76</xdr:col>
      <xdr:colOff>114300</xdr:colOff>
      <xdr:row>56</xdr:row>
      <xdr:rowOff>83556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72027"/>
          <a:ext cx="889000" cy="1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95680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37324</xdr:rowOff>
    </xdr:from>
    <xdr:to>
      <xdr:col>71</xdr:col>
      <xdr:colOff>177800</xdr:colOff>
      <xdr:row>56</xdr:row>
      <xdr:rowOff>83556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38524"/>
          <a:ext cx="889000" cy="4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119346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81441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154302</xdr:rowOff>
    </xdr:from>
    <xdr:to>
      <xdr:col>85</xdr:col>
      <xdr:colOff>177800</xdr:colOff>
      <xdr:row>56</xdr:row>
      <xdr:rowOff>84452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8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132729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6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55561</xdr:rowOff>
    </xdr:from>
    <xdr:to>
      <xdr:col>81</xdr:col>
      <xdr:colOff>101600</xdr:colOff>
      <xdr:row>56</xdr:row>
      <xdr:rowOff>157161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148288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4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20027</xdr:rowOff>
    </xdr:from>
    <xdr:to>
      <xdr:col>76</xdr:col>
      <xdr:colOff>165100</xdr:colOff>
      <xdr:row>56</xdr:row>
      <xdr:rowOff>121627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2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112754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32756</xdr:rowOff>
    </xdr:from>
    <xdr:to>
      <xdr:col>72</xdr:col>
      <xdr:colOff>38100</xdr:colOff>
      <xdr:row>56</xdr:row>
      <xdr:rowOff>134356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3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125483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2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157974</xdr:rowOff>
    </xdr:from>
    <xdr:to>
      <xdr:col>67</xdr:col>
      <xdr:colOff>101600</xdr:colOff>
      <xdr:row>56</xdr:row>
      <xdr:rowOff>88124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104651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6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158458</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88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50053</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23153"/>
          <a:ext cx="889000" cy="8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38750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0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135823</xdr:rowOff>
    </xdr:from>
    <xdr:to>
      <xdr:col>76</xdr:col>
      <xdr:colOff>114300</xdr:colOff>
      <xdr:row>78</xdr:row>
      <xdr:rowOff>50053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37473"/>
          <a:ext cx="889000" cy="8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0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135823</xdr:rowOff>
    </xdr:from>
    <xdr:to>
      <xdr:col>71</xdr:col>
      <xdr:colOff>177800</xdr:colOff>
      <xdr:row>78</xdr:row>
      <xdr:rowOff>134927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337473"/>
          <a:ext cx="889000" cy="17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36165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40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62836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170703</xdr:rowOff>
    </xdr:from>
    <xdr:to>
      <xdr:col>76</xdr:col>
      <xdr:colOff>165100</xdr:colOff>
      <xdr:row>78</xdr:row>
      <xdr:rowOff>100853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91980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46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85023</xdr:rowOff>
    </xdr:from>
    <xdr:to>
      <xdr:col>72</xdr:col>
      <xdr:colOff>38100</xdr:colOff>
      <xdr:row>78</xdr:row>
      <xdr:rowOff>15173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28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31700</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306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84127</xdr:rowOff>
    </xdr:from>
    <xdr:to>
      <xdr:col>67</xdr:col>
      <xdr:colOff>101600</xdr:colOff>
      <xdr:row>79</xdr:row>
      <xdr:rowOff>14277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5404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9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102073</xdr:rowOff>
    </xdr:from>
    <xdr:to>
      <xdr:col>85</xdr:col>
      <xdr:colOff>127000</xdr:colOff>
      <xdr:row>96</xdr:row>
      <xdr:rowOff>18724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389823"/>
          <a:ext cx="838200" cy="8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37696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25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18724</xdr:rowOff>
    </xdr:from>
    <xdr:to>
      <xdr:col>81</xdr:col>
      <xdr:colOff>50800</xdr:colOff>
      <xdr:row>96</xdr:row>
      <xdr:rowOff>36830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477924"/>
          <a:ext cx="889000" cy="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41694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36830</xdr:rowOff>
    </xdr:from>
    <xdr:to>
      <xdr:col>76</xdr:col>
      <xdr:colOff>114300</xdr:colOff>
      <xdr:row>96</xdr:row>
      <xdr:rowOff>37616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496030"/>
          <a:ext cx="8890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40268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1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22670</xdr:rowOff>
    </xdr:from>
    <xdr:to>
      <xdr:col>71</xdr:col>
      <xdr:colOff>177800</xdr:colOff>
      <xdr:row>96</xdr:row>
      <xdr:rowOff>37616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481870"/>
          <a:ext cx="8890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33300</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51807</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51273</xdr:rowOff>
    </xdr:from>
    <xdr:to>
      <xdr:col>85</xdr:col>
      <xdr:colOff>177800</xdr:colOff>
      <xdr:row>95</xdr:row>
      <xdr:rowOff>152873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3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74150</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19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139374</xdr:rowOff>
    </xdr:from>
    <xdr:to>
      <xdr:col>81</xdr:col>
      <xdr:colOff>101600</xdr:colOff>
      <xdr:row>96</xdr:row>
      <xdr:rowOff>69524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2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60651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51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157480</xdr:rowOff>
    </xdr:from>
    <xdr:to>
      <xdr:col>76</xdr:col>
      <xdr:colOff>165100</xdr:colOff>
      <xdr:row>96</xdr:row>
      <xdr:rowOff>87630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78757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5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158266</xdr:rowOff>
    </xdr:from>
    <xdr:to>
      <xdr:col>72</xdr:col>
      <xdr:colOff>38100</xdr:colOff>
      <xdr:row>96</xdr:row>
      <xdr:rowOff>88416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4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79543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143320</xdr:rowOff>
    </xdr:from>
    <xdr:to>
      <xdr:col>67</xdr:col>
      <xdr:colOff>101600</xdr:colOff>
      <xdr:row>96</xdr:row>
      <xdr:rowOff>73470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64597</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5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90060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類似団体と比較して議会費・民生費・公債費等が高い水準となっている。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議会費は、前年度から</a:t>
          </a:r>
          <a:r>
            <a:rPr kumimoji="1" lang="en-US" altLang="ja-JP" sz="1300">
              <a:latin typeface="ＭＳ Ｐゴシック" panose="020B0600070205080204" pitchFamily="50" charset="-128"/>
              <a:ea typeface="ＭＳ Ｐゴシック" panose="020B0600070205080204" pitchFamily="50" charset="-128"/>
            </a:rPr>
            <a:t>2,395</a:t>
          </a:r>
          <a:r>
            <a:rPr kumimoji="1" lang="ja-JP" altLang="en-US" sz="1300">
              <a:latin typeface="ＭＳ Ｐゴシック" panose="020B0600070205080204" pitchFamily="50" charset="-128"/>
              <a:ea typeface="ＭＳ Ｐゴシック" panose="020B0600070205080204" pitchFamily="50" charset="-128"/>
            </a:rPr>
            <a:t>円増加し、類似団体内平均値より</a:t>
          </a:r>
          <a:r>
            <a:rPr kumimoji="1" lang="en-US" altLang="ja-JP" sz="1300">
              <a:latin typeface="ＭＳ Ｐゴシック" panose="020B0600070205080204" pitchFamily="50" charset="-128"/>
              <a:ea typeface="ＭＳ Ｐゴシック" panose="020B0600070205080204" pitchFamily="50" charset="-128"/>
            </a:rPr>
            <a:t>2,395</a:t>
          </a:r>
          <a:r>
            <a:rPr kumimoji="1" lang="ja-JP" altLang="en-US" sz="1300">
              <a:latin typeface="ＭＳ Ｐゴシック" panose="020B0600070205080204" pitchFamily="50" charset="-128"/>
              <a:ea typeface="ＭＳ Ｐゴシック" panose="020B0600070205080204" pitchFamily="50" charset="-128"/>
            </a:rPr>
            <a:t>円高い数値となっている。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民生費は、住民税非課税世帯等臨時特別給付金事業や子育て世帯臨時特別給付事業の実施により</a:t>
          </a:r>
          <a:r>
            <a:rPr kumimoji="1" lang="en-US" altLang="ja-JP" sz="1300">
              <a:latin typeface="ＭＳ Ｐゴシック" panose="020B0600070205080204" pitchFamily="50" charset="-128"/>
              <a:ea typeface="ＭＳ Ｐゴシック" panose="020B0600070205080204" pitchFamily="50" charset="-128"/>
            </a:rPr>
            <a:t>43,173</a:t>
          </a:r>
          <a:r>
            <a:rPr kumimoji="1" lang="ja-JP" altLang="en-US" sz="1300">
              <a:latin typeface="ＭＳ Ｐゴシック" panose="020B0600070205080204" pitchFamily="50" charset="-128"/>
              <a:ea typeface="ＭＳ Ｐゴシック" panose="020B0600070205080204" pitchFamily="50" charset="-128"/>
            </a:rPr>
            <a:t>円増加しており、類似団体内平均値より</a:t>
          </a:r>
          <a:r>
            <a:rPr kumimoji="1" lang="en-US" altLang="ja-JP" sz="1300">
              <a:latin typeface="ＭＳ Ｐゴシック" panose="020B0600070205080204" pitchFamily="50" charset="-128"/>
              <a:ea typeface="ＭＳ Ｐゴシック" panose="020B0600070205080204" pitchFamily="50" charset="-128"/>
            </a:rPr>
            <a:t>15,108</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公債費は、前年度から</a:t>
          </a:r>
          <a:r>
            <a:rPr kumimoji="1" lang="en-US" altLang="ja-JP" sz="1300">
              <a:latin typeface="ＭＳ Ｐゴシック" panose="020B0600070205080204" pitchFamily="50" charset="-128"/>
              <a:ea typeface="ＭＳ Ｐゴシック" panose="020B0600070205080204" pitchFamily="50" charset="-128"/>
            </a:rPr>
            <a:t>19,270</a:t>
          </a:r>
          <a:r>
            <a:rPr kumimoji="1" lang="ja-JP" altLang="en-US" sz="1300">
              <a:latin typeface="ＭＳ Ｐゴシック" panose="020B0600070205080204" pitchFamily="50" charset="-128"/>
              <a:ea typeface="ＭＳ Ｐゴシック" panose="020B0600070205080204" pitchFamily="50" charset="-128"/>
            </a:rPr>
            <a:t>円増加しており、類似団体内平均値より</a:t>
          </a:r>
          <a:r>
            <a:rPr kumimoji="1" lang="en-US" altLang="ja-JP" sz="1300">
              <a:latin typeface="ＭＳ Ｐゴシック" panose="020B0600070205080204" pitchFamily="50" charset="-128"/>
              <a:ea typeface="ＭＳ Ｐゴシック" panose="020B0600070205080204" pitchFamily="50" charset="-128"/>
            </a:rPr>
            <a:t>1,749</a:t>
          </a:r>
          <a:r>
            <a:rPr kumimoji="1" lang="ja-JP" altLang="en-US" sz="1300">
              <a:latin typeface="ＭＳ Ｐゴシック" panose="020B0600070205080204" pitchFamily="50" charset="-128"/>
              <a:ea typeface="ＭＳ Ｐゴシック" panose="020B0600070205080204" pitchFamily="50" charset="-128"/>
            </a:rPr>
            <a:t>円上回っている。ごみ処理施設の元金償還等が開始したことが考えられる。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類似団体より低い水準にある費目についても事業規模の見直しを行い、財政の健全化を図る。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財政調整基金残高は、前年度比で標準財政規模に対する財政調整基金の残高の比率が</a:t>
          </a:r>
          <a:r>
            <a:rPr kumimoji="1" lang="en-US" altLang="ja-JP" sz="1400">
              <a:latin typeface="ＭＳ ゴシック" pitchFamily="49" charset="-128"/>
              <a:ea typeface="ＭＳ ゴシック" pitchFamily="49" charset="-128"/>
            </a:rPr>
            <a:t>1.56</a:t>
          </a:r>
          <a:r>
            <a:rPr kumimoji="1" lang="ja-JP" altLang="en-US" sz="1400">
              <a:latin typeface="ＭＳ ゴシック" pitchFamily="49" charset="-128"/>
              <a:ea typeface="ＭＳ ゴシック" pitchFamily="49" charset="-128"/>
            </a:rPr>
            <a:t>ポイント減少しており、実質収支額についても</a:t>
          </a:r>
          <a:r>
            <a:rPr kumimoji="1" lang="en-US" altLang="ja-JP" sz="1400">
              <a:latin typeface="ＭＳ ゴシック" pitchFamily="49" charset="-128"/>
              <a:ea typeface="ＭＳ ゴシック" pitchFamily="49" charset="-128"/>
            </a:rPr>
            <a:t>5.14</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財政調整基金からの取崩しが増加したことにより、実質単年度収支が</a:t>
          </a:r>
          <a:r>
            <a:rPr kumimoji="1" lang="en-US" altLang="ja-JP" sz="1400">
              <a:latin typeface="ＭＳ ゴシック" pitchFamily="49" charset="-128"/>
              <a:ea typeface="ＭＳ ゴシック" pitchFamily="49" charset="-128"/>
            </a:rPr>
            <a:t>11.06</a:t>
          </a:r>
          <a:r>
            <a:rPr kumimoji="1" lang="ja-JP" altLang="en-US" sz="1400">
              <a:latin typeface="ＭＳ ゴシック" pitchFamily="49" charset="-128"/>
              <a:ea typeface="ＭＳ ゴシック" pitchFamily="49" charset="-128"/>
            </a:rPr>
            <a:t>ポイント悪化した。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今後も公共施設の老朽化に伴う更新整備や、民生費の増大が見込まれるため、既存事業の見直しを行い経費削減・財政の健全化に努める。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a:t>
          </a:r>
          <a:r>
            <a:rPr kumimoji="1" lang="en-US" altLang="ja-JP" sz="1400">
              <a:latin typeface="ＭＳ ゴシック" pitchFamily="49" charset="-128"/>
              <a:ea typeface="ＭＳ ゴシック" pitchFamily="49" charset="-128"/>
            </a:rPr>
            <a:t>0.39</a:t>
          </a:r>
          <a:r>
            <a:rPr kumimoji="1" lang="ja-JP" altLang="en-US" sz="1400">
              <a:latin typeface="ＭＳ ゴシック" pitchFamily="49" charset="-128"/>
              <a:ea typeface="ＭＳ ゴシック" pitchFamily="49" charset="-128"/>
            </a:rPr>
            <a:t>％の赤字となっていた国民健康保険特別会計（事業勘定）については、</a:t>
          </a:r>
          <a:r>
            <a:rPr kumimoji="1" lang="en-US" altLang="ja-JP" sz="1400">
              <a:latin typeface="ＭＳ ゴシック" pitchFamily="49" charset="-128"/>
              <a:ea typeface="ＭＳ ゴシック" pitchFamily="49" charset="-128"/>
            </a:rPr>
            <a:t>0.22</a:t>
          </a:r>
          <a:r>
            <a:rPr kumimoji="1" lang="ja-JP" altLang="en-US" sz="1400">
              <a:latin typeface="ＭＳ ゴシック" pitchFamily="49" charset="-128"/>
              <a:ea typeface="ＭＳ ゴシック" pitchFamily="49" charset="-128"/>
            </a:rPr>
            <a:t>％となり、赤字の会計はなくなった。今後も、事業費納付金の支出に充てる保険税の段階的、計画的な税率改正や、徴収率の維持及び交付金の確保により安定的な財政運営に努める。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介護保険特別会計については、前年度比</a:t>
          </a:r>
          <a:r>
            <a:rPr kumimoji="1" lang="en-US" altLang="ja-JP" sz="1400">
              <a:latin typeface="ＭＳ ゴシック" pitchFamily="49" charset="-128"/>
              <a:ea typeface="ＭＳ ゴシック" pitchFamily="49" charset="-128"/>
            </a:rPr>
            <a:t>0.86</a:t>
          </a:r>
          <a:r>
            <a:rPr kumimoji="1" lang="ja-JP" altLang="en-US" sz="1400">
              <a:latin typeface="ＭＳ ゴシック" pitchFamily="49" charset="-128"/>
              <a:ea typeface="ＭＳ ゴシック" pitchFamily="49" charset="-128"/>
            </a:rPr>
            <a:t>ポイント減となったが、依然として高い数値である。サロン活動の普及等の介護予防事業に努め、ケアプランの点検等を通じた介護給付の適正化に取り組み、介護給付費の抑制に努める。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その他の会計についても事業費の削減に努め、一般会計に依存しない財政運営に努める。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c r="B2" s="179" t="s">
        <v>81</v>
      </c>
      <c r="C2" s="179"/>
      <c r="D2" s="180"/>
    </row>
    <row r="3" spans="1:119" ht="18.75" customHeight="1" thickBot="1">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5764465</v>
      </c>
      <c r="BO4" s="489"/>
      <c r="BP4" s="489"/>
      <c r="BQ4" s="489"/>
      <c r="BR4" s="489"/>
      <c r="BS4" s="489"/>
      <c r="BT4" s="489"/>
      <c r="BU4" s="490"/>
      <c r="BV4" s="488">
        <v>5683005</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6.8</v>
      </c>
      <c r="CU4" s="629"/>
      <c r="CV4" s="629"/>
      <c r="CW4" s="629"/>
      <c r="CX4" s="629"/>
      <c r="CY4" s="629"/>
      <c r="CZ4" s="629"/>
      <c r="DA4" s="630"/>
      <c r="DB4" s="628">
        <v>12</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5438900</v>
      </c>
      <c r="BO5" s="460"/>
      <c r="BP5" s="460"/>
      <c r="BQ5" s="460"/>
      <c r="BR5" s="460"/>
      <c r="BS5" s="460"/>
      <c r="BT5" s="460"/>
      <c r="BU5" s="461"/>
      <c r="BV5" s="459">
        <v>5289815</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86.6</v>
      </c>
      <c r="CU5" s="457"/>
      <c r="CV5" s="457"/>
      <c r="CW5" s="457"/>
      <c r="CX5" s="457"/>
      <c r="CY5" s="457"/>
      <c r="CZ5" s="457"/>
      <c r="DA5" s="458"/>
      <c r="DB5" s="456">
        <v>88.8</v>
      </c>
      <c r="DC5" s="457"/>
      <c r="DD5" s="457"/>
      <c r="DE5" s="457"/>
      <c r="DF5" s="457"/>
      <c r="DG5" s="457"/>
      <c r="DH5" s="457"/>
      <c r="DI5" s="458"/>
    </row>
    <row r="6" spans="1:119" ht="18.75" customHeight="1">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325565</v>
      </c>
      <c r="BO6" s="460"/>
      <c r="BP6" s="460"/>
      <c r="BQ6" s="460"/>
      <c r="BR6" s="460"/>
      <c r="BS6" s="460"/>
      <c r="BT6" s="460"/>
      <c r="BU6" s="461"/>
      <c r="BV6" s="459">
        <v>393190</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89.4</v>
      </c>
      <c r="CU6" s="603"/>
      <c r="CV6" s="603"/>
      <c r="CW6" s="603"/>
      <c r="CX6" s="603"/>
      <c r="CY6" s="603"/>
      <c r="CZ6" s="603"/>
      <c r="DA6" s="604"/>
      <c r="DB6" s="602">
        <v>91.1</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94</v>
      </c>
      <c r="AV7" s="518"/>
      <c r="AW7" s="518"/>
      <c r="AX7" s="518"/>
      <c r="AY7" s="473" t="s">
        <v>105</v>
      </c>
      <c r="AZ7" s="474"/>
      <c r="BA7" s="474"/>
      <c r="BB7" s="474"/>
      <c r="BC7" s="474"/>
      <c r="BD7" s="474"/>
      <c r="BE7" s="474"/>
      <c r="BF7" s="474"/>
      <c r="BG7" s="474"/>
      <c r="BH7" s="474"/>
      <c r="BI7" s="474"/>
      <c r="BJ7" s="474"/>
      <c r="BK7" s="474"/>
      <c r="BL7" s="474"/>
      <c r="BM7" s="475"/>
      <c r="BN7" s="459">
        <v>119954</v>
      </c>
      <c r="BO7" s="460"/>
      <c r="BP7" s="460"/>
      <c r="BQ7" s="460"/>
      <c r="BR7" s="460"/>
      <c r="BS7" s="460"/>
      <c r="BT7" s="460"/>
      <c r="BU7" s="461"/>
      <c r="BV7" s="459">
        <v>58185</v>
      </c>
      <c r="BW7" s="460"/>
      <c r="BX7" s="460"/>
      <c r="BY7" s="460"/>
      <c r="BZ7" s="460"/>
      <c r="CA7" s="460"/>
      <c r="CB7" s="460"/>
      <c r="CC7" s="461"/>
      <c r="CD7" s="499" t="s">
        <v>106</v>
      </c>
      <c r="CE7" s="419"/>
      <c r="CF7" s="419"/>
      <c r="CG7" s="419"/>
      <c r="CH7" s="419"/>
      <c r="CI7" s="419"/>
      <c r="CJ7" s="419"/>
      <c r="CK7" s="419"/>
      <c r="CL7" s="419"/>
      <c r="CM7" s="419"/>
      <c r="CN7" s="419"/>
      <c r="CO7" s="419"/>
      <c r="CP7" s="419"/>
      <c r="CQ7" s="419"/>
      <c r="CR7" s="419"/>
      <c r="CS7" s="500"/>
      <c r="CT7" s="459">
        <v>3011260</v>
      </c>
      <c r="CU7" s="460"/>
      <c r="CV7" s="460"/>
      <c r="CW7" s="460"/>
      <c r="CX7" s="460"/>
      <c r="CY7" s="460"/>
      <c r="CZ7" s="460"/>
      <c r="DA7" s="461"/>
      <c r="DB7" s="459">
        <v>2798568</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107</v>
      </c>
      <c r="AN8" s="416"/>
      <c r="AO8" s="416"/>
      <c r="AP8" s="416"/>
      <c r="AQ8" s="416"/>
      <c r="AR8" s="416"/>
      <c r="AS8" s="416"/>
      <c r="AT8" s="417"/>
      <c r="AU8" s="517" t="s">
        <v>94</v>
      </c>
      <c r="AV8" s="518"/>
      <c r="AW8" s="518"/>
      <c r="AX8" s="518"/>
      <c r="AY8" s="473" t="s">
        <v>108</v>
      </c>
      <c r="AZ8" s="474"/>
      <c r="BA8" s="474"/>
      <c r="BB8" s="474"/>
      <c r="BC8" s="474"/>
      <c r="BD8" s="474"/>
      <c r="BE8" s="474"/>
      <c r="BF8" s="474"/>
      <c r="BG8" s="474"/>
      <c r="BH8" s="474"/>
      <c r="BI8" s="474"/>
      <c r="BJ8" s="474"/>
      <c r="BK8" s="474"/>
      <c r="BL8" s="474"/>
      <c r="BM8" s="475"/>
      <c r="BN8" s="459">
        <v>205611</v>
      </c>
      <c r="BO8" s="460"/>
      <c r="BP8" s="460"/>
      <c r="BQ8" s="460"/>
      <c r="BR8" s="460"/>
      <c r="BS8" s="460"/>
      <c r="BT8" s="460"/>
      <c r="BU8" s="461"/>
      <c r="BV8" s="459">
        <v>335005</v>
      </c>
      <c r="BW8" s="460"/>
      <c r="BX8" s="460"/>
      <c r="BY8" s="460"/>
      <c r="BZ8" s="460"/>
      <c r="CA8" s="460"/>
      <c r="CB8" s="460"/>
      <c r="CC8" s="461"/>
      <c r="CD8" s="499" t="s">
        <v>109</v>
      </c>
      <c r="CE8" s="419"/>
      <c r="CF8" s="419"/>
      <c r="CG8" s="419"/>
      <c r="CH8" s="419"/>
      <c r="CI8" s="419"/>
      <c r="CJ8" s="419"/>
      <c r="CK8" s="419"/>
      <c r="CL8" s="419"/>
      <c r="CM8" s="419"/>
      <c r="CN8" s="419"/>
      <c r="CO8" s="419"/>
      <c r="CP8" s="419"/>
      <c r="CQ8" s="419"/>
      <c r="CR8" s="419"/>
      <c r="CS8" s="500"/>
      <c r="CT8" s="562">
        <v>0.15</v>
      </c>
      <c r="CU8" s="563"/>
      <c r="CV8" s="563"/>
      <c r="CW8" s="563"/>
      <c r="CX8" s="563"/>
      <c r="CY8" s="563"/>
      <c r="CZ8" s="563"/>
      <c r="DA8" s="564"/>
      <c r="DB8" s="562">
        <v>0.16</v>
      </c>
      <c r="DC8" s="563"/>
      <c r="DD8" s="563"/>
      <c r="DE8" s="563"/>
      <c r="DF8" s="563"/>
      <c r="DG8" s="563"/>
      <c r="DH8" s="563"/>
      <c r="DI8" s="564"/>
    </row>
    <row r="9" spans="1:119" ht="18.75" customHeight="1" thickBot="1">
      <c r="A9" s="178"/>
      <c r="B9" s="591" t="s">
        <v>110</v>
      </c>
      <c r="C9" s="592"/>
      <c r="D9" s="592"/>
      <c r="E9" s="592"/>
      <c r="F9" s="592"/>
      <c r="G9" s="592"/>
      <c r="H9" s="592"/>
      <c r="I9" s="592"/>
      <c r="J9" s="592"/>
      <c r="K9" s="510"/>
      <c r="L9" s="593" t="s">
        <v>111</v>
      </c>
      <c r="M9" s="594"/>
      <c r="N9" s="594"/>
      <c r="O9" s="594"/>
      <c r="P9" s="594"/>
      <c r="Q9" s="595"/>
      <c r="R9" s="596">
        <v>5115</v>
      </c>
      <c r="S9" s="597"/>
      <c r="T9" s="597"/>
      <c r="U9" s="597"/>
      <c r="V9" s="598"/>
      <c r="W9" s="528" t="s">
        <v>112</v>
      </c>
      <c r="X9" s="529"/>
      <c r="Y9" s="529"/>
      <c r="Z9" s="529"/>
      <c r="AA9" s="529"/>
      <c r="AB9" s="529"/>
      <c r="AC9" s="529"/>
      <c r="AD9" s="529"/>
      <c r="AE9" s="529"/>
      <c r="AF9" s="529"/>
      <c r="AG9" s="529"/>
      <c r="AH9" s="529"/>
      <c r="AI9" s="529"/>
      <c r="AJ9" s="529"/>
      <c r="AK9" s="529"/>
      <c r="AL9" s="599"/>
      <c r="AM9" s="516" t="s">
        <v>113</v>
      </c>
      <c r="AN9" s="416"/>
      <c r="AO9" s="416"/>
      <c r="AP9" s="416"/>
      <c r="AQ9" s="416"/>
      <c r="AR9" s="416"/>
      <c r="AS9" s="416"/>
      <c r="AT9" s="417"/>
      <c r="AU9" s="517" t="s">
        <v>94</v>
      </c>
      <c r="AV9" s="518"/>
      <c r="AW9" s="518"/>
      <c r="AX9" s="518"/>
      <c r="AY9" s="473" t="s">
        <v>114</v>
      </c>
      <c r="AZ9" s="474"/>
      <c r="BA9" s="474"/>
      <c r="BB9" s="474"/>
      <c r="BC9" s="474"/>
      <c r="BD9" s="474"/>
      <c r="BE9" s="474"/>
      <c r="BF9" s="474"/>
      <c r="BG9" s="474"/>
      <c r="BH9" s="474"/>
      <c r="BI9" s="474"/>
      <c r="BJ9" s="474"/>
      <c r="BK9" s="474"/>
      <c r="BL9" s="474"/>
      <c r="BM9" s="475"/>
      <c r="BN9" s="459">
        <v>-129394</v>
      </c>
      <c r="BO9" s="460"/>
      <c r="BP9" s="460"/>
      <c r="BQ9" s="460"/>
      <c r="BR9" s="460"/>
      <c r="BS9" s="460"/>
      <c r="BT9" s="460"/>
      <c r="BU9" s="461"/>
      <c r="BV9" s="459">
        <v>115561</v>
      </c>
      <c r="BW9" s="460"/>
      <c r="BX9" s="460"/>
      <c r="BY9" s="460"/>
      <c r="BZ9" s="460"/>
      <c r="CA9" s="460"/>
      <c r="CB9" s="460"/>
      <c r="CC9" s="461"/>
      <c r="CD9" s="499" t="s">
        <v>115</v>
      </c>
      <c r="CE9" s="419"/>
      <c r="CF9" s="419"/>
      <c r="CG9" s="419"/>
      <c r="CH9" s="419"/>
      <c r="CI9" s="419"/>
      <c r="CJ9" s="419"/>
      <c r="CK9" s="419"/>
      <c r="CL9" s="419"/>
      <c r="CM9" s="419"/>
      <c r="CN9" s="419"/>
      <c r="CO9" s="419"/>
      <c r="CP9" s="419"/>
      <c r="CQ9" s="419"/>
      <c r="CR9" s="419"/>
      <c r="CS9" s="500"/>
      <c r="CT9" s="456">
        <v>16.5</v>
      </c>
      <c r="CU9" s="457"/>
      <c r="CV9" s="457"/>
      <c r="CW9" s="457"/>
      <c r="CX9" s="457"/>
      <c r="CY9" s="457"/>
      <c r="CZ9" s="457"/>
      <c r="DA9" s="458"/>
      <c r="DB9" s="456">
        <v>15.3</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116</v>
      </c>
      <c r="M10" s="416"/>
      <c r="N10" s="416"/>
      <c r="O10" s="416"/>
      <c r="P10" s="416"/>
      <c r="Q10" s="417"/>
      <c r="R10" s="412">
        <v>5186</v>
      </c>
      <c r="S10" s="413"/>
      <c r="T10" s="413"/>
      <c r="U10" s="413"/>
      <c r="V10" s="472"/>
      <c r="W10" s="600"/>
      <c r="X10" s="410"/>
      <c r="Y10" s="410"/>
      <c r="Z10" s="410"/>
      <c r="AA10" s="410"/>
      <c r="AB10" s="410"/>
      <c r="AC10" s="410"/>
      <c r="AD10" s="410"/>
      <c r="AE10" s="410"/>
      <c r="AF10" s="410"/>
      <c r="AG10" s="410"/>
      <c r="AH10" s="410"/>
      <c r="AI10" s="410"/>
      <c r="AJ10" s="410"/>
      <c r="AK10" s="410"/>
      <c r="AL10" s="601"/>
      <c r="AM10" s="516" t="s">
        <v>117</v>
      </c>
      <c r="AN10" s="416"/>
      <c r="AO10" s="416"/>
      <c r="AP10" s="416"/>
      <c r="AQ10" s="416"/>
      <c r="AR10" s="416"/>
      <c r="AS10" s="416"/>
      <c r="AT10" s="417"/>
      <c r="AU10" s="517" t="s">
        <v>118</v>
      </c>
      <c r="AV10" s="518"/>
      <c r="AW10" s="518"/>
      <c r="AX10" s="518"/>
      <c r="AY10" s="473" t="s">
        <v>119</v>
      </c>
      <c r="AZ10" s="474"/>
      <c r="BA10" s="474"/>
      <c r="BB10" s="474"/>
      <c r="BC10" s="474"/>
      <c r="BD10" s="474"/>
      <c r="BE10" s="474"/>
      <c r="BF10" s="474"/>
      <c r="BG10" s="474"/>
      <c r="BH10" s="474"/>
      <c r="BI10" s="474"/>
      <c r="BJ10" s="474"/>
      <c r="BK10" s="474"/>
      <c r="BL10" s="474"/>
      <c r="BM10" s="475"/>
      <c r="BN10" s="459">
        <v>88</v>
      </c>
      <c r="BO10" s="460"/>
      <c r="BP10" s="460"/>
      <c r="BQ10" s="460"/>
      <c r="BR10" s="460"/>
      <c r="BS10" s="460"/>
      <c r="BT10" s="460"/>
      <c r="BU10" s="461"/>
      <c r="BV10" s="459">
        <v>147</v>
      </c>
      <c r="BW10" s="460"/>
      <c r="BX10" s="460"/>
      <c r="BY10" s="460"/>
      <c r="BZ10" s="460"/>
      <c r="CA10" s="460"/>
      <c r="CB10" s="460"/>
      <c r="CC10" s="461"/>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121</v>
      </c>
      <c r="M11" s="421"/>
      <c r="N11" s="421"/>
      <c r="O11" s="421"/>
      <c r="P11" s="421"/>
      <c r="Q11" s="422"/>
      <c r="R11" s="588" t="s">
        <v>122</v>
      </c>
      <c r="S11" s="589"/>
      <c r="T11" s="589"/>
      <c r="U11" s="589"/>
      <c r="V11" s="590"/>
      <c r="W11" s="600"/>
      <c r="X11" s="410"/>
      <c r="Y11" s="410"/>
      <c r="Z11" s="410"/>
      <c r="AA11" s="410"/>
      <c r="AB11" s="410"/>
      <c r="AC11" s="410"/>
      <c r="AD11" s="410"/>
      <c r="AE11" s="410"/>
      <c r="AF11" s="410"/>
      <c r="AG11" s="410"/>
      <c r="AH11" s="410"/>
      <c r="AI11" s="410"/>
      <c r="AJ11" s="410"/>
      <c r="AK11" s="410"/>
      <c r="AL11" s="601"/>
      <c r="AM11" s="516" t="s">
        <v>123</v>
      </c>
      <c r="AN11" s="416"/>
      <c r="AO11" s="416"/>
      <c r="AP11" s="416"/>
      <c r="AQ11" s="416"/>
      <c r="AR11" s="416"/>
      <c r="AS11" s="416"/>
      <c r="AT11" s="417"/>
      <c r="AU11" s="517" t="s">
        <v>94</v>
      </c>
      <c r="AV11" s="518"/>
      <c r="AW11" s="518"/>
      <c r="AX11" s="518"/>
      <c r="AY11" s="473" t="s">
        <v>124</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125</v>
      </c>
      <c r="CE11" s="419"/>
      <c r="CF11" s="419"/>
      <c r="CG11" s="419"/>
      <c r="CH11" s="419"/>
      <c r="CI11" s="419"/>
      <c r="CJ11" s="419"/>
      <c r="CK11" s="419"/>
      <c r="CL11" s="419"/>
      <c r="CM11" s="419"/>
      <c r="CN11" s="419"/>
      <c r="CO11" s="419"/>
      <c r="CP11" s="419"/>
      <c r="CQ11" s="419"/>
      <c r="CR11" s="419"/>
      <c r="CS11" s="500"/>
      <c r="CT11" s="562" t="s">
        <v>126</v>
      </c>
      <c r="CU11" s="563"/>
      <c r="CV11" s="563"/>
      <c r="CW11" s="563"/>
      <c r="CX11" s="563"/>
      <c r="CY11" s="563"/>
      <c r="CZ11" s="563"/>
      <c r="DA11" s="564"/>
      <c r="DB11" s="562" t="s">
        <v>126</v>
      </c>
      <c r="DC11" s="563"/>
      <c r="DD11" s="563"/>
      <c r="DE11" s="563"/>
      <c r="DF11" s="563"/>
      <c r="DG11" s="563"/>
      <c r="DH11" s="563"/>
      <c r="DI11" s="564"/>
    </row>
    <row r="12" spans="1:119" ht="18.75" customHeight="1">
      <c r="A12" s="178"/>
      <c r="B12" s="565" t="s">
        <v>127</v>
      </c>
      <c r="C12" s="566"/>
      <c r="D12" s="566"/>
      <c r="E12" s="566"/>
      <c r="F12" s="566"/>
      <c r="G12" s="566"/>
      <c r="H12" s="566"/>
      <c r="I12" s="566"/>
      <c r="J12" s="566"/>
      <c r="K12" s="567"/>
      <c r="L12" s="574" t="s">
        <v>128</v>
      </c>
      <c r="M12" s="575"/>
      <c r="N12" s="575"/>
      <c r="O12" s="575"/>
      <c r="P12" s="575"/>
      <c r="Q12" s="576"/>
      <c r="R12" s="577">
        <v>5150</v>
      </c>
      <c r="S12" s="578"/>
      <c r="T12" s="578"/>
      <c r="U12" s="578"/>
      <c r="V12" s="579"/>
      <c r="W12" s="580" t="s">
        <v>1</v>
      </c>
      <c r="X12" s="518"/>
      <c r="Y12" s="518"/>
      <c r="Z12" s="518"/>
      <c r="AA12" s="518"/>
      <c r="AB12" s="581"/>
      <c r="AC12" s="582" t="s">
        <v>129</v>
      </c>
      <c r="AD12" s="583"/>
      <c r="AE12" s="583"/>
      <c r="AF12" s="583"/>
      <c r="AG12" s="584"/>
      <c r="AH12" s="582" t="s">
        <v>130</v>
      </c>
      <c r="AI12" s="583"/>
      <c r="AJ12" s="583"/>
      <c r="AK12" s="583"/>
      <c r="AL12" s="585"/>
      <c r="AM12" s="516" t="s">
        <v>131</v>
      </c>
      <c r="AN12" s="416"/>
      <c r="AO12" s="416"/>
      <c r="AP12" s="416"/>
      <c r="AQ12" s="416"/>
      <c r="AR12" s="416"/>
      <c r="AS12" s="416"/>
      <c r="AT12" s="417"/>
      <c r="AU12" s="517" t="s">
        <v>132</v>
      </c>
      <c r="AV12" s="518"/>
      <c r="AW12" s="518"/>
      <c r="AX12" s="518"/>
      <c r="AY12" s="473" t="s">
        <v>133</v>
      </c>
      <c r="AZ12" s="474"/>
      <c r="BA12" s="474"/>
      <c r="BB12" s="474"/>
      <c r="BC12" s="474"/>
      <c r="BD12" s="474"/>
      <c r="BE12" s="474"/>
      <c r="BF12" s="474"/>
      <c r="BG12" s="474"/>
      <c r="BH12" s="474"/>
      <c r="BI12" s="474"/>
      <c r="BJ12" s="474"/>
      <c r="BK12" s="474"/>
      <c r="BL12" s="474"/>
      <c r="BM12" s="475"/>
      <c r="BN12" s="459">
        <v>129479</v>
      </c>
      <c r="BO12" s="460"/>
      <c r="BP12" s="460"/>
      <c r="BQ12" s="460"/>
      <c r="BR12" s="460"/>
      <c r="BS12" s="460"/>
      <c r="BT12" s="460"/>
      <c r="BU12" s="461"/>
      <c r="BV12" s="459">
        <v>46555</v>
      </c>
      <c r="BW12" s="460"/>
      <c r="BX12" s="460"/>
      <c r="BY12" s="460"/>
      <c r="BZ12" s="460"/>
      <c r="CA12" s="460"/>
      <c r="CB12" s="460"/>
      <c r="CC12" s="461"/>
      <c r="CD12" s="499" t="s">
        <v>134</v>
      </c>
      <c r="CE12" s="419"/>
      <c r="CF12" s="419"/>
      <c r="CG12" s="419"/>
      <c r="CH12" s="419"/>
      <c r="CI12" s="419"/>
      <c r="CJ12" s="419"/>
      <c r="CK12" s="419"/>
      <c r="CL12" s="419"/>
      <c r="CM12" s="419"/>
      <c r="CN12" s="419"/>
      <c r="CO12" s="419"/>
      <c r="CP12" s="419"/>
      <c r="CQ12" s="419"/>
      <c r="CR12" s="419"/>
      <c r="CS12" s="500"/>
      <c r="CT12" s="562" t="s">
        <v>135</v>
      </c>
      <c r="CU12" s="563"/>
      <c r="CV12" s="563"/>
      <c r="CW12" s="563"/>
      <c r="CX12" s="563"/>
      <c r="CY12" s="563"/>
      <c r="CZ12" s="563"/>
      <c r="DA12" s="564"/>
      <c r="DB12" s="562" t="s">
        <v>135</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136</v>
      </c>
      <c r="N13" s="544"/>
      <c r="O13" s="544"/>
      <c r="P13" s="544"/>
      <c r="Q13" s="545"/>
      <c r="R13" s="546">
        <v>5139</v>
      </c>
      <c r="S13" s="547"/>
      <c r="T13" s="547"/>
      <c r="U13" s="547"/>
      <c r="V13" s="548"/>
      <c r="W13" s="549" t="s">
        <v>137</v>
      </c>
      <c r="X13" s="445"/>
      <c r="Y13" s="445"/>
      <c r="Z13" s="445"/>
      <c r="AA13" s="445"/>
      <c r="AB13" s="446"/>
      <c r="AC13" s="412">
        <v>803</v>
      </c>
      <c r="AD13" s="413"/>
      <c r="AE13" s="413"/>
      <c r="AF13" s="413"/>
      <c r="AG13" s="414"/>
      <c r="AH13" s="412">
        <v>846</v>
      </c>
      <c r="AI13" s="413"/>
      <c r="AJ13" s="413"/>
      <c r="AK13" s="413"/>
      <c r="AL13" s="472"/>
      <c r="AM13" s="516" t="s">
        <v>138</v>
      </c>
      <c r="AN13" s="416"/>
      <c r="AO13" s="416"/>
      <c r="AP13" s="416"/>
      <c r="AQ13" s="416"/>
      <c r="AR13" s="416"/>
      <c r="AS13" s="416"/>
      <c r="AT13" s="417"/>
      <c r="AU13" s="517" t="s">
        <v>118</v>
      </c>
      <c r="AV13" s="518"/>
      <c r="AW13" s="518"/>
      <c r="AX13" s="518"/>
      <c r="AY13" s="473" t="s">
        <v>139</v>
      </c>
      <c r="AZ13" s="474"/>
      <c r="BA13" s="474"/>
      <c r="BB13" s="474"/>
      <c r="BC13" s="474"/>
      <c r="BD13" s="474"/>
      <c r="BE13" s="474"/>
      <c r="BF13" s="474"/>
      <c r="BG13" s="474"/>
      <c r="BH13" s="474"/>
      <c r="BI13" s="474"/>
      <c r="BJ13" s="474"/>
      <c r="BK13" s="474"/>
      <c r="BL13" s="474"/>
      <c r="BM13" s="475"/>
      <c r="BN13" s="459">
        <v>-258785</v>
      </c>
      <c r="BO13" s="460"/>
      <c r="BP13" s="460"/>
      <c r="BQ13" s="460"/>
      <c r="BR13" s="460"/>
      <c r="BS13" s="460"/>
      <c r="BT13" s="460"/>
      <c r="BU13" s="461"/>
      <c r="BV13" s="459">
        <v>69153</v>
      </c>
      <c r="BW13" s="460"/>
      <c r="BX13" s="460"/>
      <c r="BY13" s="460"/>
      <c r="BZ13" s="460"/>
      <c r="CA13" s="460"/>
      <c r="CB13" s="460"/>
      <c r="CC13" s="461"/>
      <c r="CD13" s="499" t="s">
        <v>140</v>
      </c>
      <c r="CE13" s="419"/>
      <c r="CF13" s="419"/>
      <c r="CG13" s="419"/>
      <c r="CH13" s="419"/>
      <c r="CI13" s="419"/>
      <c r="CJ13" s="419"/>
      <c r="CK13" s="419"/>
      <c r="CL13" s="419"/>
      <c r="CM13" s="419"/>
      <c r="CN13" s="419"/>
      <c r="CO13" s="419"/>
      <c r="CP13" s="419"/>
      <c r="CQ13" s="419"/>
      <c r="CR13" s="419"/>
      <c r="CS13" s="500"/>
      <c r="CT13" s="456">
        <v>9.1</v>
      </c>
      <c r="CU13" s="457"/>
      <c r="CV13" s="457"/>
      <c r="CW13" s="457"/>
      <c r="CX13" s="457"/>
      <c r="CY13" s="457"/>
      <c r="CZ13" s="457"/>
      <c r="DA13" s="458"/>
      <c r="DB13" s="456">
        <v>11.3</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141</v>
      </c>
      <c r="M14" s="586"/>
      <c r="N14" s="586"/>
      <c r="O14" s="586"/>
      <c r="P14" s="586"/>
      <c r="Q14" s="587"/>
      <c r="R14" s="546">
        <v>5219</v>
      </c>
      <c r="S14" s="547"/>
      <c r="T14" s="547"/>
      <c r="U14" s="547"/>
      <c r="V14" s="548"/>
      <c r="W14" s="550"/>
      <c r="X14" s="448"/>
      <c r="Y14" s="448"/>
      <c r="Z14" s="448"/>
      <c r="AA14" s="448"/>
      <c r="AB14" s="449"/>
      <c r="AC14" s="539">
        <v>28.5</v>
      </c>
      <c r="AD14" s="540"/>
      <c r="AE14" s="540"/>
      <c r="AF14" s="540"/>
      <c r="AG14" s="541"/>
      <c r="AH14" s="539">
        <v>30</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142</v>
      </c>
      <c r="CE14" s="497"/>
      <c r="CF14" s="497"/>
      <c r="CG14" s="497"/>
      <c r="CH14" s="497"/>
      <c r="CI14" s="497"/>
      <c r="CJ14" s="497"/>
      <c r="CK14" s="497"/>
      <c r="CL14" s="497"/>
      <c r="CM14" s="497"/>
      <c r="CN14" s="497"/>
      <c r="CO14" s="497"/>
      <c r="CP14" s="497"/>
      <c r="CQ14" s="497"/>
      <c r="CR14" s="497"/>
      <c r="CS14" s="498"/>
      <c r="CT14" s="556">
        <v>9.4</v>
      </c>
      <c r="CU14" s="557"/>
      <c r="CV14" s="557"/>
      <c r="CW14" s="557"/>
      <c r="CX14" s="557"/>
      <c r="CY14" s="557"/>
      <c r="CZ14" s="557"/>
      <c r="DA14" s="558"/>
      <c r="DB14" s="556">
        <v>18.399999999999999</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143</v>
      </c>
      <c r="N15" s="544"/>
      <c r="O15" s="544"/>
      <c r="P15" s="544"/>
      <c r="Q15" s="545"/>
      <c r="R15" s="546">
        <v>5208</v>
      </c>
      <c r="S15" s="547"/>
      <c r="T15" s="547"/>
      <c r="U15" s="547"/>
      <c r="V15" s="548"/>
      <c r="W15" s="549" t="s">
        <v>144</v>
      </c>
      <c r="X15" s="445"/>
      <c r="Y15" s="445"/>
      <c r="Z15" s="445"/>
      <c r="AA15" s="445"/>
      <c r="AB15" s="446"/>
      <c r="AC15" s="412">
        <v>393</v>
      </c>
      <c r="AD15" s="413"/>
      <c r="AE15" s="413"/>
      <c r="AF15" s="413"/>
      <c r="AG15" s="414"/>
      <c r="AH15" s="412">
        <v>410</v>
      </c>
      <c r="AI15" s="413"/>
      <c r="AJ15" s="413"/>
      <c r="AK15" s="413"/>
      <c r="AL15" s="472"/>
      <c r="AM15" s="516"/>
      <c r="AN15" s="416"/>
      <c r="AO15" s="416"/>
      <c r="AP15" s="416"/>
      <c r="AQ15" s="416"/>
      <c r="AR15" s="416"/>
      <c r="AS15" s="416"/>
      <c r="AT15" s="417"/>
      <c r="AU15" s="517"/>
      <c r="AV15" s="518"/>
      <c r="AW15" s="518"/>
      <c r="AX15" s="518"/>
      <c r="AY15" s="485" t="s">
        <v>145</v>
      </c>
      <c r="AZ15" s="486"/>
      <c r="BA15" s="486"/>
      <c r="BB15" s="486"/>
      <c r="BC15" s="486"/>
      <c r="BD15" s="486"/>
      <c r="BE15" s="486"/>
      <c r="BF15" s="486"/>
      <c r="BG15" s="486"/>
      <c r="BH15" s="486"/>
      <c r="BI15" s="486"/>
      <c r="BJ15" s="486"/>
      <c r="BK15" s="486"/>
      <c r="BL15" s="486"/>
      <c r="BM15" s="487"/>
      <c r="BN15" s="488">
        <v>407935</v>
      </c>
      <c r="BO15" s="489"/>
      <c r="BP15" s="489"/>
      <c r="BQ15" s="489"/>
      <c r="BR15" s="489"/>
      <c r="BS15" s="489"/>
      <c r="BT15" s="489"/>
      <c r="BU15" s="490"/>
      <c r="BV15" s="488">
        <v>420985</v>
      </c>
      <c r="BW15" s="489"/>
      <c r="BX15" s="489"/>
      <c r="BY15" s="489"/>
      <c r="BZ15" s="489"/>
      <c r="CA15" s="489"/>
      <c r="CB15" s="489"/>
      <c r="CC15" s="490"/>
      <c r="CD15" s="559" t="s">
        <v>146</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147</v>
      </c>
      <c r="M16" s="534"/>
      <c r="N16" s="534"/>
      <c r="O16" s="534"/>
      <c r="P16" s="534"/>
      <c r="Q16" s="535"/>
      <c r="R16" s="536" t="s">
        <v>148</v>
      </c>
      <c r="S16" s="537"/>
      <c r="T16" s="537"/>
      <c r="U16" s="537"/>
      <c r="V16" s="538"/>
      <c r="W16" s="550"/>
      <c r="X16" s="448"/>
      <c r="Y16" s="448"/>
      <c r="Z16" s="448"/>
      <c r="AA16" s="448"/>
      <c r="AB16" s="449"/>
      <c r="AC16" s="539">
        <v>13.9</v>
      </c>
      <c r="AD16" s="540"/>
      <c r="AE16" s="540"/>
      <c r="AF16" s="540"/>
      <c r="AG16" s="541"/>
      <c r="AH16" s="539">
        <v>14.5</v>
      </c>
      <c r="AI16" s="540"/>
      <c r="AJ16" s="540"/>
      <c r="AK16" s="540"/>
      <c r="AL16" s="542"/>
      <c r="AM16" s="516"/>
      <c r="AN16" s="416"/>
      <c r="AO16" s="416"/>
      <c r="AP16" s="416"/>
      <c r="AQ16" s="416"/>
      <c r="AR16" s="416"/>
      <c r="AS16" s="416"/>
      <c r="AT16" s="417"/>
      <c r="AU16" s="517"/>
      <c r="AV16" s="518"/>
      <c r="AW16" s="518"/>
      <c r="AX16" s="518"/>
      <c r="AY16" s="473" t="s">
        <v>149</v>
      </c>
      <c r="AZ16" s="474"/>
      <c r="BA16" s="474"/>
      <c r="BB16" s="474"/>
      <c r="BC16" s="474"/>
      <c r="BD16" s="474"/>
      <c r="BE16" s="474"/>
      <c r="BF16" s="474"/>
      <c r="BG16" s="474"/>
      <c r="BH16" s="474"/>
      <c r="BI16" s="474"/>
      <c r="BJ16" s="474"/>
      <c r="BK16" s="474"/>
      <c r="BL16" s="474"/>
      <c r="BM16" s="475"/>
      <c r="BN16" s="459">
        <v>2816574</v>
      </c>
      <c r="BO16" s="460"/>
      <c r="BP16" s="460"/>
      <c r="BQ16" s="460"/>
      <c r="BR16" s="460"/>
      <c r="BS16" s="460"/>
      <c r="BT16" s="460"/>
      <c r="BU16" s="461"/>
      <c r="BV16" s="459">
        <v>2629628</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150</v>
      </c>
      <c r="N17" s="553"/>
      <c r="O17" s="553"/>
      <c r="P17" s="553"/>
      <c r="Q17" s="554"/>
      <c r="R17" s="536" t="s">
        <v>151</v>
      </c>
      <c r="S17" s="537"/>
      <c r="T17" s="537"/>
      <c r="U17" s="537"/>
      <c r="V17" s="538"/>
      <c r="W17" s="549" t="s">
        <v>152</v>
      </c>
      <c r="X17" s="445"/>
      <c r="Y17" s="445"/>
      <c r="Z17" s="445"/>
      <c r="AA17" s="445"/>
      <c r="AB17" s="446"/>
      <c r="AC17" s="412">
        <v>1622</v>
      </c>
      <c r="AD17" s="413"/>
      <c r="AE17" s="413"/>
      <c r="AF17" s="413"/>
      <c r="AG17" s="414"/>
      <c r="AH17" s="412">
        <v>1566</v>
      </c>
      <c r="AI17" s="413"/>
      <c r="AJ17" s="413"/>
      <c r="AK17" s="413"/>
      <c r="AL17" s="472"/>
      <c r="AM17" s="516"/>
      <c r="AN17" s="416"/>
      <c r="AO17" s="416"/>
      <c r="AP17" s="416"/>
      <c r="AQ17" s="416"/>
      <c r="AR17" s="416"/>
      <c r="AS17" s="416"/>
      <c r="AT17" s="417"/>
      <c r="AU17" s="517"/>
      <c r="AV17" s="518"/>
      <c r="AW17" s="518"/>
      <c r="AX17" s="518"/>
      <c r="AY17" s="473" t="s">
        <v>153</v>
      </c>
      <c r="AZ17" s="474"/>
      <c r="BA17" s="474"/>
      <c r="BB17" s="474"/>
      <c r="BC17" s="474"/>
      <c r="BD17" s="474"/>
      <c r="BE17" s="474"/>
      <c r="BF17" s="474"/>
      <c r="BG17" s="474"/>
      <c r="BH17" s="474"/>
      <c r="BI17" s="474"/>
      <c r="BJ17" s="474"/>
      <c r="BK17" s="474"/>
      <c r="BL17" s="474"/>
      <c r="BM17" s="475"/>
      <c r="BN17" s="459">
        <v>502456</v>
      </c>
      <c r="BO17" s="460"/>
      <c r="BP17" s="460"/>
      <c r="BQ17" s="460"/>
      <c r="BR17" s="460"/>
      <c r="BS17" s="460"/>
      <c r="BT17" s="460"/>
      <c r="BU17" s="461"/>
      <c r="BV17" s="459">
        <v>518300</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154</v>
      </c>
      <c r="C18" s="510"/>
      <c r="D18" s="510"/>
      <c r="E18" s="511"/>
      <c r="F18" s="511"/>
      <c r="G18" s="511"/>
      <c r="H18" s="511"/>
      <c r="I18" s="511"/>
      <c r="J18" s="511"/>
      <c r="K18" s="511"/>
      <c r="L18" s="512">
        <v>20.58</v>
      </c>
      <c r="M18" s="512"/>
      <c r="N18" s="512"/>
      <c r="O18" s="512"/>
      <c r="P18" s="512"/>
      <c r="Q18" s="512"/>
      <c r="R18" s="513"/>
      <c r="S18" s="513"/>
      <c r="T18" s="513"/>
      <c r="U18" s="513"/>
      <c r="V18" s="514"/>
      <c r="W18" s="530"/>
      <c r="X18" s="531"/>
      <c r="Y18" s="531"/>
      <c r="Z18" s="531"/>
      <c r="AA18" s="531"/>
      <c r="AB18" s="555"/>
      <c r="AC18" s="429">
        <v>57.6</v>
      </c>
      <c r="AD18" s="430"/>
      <c r="AE18" s="430"/>
      <c r="AF18" s="430"/>
      <c r="AG18" s="515"/>
      <c r="AH18" s="429">
        <v>55.5</v>
      </c>
      <c r="AI18" s="430"/>
      <c r="AJ18" s="430"/>
      <c r="AK18" s="430"/>
      <c r="AL18" s="431"/>
      <c r="AM18" s="516"/>
      <c r="AN18" s="416"/>
      <c r="AO18" s="416"/>
      <c r="AP18" s="416"/>
      <c r="AQ18" s="416"/>
      <c r="AR18" s="416"/>
      <c r="AS18" s="416"/>
      <c r="AT18" s="417"/>
      <c r="AU18" s="517"/>
      <c r="AV18" s="518"/>
      <c r="AW18" s="518"/>
      <c r="AX18" s="518"/>
      <c r="AY18" s="473" t="s">
        <v>155</v>
      </c>
      <c r="AZ18" s="474"/>
      <c r="BA18" s="474"/>
      <c r="BB18" s="474"/>
      <c r="BC18" s="474"/>
      <c r="BD18" s="474"/>
      <c r="BE18" s="474"/>
      <c r="BF18" s="474"/>
      <c r="BG18" s="474"/>
      <c r="BH18" s="474"/>
      <c r="BI18" s="474"/>
      <c r="BJ18" s="474"/>
      <c r="BK18" s="474"/>
      <c r="BL18" s="474"/>
      <c r="BM18" s="475"/>
      <c r="BN18" s="459">
        <v>2638251</v>
      </c>
      <c r="BO18" s="460"/>
      <c r="BP18" s="460"/>
      <c r="BQ18" s="460"/>
      <c r="BR18" s="460"/>
      <c r="BS18" s="460"/>
      <c r="BT18" s="460"/>
      <c r="BU18" s="461"/>
      <c r="BV18" s="459">
        <v>2507538</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156</v>
      </c>
      <c r="C19" s="510"/>
      <c r="D19" s="510"/>
      <c r="E19" s="511"/>
      <c r="F19" s="511"/>
      <c r="G19" s="511"/>
      <c r="H19" s="511"/>
      <c r="I19" s="511"/>
      <c r="J19" s="511"/>
      <c r="K19" s="511"/>
      <c r="L19" s="519">
        <v>249</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157</v>
      </c>
      <c r="AZ19" s="474"/>
      <c r="BA19" s="474"/>
      <c r="BB19" s="474"/>
      <c r="BC19" s="474"/>
      <c r="BD19" s="474"/>
      <c r="BE19" s="474"/>
      <c r="BF19" s="474"/>
      <c r="BG19" s="474"/>
      <c r="BH19" s="474"/>
      <c r="BI19" s="474"/>
      <c r="BJ19" s="474"/>
      <c r="BK19" s="474"/>
      <c r="BL19" s="474"/>
      <c r="BM19" s="475"/>
      <c r="BN19" s="459">
        <v>3657982</v>
      </c>
      <c r="BO19" s="460"/>
      <c r="BP19" s="460"/>
      <c r="BQ19" s="460"/>
      <c r="BR19" s="460"/>
      <c r="BS19" s="460"/>
      <c r="BT19" s="460"/>
      <c r="BU19" s="461"/>
      <c r="BV19" s="459">
        <v>3389233</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158</v>
      </c>
      <c r="C20" s="510"/>
      <c r="D20" s="510"/>
      <c r="E20" s="511"/>
      <c r="F20" s="511"/>
      <c r="G20" s="511"/>
      <c r="H20" s="511"/>
      <c r="I20" s="511"/>
      <c r="J20" s="511"/>
      <c r="K20" s="511"/>
      <c r="L20" s="519">
        <v>2160</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159</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160</v>
      </c>
      <c r="C22" s="436"/>
      <c r="D22" s="437"/>
      <c r="E22" s="444" t="s">
        <v>1</v>
      </c>
      <c r="F22" s="445"/>
      <c r="G22" s="445"/>
      <c r="H22" s="445"/>
      <c r="I22" s="445"/>
      <c r="J22" s="445"/>
      <c r="K22" s="446"/>
      <c r="L22" s="444" t="s">
        <v>161</v>
      </c>
      <c r="M22" s="445"/>
      <c r="N22" s="445"/>
      <c r="O22" s="445"/>
      <c r="P22" s="446"/>
      <c r="Q22" s="450" t="s">
        <v>162</v>
      </c>
      <c r="R22" s="451"/>
      <c r="S22" s="451"/>
      <c r="T22" s="451"/>
      <c r="U22" s="451"/>
      <c r="V22" s="452"/>
      <c r="W22" s="501" t="s">
        <v>163</v>
      </c>
      <c r="X22" s="436"/>
      <c r="Y22" s="437"/>
      <c r="Z22" s="444" t="s">
        <v>1</v>
      </c>
      <c r="AA22" s="445"/>
      <c r="AB22" s="445"/>
      <c r="AC22" s="445"/>
      <c r="AD22" s="445"/>
      <c r="AE22" s="445"/>
      <c r="AF22" s="445"/>
      <c r="AG22" s="446"/>
      <c r="AH22" s="462" t="s">
        <v>164</v>
      </c>
      <c r="AI22" s="445"/>
      <c r="AJ22" s="445"/>
      <c r="AK22" s="445"/>
      <c r="AL22" s="446"/>
      <c r="AM22" s="462" t="s">
        <v>165</v>
      </c>
      <c r="AN22" s="463"/>
      <c r="AO22" s="463"/>
      <c r="AP22" s="463"/>
      <c r="AQ22" s="463"/>
      <c r="AR22" s="464"/>
      <c r="AS22" s="450" t="s">
        <v>162</v>
      </c>
      <c r="AT22" s="451"/>
      <c r="AU22" s="451"/>
      <c r="AV22" s="451"/>
      <c r="AW22" s="451"/>
      <c r="AX22" s="468"/>
      <c r="AY22" s="485" t="s">
        <v>166</v>
      </c>
      <c r="AZ22" s="486"/>
      <c r="BA22" s="486"/>
      <c r="BB22" s="486"/>
      <c r="BC22" s="486"/>
      <c r="BD22" s="486"/>
      <c r="BE22" s="486"/>
      <c r="BF22" s="486"/>
      <c r="BG22" s="486"/>
      <c r="BH22" s="486"/>
      <c r="BI22" s="486"/>
      <c r="BJ22" s="486"/>
      <c r="BK22" s="486"/>
      <c r="BL22" s="486"/>
      <c r="BM22" s="487"/>
      <c r="BN22" s="488">
        <v>6211080</v>
      </c>
      <c r="BO22" s="489"/>
      <c r="BP22" s="489"/>
      <c r="BQ22" s="489"/>
      <c r="BR22" s="489"/>
      <c r="BS22" s="489"/>
      <c r="BT22" s="489"/>
      <c r="BU22" s="490"/>
      <c r="BV22" s="488">
        <v>6152952</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167</v>
      </c>
      <c r="AZ23" s="474"/>
      <c r="BA23" s="474"/>
      <c r="BB23" s="474"/>
      <c r="BC23" s="474"/>
      <c r="BD23" s="474"/>
      <c r="BE23" s="474"/>
      <c r="BF23" s="474"/>
      <c r="BG23" s="474"/>
      <c r="BH23" s="474"/>
      <c r="BI23" s="474"/>
      <c r="BJ23" s="474"/>
      <c r="BK23" s="474"/>
      <c r="BL23" s="474"/>
      <c r="BM23" s="475"/>
      <c r="BN23" s="459">
        <v>5400976</v>
      </c>
      <c r="BO23" s="460"/>
      <c r="BP23" s="460"/>
      <c r="BQ23" s="460"/>
      <c r="BR23" s="460"/>
      <c r="BS23" s="460"/>
      <c r="BT23" s="460"/>
      <c r="BU23" s="461"/>
      <c r="BV23" s="459">
        <v>5429101</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168</v>
      </c>
      <c r="F24" s="416"/>
      <c r="G24" s="416"/>
      <c r="H24" s="416"/>
      <c r="I24" s="416"/>
      <c r="J24" s="416"/>
      <c r="K24" s="417"/>
      <c r="L24" s="412">
        <v>1</v>
      </c>
      <c r="M24" s="413"/>
      <c r="N24" s="413"/>
      <c r="O24" s="413"/>
      <c r="P24" s="414"/>
      <c r="Q24" s="412">
        <v>6400</v>
      </c>
      <c r="R24" s="413"/>
      <c r="S24" s="413"/>
      <c r="T24" s="413"/>
      <c r="U24" s="413"/>
      <c r="V24" s="414"/>
      <c r="W24" s="502"/>
      <c r="X24" s="439"/>
      <c r="Y24" s="440"/>
      <c r="Z24" s="415" t="s">
        <v>169</v>
      </c>
      <c r="AA24" s="416"/>
      <c r="AB24" s="416"/>
      <c r="AC24" s="416"/>
      <c r="AD24" s="416"/>
      <c r="AE24" s="416"/>
      <c r="AF24" s="416"/>
      <c r="AG24" s="417"/>
      <c r="AH24" s="412">
        <v>96</v>
      </c>
      <c r="AI24" s="413"/>
      <c r="AJ24" s="413"/>
      <c r="AK24" s="413"/>
      <c r="AL24" s="414"/>
      <c r="AM24" s="412">
        <v>255360</v>
      </c>
      <c r="AN24" s="413"/>
      <c r="AO24" s="413"/>
      <c r="AP24" s="413"/>
      <c r="AQ24" s="413"/>
      <c r="AR24" s="414"/>
      <c r="AS24" s="412">
        <v>2660</v>
      </c>
      <c r="AT24" s="413"/>
      <c r="AU24" s="413"/>
      <c r="AV24" s="413"/>
      <c r="AW24" s="413"/>
      <c r="AX24" s="472"/>
      <c r="AY24" s="432" t="s">
        <v>170</v>
      </c>
      <c r="AZ24" s="433"/>
      <c r="BA24" s="433"/>
      <c r="BB24" s="433"/>
      <c r="BC24" s="433"/>
      <c r="BD24" s="433"/>
      <c r="BE24" s="433"/>
      <c r="BF24" s="433"/>
      <c r="BG24" s="433"/>
      <c r="BH24" s="433"/>
      <c r="BI24" s="433"/>
      <c r="BJ24" s="433"/>
      <c r="BK24" s="433"/>
      <c r="BL24" s="433"/>
      <c r="BM24" s="434"/>
      <c r="BN24" s="459">
        <v>4852742</v>
      </c>
      <c r="BO24" s="460"/>
      <c r="BP24" s="460"/>
      <c r="BQ24" s="460"/>
      <c r="BR24" s="460"/>
      <c r="BS24" s="460"/>
      <c r="BT24" s="460"/>
      <c r="BU24" s="461"/>
      <c r="BV24" s="459">
        <v>4754445</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171</v>
      </c>
      <c r="F25" s="416"/>
      <c r="G25" s="416"/>
      <c r="H25" s="416"/>
      <c r="I25" s="416"/>
      <c r="J25" s="416"/>
      <c r="K25" s="417"/>
      <c r="L25" s="412">
        <v>1</v>
      </c>
      <c r="M25" s="413"/>
      <c r="N25" s="413"/>
      <c r="O25" s="413"/>
      <c r="P25" s="414"/>
      <c r="Q25" s="412">
        <v>5200</v>
      </c>
      <c r="R25" s="413"/>
      <c r="S25" s="413"/>
      <c r="T25" s="413"/>
      <c r="U25" s="413"/>
      <c r="V25" s="414"/>
      <c r="W25" s="502"/>
      <c r="X25" s="439"/>
      <c r="Y25" s="440"/>
      <c r="Z25" s="415" t="s">
        <v>172</v>
      </c>
      <c r="AA25" s="416"/>
      <c r="AB25" s="416"/>
      <c r="AC25" s="416"/>
      <c r="AD25" s="416"/>
      <c r="AE25" s="416"/>
      <c r="AF25" s="416"/>
      <c r="AG25" s="417"/>
      <c r="AH25" s="412" t="s">
        <v>135</v>
      </c>
      <c r="AI25" s="413"/>
      <c r="AJ25" s="413"/>
      <c r="AK25" s="413"/>
      <c r="AL25" s="414"/>
      <c r="AM25" s="412" t="s">
        <v>135</v>
      </c>
      <c r="AN25" s="413"/>
      <c r="AO25" s="413"/>
      <c r="AP25" s="413"/>
      <c r="AQ25" s="413"/>
      <c r="AR25" s="414"/>
      <c r="AS25" s="412" t="s">
        <v>135</v>
      </c>
      <c r="AT25" s="413"/>
      <c r="AU25" s="413"/>
      <c r="AV25" s="413"/>
      <c r="AW25" s="413"/>
      <c r="AX25" s="472"/>
      <c r="AY25" s="485" t="s">
        <v>173</v>
      </c>
      <c r="AZ25" s="486"/>
      <c r="BA25" s="486"/>
      <c r="BB25" s="486"/>
      <c r="BC25" s="486"/>
      <c r="BD25" s="486"/>
      <c r="BE25" s="486"/>
      <c r="BF25" s="486"/>
      <c r="BG25" s="486"/>
      <c r="BH25" s="486"/>
      <c r="BI25" s="486"/>
      <c r="BJ25" s="486"/>
      <c r="BK25" s="486"/>
      <c r="BL25" s="486"/>
      <c r="BM25" s="487"/>
      <c r="BN25" s="488">
        <v>349763</v>
      </c>
      <c r="BO25" s="489"/>
      <c r="BP25" s="489"/>
      <c r="BQ25" s="489"/>
      <c r="BR25" s="489"/>
      <c r="BS25" s="489"/>
      <c r="BT25" s="489"/>
      <c r="BU25" s="490"/>
      <c r="BV25" s="488">
        <v>727807</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174</v>
      </c>
      <c r="F26" s="416"/>
      <c r="G26" s="416"/>
      <c r="H26" s="416"/>
      <c r="I26" s="416"/>
      <c r="J26" s="416"/>
      <c r="K26" s="417"/>
      <c r="L26" s="412">
        <v>1</v>
      </c>
      <c r="M26" s="413"/>
      <c r="N26" s="413"/>
      <c r="O26" s="413"/>
      <c r="P26" s="414"/>
      <c r="Q26" s="412">
        <v>4900</v>
      </c>
      <c r="R26" s="413"/>
      <c r="S26" s="413"/>
      <c r="T26" s="413"/>
      <c r="U26" s="413"/>
      <c r="V26" s="414"/>
      <c r="W26" s="502"/>
      <c r="X26" s="439"/>
      <c r="Y26" s="440"/>
      <c r="Z26" s="415" t="s">
        <v>175</v>
      </c>
      <c r="AA26" s="470"/>
      <c r="AB26" s="470"/>
      <c r="AC26" s="470"/>
      <c r="AD26" s="470"/>
      <c r="AE26" s="470"/>
      <c r="AF26" s="470"/>
      <c r="AG26" s="471"/>
      <c r="AH26" s="412" t="s">
        <v>135</v>
      </c>
      <c r="AI26" s="413"/>
      <c r="AJ26" s="413"/>
      <c r="AK26" s="413"/>
      <c r="AL26" s="414"/>
      <c r="AM26" s="412" t="s">
        <v>135</v>
      </c>
      <c r="AN26" s="413"/>
      <c r="AO26" s="413"/>
      <c r="AP26" s="413"/>
      <c r="AQ26" s="413"/>
      <c r="AR26" s="414"/>
      <c r="AS26" s="412" t="s">
        <v>135</v>
      </c>
      <c r="AT26" s="413"/>
      <c r="AU26" s="413"/>
      <c r="AV26" s="413"/>
      <c r="AW26" s="413"/>
      <c r="AX26" s="472"/>
      <c r="AY26" s="499" t="s">
        <v>176</v>
      </c>
      <c r="AZ26" s="419"/>
      <c r="BA26" s="419"/>
      <c r="BB26" s="419"/>
      <c r="BC26" s="419"/>
      <c r="BD26" s="419"/>
      <c r="BE26" s="419"/>
      <c r="BF26" s="419"/>
      <c r="BG26" s="419"/>
      <c r="BH26" s="419"/>
      <c r="BI26" s="419"/>
      <c r="BJ26" s="419"/>
      <c r="BK26" s="419"/>
      <c r="BL26" s="419"/>
      <c r="BM26" s="500"/>
      <c r="BN26" s="459" t="s">
        <v>177</v>
      </c>
      <c r="BO26" s="460"/>
      <c r="BP26" s="460"/>
      <c r="BQ26" s="460"/>
      <c r="BR26" s="460"/>
      <c r="BS26" s="460"/>
      <c r="BT26" s="460"/>
      <c r="BU26" s="461"/>
      <c r="BV26" s="459" t="s">
        <v>135</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178</v>
      </c>
      <c r="F27" s="416"/>
      <c r="G27" s="416"/>
      <c r="H27" s="416"/>
      <c r="I27" s="416"/>
      <c r="J27" s="416"/>
      <c r="K27" s="417"/>
      <c r="L27" s="412">
        <v>1</v>
      </c>
      <c r="M27" s="413"/>
      <c r="N27" s="413"/>
      <c r="O27" s="413"/>
      <c r="P27" s="414"/>
      <c r="Q27" s="412">
        <v>2970</v>
      </c>
      <c r="R27" s="413"/>
      <c r="S27" s="413"/>
      <c r="T27" s="413"/>
      <c r="U27" s="413"/>
      <c r="V27" s="414"/>
      <c r="W27" s="502"/>
      <c r="X27" s="439"/>
      <c r="Y27" s="440"/>
      <c r="Z27" s="415" t="s">
        <v>179</v>
      </c>
      <c r="AA27" s="416"/>
      <c r="AB27" s="416"/>
      <c r="AC27" s="416"/>
      <c r="AD27" s="416"/>
      <c r="AE27" s="416"/>
      <c r="AF27" s="416"/>
      <c r="AG27" s="417"/>
      <c r="AH27" s="412">
        <v>1</v>
      </c>
      <c r="AI27" s="413"/>
      <c r="AJ27" s="413"/>
      <c r="AK27" s="413"/>
      <c r="AL27" s="414"/>
      <c r="AM27" s="412" t="s">
        <v>180</v>
      </c>
      <c r="AN27" s="413"/>
      <c r="AO27" s="413"/>
      <c r="AP27" s="413"/>
      <c r="AQ27" s="413"/>
      <c r="AR27" s="414"/>
      <c r="AS27" s="412" t="s">
        <v>180</v>
      </c>
      <c r="AT27" s="413"/>
      <c r="AU27" s="413"/>
      <c r="AV27" s="413"/>
      <c r="AW27" s="413"/>
      <c r="AX27" s="472"/>
      <c r="AY27" s="496" t="s">
        <v>181</v>
      </c>
      <c r="AZ27" s="497"/>
      <c r="BA27" s="497"/>
      <c r="BB27" s="497"/>
      <c r="BC27" s="497"/>
      <c r="BD27" s="497"/>
      <c r="BE27" s="497"/>
      <c r="BF27" s="497"/>
      <c r="BG27" s="497"/>
      <c r="BH27" s="497"/>
      <c r="BI27" s="497"/>
      <c r="BJ27" s="497"/>
      <c r="BK27" s="497"/>
      <c r="BL27" s="497"/>
      <c r="BM27" s="498"/>
      <c r="BN27" s="493">
        <v>10084</v>
      </c>
      <c r="BO27" s="494"/>
      <c r="BP27" s="494"/>
      <c r="BQ27" s="494"/>
      <c r="BR27" s="494"/>
      <c r="BS27" s="494"/>
      <c r="BT27" s="494"/>
      <c r="BU27" s="495"/>
      <c r="BV27" s="493">
        <v>10084</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182</v>
      </c>
      <c r="F28" s="416"/>
      <c r="G28" s="416"/>
      <c r="H28" s="416"/>
      <c r="I28" s="416"/>
      <c r="J28" s="416"/>
      <c r="K28" s="417"/>
      <c r="L28" s="412">
        <v>1</v>
      </c>
      <c r="M28" s="413"/>
      <c r="N28" s="413"/>
      <c r="O28" s="413"/>
      <c r="P28" s="414"/>
      <c r="Q28" s="412">
        <v>2450</v>
      </c>
      <c r="R28" s="413"/>
      <c r="S28" s="413"/>
      <c r="T28" s="413"/>
      <c r="U28" s="413"/>
      <c r="V28" s="414"/>
      <c r="W28" s="502"/>
      <c r="X28" s="439"/>
      <c r="Y28" s="440"/>
      <c r="Z28" s="415" t="s">
        <v>183</v>
      </c>
      <c r="AA28" s="416"/>
      <c r="AB28" s="416"/>
      <c r="AC28" s="416"/>
      <c r="AD28" s="416"/>
      <c r="AE28" s="416"/>
      <c r="AF28" s="416"/>
      <c r="AG28" s="417"/>
      <c r="AH28" s="412" t="s">
        <v>135</v>
      </c>
      <c r="AI28" s="413"/>
      <c r="AJ28" s="413"/>
      <c r="AK28" s="413"/>
      <c r="AL28" s="414"/>
      <c r="AM28" s="412" t="s">
        <v>135</v>
      </c>
      <c r="AN28" s="413"/>
      <c r="AO28" s="413"/>
      <c r="AP28" s="413"/>
      <c r="AQ28" s="413"/>
      <c r="AR28" s="414"/>
      <c r="AS28" s="412" t="s">
        <v>135</v>
      </c>
      <c r="AT28" s="413"/>
      <c r="AU28" s="413"/>
      <c r="AV28" s="413"/>
      <c r="AW28" s="413"/>
      <c r="AX28" s="472"/>
      <c r="AY28" s="476" t="s">
        <v>184</v>
      </c>
      <c r="AZ28" s="477"/>
      <c r="BA28" s="477"/>
      <c r="BB28" s="478"/>
      <c r="BC28" s="485" t="s">
        <v>48</v>
      </c>
      <c r="BD28" s="486"/>
      <c r="BE28" s="486"/>
      <c r="BF28" s="486"/>
      <c r="BG28" s="486"/>
      <c r="BH28" s="486"/>
      <c r="BI28" s="486"/>
      <c r="BJ28" s="486"/>
      <c r="BK28" s="486"/>
      <c r="BL28" s="486"/>
      <c r="BM28" s="487"/>
      <c r="BN28" s="488">
        <v>1156769</v>
      </c>
      <c r="BO28" s="489"/>
      <c r="BP28" s="489"/>
      <c r="BQ28" s="489"/>
      <c r="BR28" s="489"/>
      <c r="BS28" s="489"/>
      <c r="BT28" s="489"/>
      <c r="BU28" s="490"/>
      <c r="BV28" s="488">
        <v>1118655</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185</v>
      </c>
      <c r="F29" s="416"/>
      <c r="G29" s="416"/>
      <c r="H29" s="416"/>
      <c r="I29" s="416"/>
      <c r="J29" s="416"/>
      <c r="K29" s="417"/>
      <c r="L29" s="412">
        <v>8</v>
      </c>
      <c r="M29" s="413"/>
      <c r="N29" s="413"/>
      <c r="O29" s="413"/>
      <c r="P29" s="414"/>
      <c r="Q29" s="412">
        <v>2230</v>
      </c>
      <c r="R29" s="413"/>
      <c r="S29" s="413"/>
      <c r="T29" s="413"/>
      <c r="U29" s="413"/>
      <c r="V29" s="414"/>
      <c r="W29" s="503"/>
      <c r="X29" s="504"/>
      <c r="Y29" s="505"/>
      <c r="Z29" s="415" t="s">
        <v>186</v>
      </c>
      <c r="AA29" s="416"/>
      <c r="AB29" s="416"/>
      <c r="AC29" s="416"/>
      <c r="AD29" s="416"/>
      <c r="AE29" s="416"/>
      <c r="AF29" s="416"/>
      <c r="AG29" s="417"/>
      <c r="AH29" s="412">
        <v>97</v>
      </c>
      <c r="AI29" s="413"/>
      <c r="AJ29" s="413"/>
      <c r="AK29" s="413"/>
      <c r="AL29" s="414"/>
      <c r="AM29" s="412">
        <v>259170</v>
      </c>
      <c r="AN29" s="413"/>
      <c r="AO29" s="413"/>
      <c r="AP29" s="413"/>
      <c r="AQ29" s="413"/>
      <c r="AR29" s="414"/>
      <c r="AS29" s="412">
        <v>2672</v>
      </c>
      <c r="AT29" s="413"/>
      <c r="AU29" s="413"/>
      <c r="AV29" s="413"/>
      <c r="AW29" s="413"/>
      <c r="AX29" s="472"/>
      <c r="AY29" s="479"/>
      <c r="AZ29" s="480"/>
      <c r="BA29" s="480"/>
      <c r="BB29" s="481"/>
      <c r="BC29" s="473" t="s">
        <v>187</v>
      </c>
      <c r="BD29" s="474"/>
      <c r="BE29" s="474"/>
      <c r="BF29" s="474"/>
      <c r="BG29" s="474"/>
      <c r="BH29" s="474"/>
      <c r="BI29" s="474"/>
      <c r="BJ29" s="474"/>
      <c r="BK29" s="474"/>
      <c r="BL29" s="474"/>
      <c r="BM29" s="475"/>
      <c r="BN29" s="459">
        <v>199996</v>
      </c>
      <c r="BO29" s="460"/>
      <c r="BP29" s="460"/>
      <c r="BQ29" s="460"/>
      <c r="BR29" s="460"/>
      <c r="BS29" s="460"/>
      <c r="BT29" s="460"/>
      <c r="BU29" s="461"/>
      <c r="BV29" s="459">
        <v>18267</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188</v>
      </c>
      <c r="X30" s="427"/>
      <c r="Y30" s="427"/>
      <c r="Z30" s="427"/>
      <c r="AA30" s="427"/>
      <c r="AB30" s="427"/>
      <c r="AC30" s="427"/>
      <c r="AD30" s="427"/>
      <c r="AE30" s="427"/>
      <c r="AF30" s="427"/>
      <c r="AG30" s="428"/>
      <c r="AH30" s="429">
        <v>87.6</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604491</v>
      </c>
      <c r="BO30" s="494"/>
      <c r="BP30" s="494"/>
      <c r="BQ30" s="494"/>
      <c r="BR30" s="494"/>
      <c r="BS30" s="494"/>
      <c r="BT30" s="494"/>
      <c r="BU30" s="495"/>
      <c r="BV30" s="493">
        <v>431562</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189</v>
      </c>
      <c r="D32" s="418"/>
      <c r="E32" s="418"/>
      <c r="F32" s="418"/>
      <c r="G32" s="418"/>
      <c r="H32" s="418"/>
      <c r="I32" s="418"/>
      <c r="J32" s="418"/>
      <c r="K32" s="418"/>
      <c r="L32" s="418"/>
      <c r="M32" s="418"/>
      <c r="N32" s="418"/>
      <c r="O32" s="418"/>
      <c r="P32" s="418"/>
      <c r="Q32" s="418"/>
      <c r="R32" s="418"/>
      <c r="S32" s="418"/>
      <c r="U32" s="419" t="s">
        <v>190</v>
      </c>
      <c r="V32" s="419"/>
      <c r="W32" s="419"/>
      <c r="X32" s="419"/>
      <c r="Y32" s="419"/>
      <c r="Z32" s="419"/>
      <c r="AA32" s="419"/>
      <c r="AB32" s="419"/>
      <c r="AC32" s="419"/>
      <c r="AD32" s="419"/>
      <c r="AE32" s="419"/>
      <c r="AF32" s="419"/>
      <c r="AG32" s="419"/>
      <c r="AH32" s="419"/>
      <c r="AI32" s="419"/>
      <c r="AJ32" s="419"/>
      <c r="AK32" s="419"/>
      <c r="AM32" s="419" t="s">
        <v>191</v>
      </c>
      <c r="AN32" s="419"/>
      <c r="AO32" s="419"/>
      <c r="AP32" s="419"/>
      <c r="AQ32" s="419"/>
      <c r="AR32" s="419"/>
      <c r="AS32" s="419"/>
      <c r="AT32" s="419"/>
      <c r="AU32" s="419"/>
      <c r="AV32" s="419"/>
      <c r="AW32" s="419"/>
      <c r="AX32" s="419"/>
      <c r="AY32" s="419"/>
      <c r="AZ32" s="419"/>
      <c r="BA32" s="419"/>
      <c r="BB32" s="419"/>
      <c r="BC32" s="419"/>
      <c r="BE32" s="419" t="s">
        <v>192</v>
      </c>
      <c r="BF32" s="419"/>
      <c r="BG32" s="419"/>
      <c r="BH32" s="419"/>
      <c r="BI32" s="419"/>
      <c r="BJ32" s="419"/>
      <c r="BK32" s="419"/>
      <c r="BL32" s="419"/>
      <c r="BM32" s="419"/>
      <c r="BN32" s="419"/>
      <c r="BO32" s="419"/>
      <c r="BP32" s="419"/>
      <c r="BQ32" s="419"/>
      <c r="BR32" s="419"/>
      <c r="BS32" s="419"/>
      <c r="BT32" s="419"/>
      <c r="BU32" s="419"/>
      <c r="BW32" s="419" t="s">
        <v>193</v>
      </c>
      <c r="BX32" s="419"/>
      <c r="BY32" s="419"/>
      <c r="BZ32" s="419"/>
      <c r="CA32" s="419"/>
      <c r="CB32" s="419"/>
      <c r="CC32" s="419"/>
      <c r="CD32" s="419"/>
      <c r="CE32" s="419"/>
      <c r="CF32" s="419"/>
      <c r="CG32" s="419"/>
      <c r="CH32" s="419"/>
      <c r="CI32" s="419"/>
      <c r="CJ32" s="419"/>
      <c r="CK32" s="419"/>
      <c r="CL32" s="419"/>
      <c r="CM32" s="419"/>
      <c r="CO32" s="419" t="s">
        <v>194</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195</v>
      </c>
      <c r="D33" s="411"/>
      <c r="E33" s="410" t="s">
        <v>196</v>
      </c>
      <c r="F33" s="410"/>
      <c r="G33" s="410"/>
      <c r="H33" s="410"/>
      <c r="I33" s="410"/>
      <c r="J33" s="410"/>
      <c r="K33" s="410"/>
      <c r="L33" s="410"/>
      <c r="M33" s="410"/>
      <c r="N33" s="410"/>
      <c r="O33" s="410"/>
      <c r="P33" s="410"/>
      <c r="Q33" s="410"/>
      <c r="R33" s="410"/>
      <c r="S33" s="410"/>
      <c r="T33" s="203"/>
      <c r="U33" s="411" t="s">
        <v>195</v>
      </c>
      <c r="V33" s="411"/>
      <c r="W33" s="410" t="s">
        <v>196</v>
      </c>
      <c r="X33" s="410"/>
      <c r="Y33" s="410"/>
      <c r="Z33" s="410"/>
      <c r="AA33" s="410"/>
      <c r="AB33" s="410"/>
      <c r="AC33" s="410"/>
      <c r="AD33" s="410"/>
      <c r="AE33" s="410"/>
      <c r="AF33" s="410"/>
      <c r="AG33" s="410"/>
      <c r="AH33" s="410"/>
      <c r="AI33" s="410"/>
      <c r="AJ33" s="410"/>
      <c r="AK33" s="410"/>
      <c r="AL33" s="203"/>
      <c r="AM33" s="411" t="s">
        <v>195</v>
      </c>
      <c r="AN33" s="411"/>
      <c r="AO33" s="410" t="s">
        <v>196</v>
      </c>
      <c r="AP33" s="410"/>
      <c r="AQ33" s="410"/>
      <c r="AR33" s="410"/>
      <c r="AS33" s="410"/>
      <c r="AT33" s="410"/>
      <c r="AU33" s="410"/>
      <c r="AV33" s="410"/>
      <c r="AW33" s="410"/>
      <c r="AX33" s="410"/>
      <c r="AY33" s="410"/>
      <c r="AZ33" s="410"/>
      <c r="BA33" s="410"/>
      <c r="BB33" s="410"/>
      <c r="BC33" s="410"/>
      <c r="BD33" s="204"/>
      <c r="BE33" s="410" t="s">
        <v>197</v>
      </c>
      <c r="BF33" s="410"/>
      <c r="BG33" s="410" t="s">
        <v>198</v>
      </c>
      <c r="BH33" s="410"/>
      <c r="BI33" s="410"/>
      <c r="BJ33" s="410"/>
      <c r="BK33" s="410"/>
      <c r="BL33" s="410"/>
      <c r="BM33" s="410"/>
      <c r="BN33" s="410"/>
      <c r="BO33" s="410"/>
      <c r="BP33" s="410"/>
      <c r="BQ33" s="410"/>
      <c r="BR33" s="410"/>
      <c r="BS33" s="410"/>
      <c r="BT33" s="410"/>
      <c r="BU33" s="410"/>
      <c r="BV33" s="204"/>
      <c r="BW33" s="411" t="s">
        <v>197</v>
      </c>
      <c r="BX33" s="411"/>
      <c r="BY33" s="410" t="s">
        <v>199</v>
      </c>
      <c r="BZ33" s="410"/>
      <c r="CA33" s="410"/>
      <c r="CB33" s="410"/>
      <c r="CC33" s="410"/>
      <c r="CD33" s="410"/>
      <c r="CE33" s="410"/>
      <c r="CF33" s="410"/>
      <c r="CG33" s="410"/>
      <c r="CH33" s="410"/>
      <c r="CI33" s="410"/>
      <c r="CJ33" s="410"/>
      <c r="CK33" s="410"/>
      <c r="CL33" s="410"/>
      <c r="CM33" s="410"/>
      <c r="CN33" s="203"/>
      <c r="CO33" s="411" t="s">
        <v>195</v>
      </c>
      <c r="CP33" s="411"/>
      <c r="CQ33" s="410" t="s">
        <v>200</v>
      </c>
      <c r="CR33" s="410"/>
      <c r="CS33" s="410"/>
      <c r="CT33" s="410"/>
      <c r="CU33" s="410"/>
      <c r="CV33" s="410"/>
      <c r="CW33" s="410"/>
      <c r="CX33" s="410"/>
      <c r="CY33" s="410"/>
      <c r="CZ33" s="410"/>
      <c r="DA33" s="410"/>
      <c r="DB33" s="410"/>
      <c r="DC33" s="410"/>
      <c r="DD33" s="410"/>
      <c r="DE33" s="410"/>
      <c r="DF33" s="203"/>
      <c r="DG33" s="409" t="s">
        <v>201</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与論町国民健康保険特別会計（事業勘定）</v>
      </c>
      <c r="X34" s="408"/>
      <c r="Y34" s="408"/>
      <c r="Z34" s="408"/>
      <c r="AA34" s="408"/>
      <c r="AB34" s="408"/>
      <c r="AC34" s="408"/>
      <c r="AD34" s="408"/>
      <c r="AE34" s="408"/>
      <c r="AF34" s="408"/>
      <c r="AG34" s="408"/>
      <c r="AH34" s="408"/>
      <c r="AI34" s="408"/>
      <c r="AJ34" s="408"/>
      <c r="AK34" s="408"/>
      <c r="AL34" s="178"/>
      <c r="AM34" s="407">
        <f>IF(AO34="","",MAX(C34:D43,U34:V43)+1)</f>
        <v>5</v>
      </c>
      <c r="AN34" s="407"/>
      <c r="AO34" s="408" t="str">
        <f>IF('各会計、関係団体の財政状況及び健全化判断比率'!B31="","",'各会計、関係団体の財政状況及び健全化判断比率'!B31)</f>
        <v>与論町水道事業特別会計</v>
      </c>
      <c r="AP34" s="408"/>
      <c r="AQ34" s="408"/>
      <c r="AR34" s="408"/>
      <c r="AS34" s="408"/>
      <c r="AT34" s="408"/>
      <c r="AU34" s="408"/>
      <c r="AV34" s="408"/>
      <c r="AW34" s="408"/>
      <c r="AX34" s="408"/>
      <c r="AY34" s="408"/>
      <c r="AZ34" s="408"/>
      <c r="BA34" s="408"/>
      <c r="BB34" s="408"/>
      <c r="BC34" s="408"/>
      <c r="BD34" s="178"/>
      <c r="BE34" s="407">
        <f>IF(BG34="","",MAX(C34:D43,U34:V43,AM34:AN43)+1)</f>
        <v>6</v>
      </c>
      <c r="BF34" s="407"/>
      <c r="BG34" s="408" t="str">
        <f>IF('各会計、関係団体の財政状況及び健全化判断比率'!B32="","",'各会計、関係団体の財政状況及び健全化判断比率'!B32)</f>
        <v>与論町農業集落排水事業特別会計</v>
      </c>
      <c r="BH34" s="408"/>
      <c r="BI34" s="408"/>
      <c r="BJ34" s="408"/>
      <c r="BK34" s="408"/>
      <c r="BL34" s="408"/>
      <c r="BM34" s="408"/>
      <c r="BN34" s="408"/>
      <c r="BO34" s="408"/>
      <c r="BP34" s="408"/>
      <c r="BQ34" s="408"/>
      <c r="BR34" s="408"/>
      <c r="BS34" s="408"/>
      <c r="BT34" s="408"/>
      <c r="BU34" s="408"/>
      <c r="BV34" s="178"/>
      <c r="BW34" s="407">
        <f>IF(BY34="","",MAX(C34:D43,U34:V43,AM34:AN43,BE34:BF43)+1)</f>
        <v>8</v>
      </c>
      <c r="BX34" s="407"/>
      <c r="BY34" s="408" t="str">
        <f>IF('各会計、関係団体の財政状況及び健全化判断比率'!B68="","",'各会計、関係団体の財政状況及び健全化判断比率'!B68)</f>
        <v>鹿児島県市町村総合事務組合</v>
      </c>
      <c r="BZ34" s="408"/>
      <c r="CA34" s="408"/>
      <c r="CB34" s="408"/>
      <c r="CC34" s="408"/>
      <c r="CD34" s="408"/>
      <c r="CE34" s="408"/>
      <c r="CF34" s="408"/>
      <c r="CG34" s="408"/>
      <c r="CH34" s="408"/>
      <c r="CI34" s="408"/>
      <c r="CJ34" s="408"/>
      <c r="CK34" s="408"/>
      <c r="CL34" s="408"/>
      <c r="CM34" s="408"/>
      <c r="CN34" s="178"/>
      <c r="CO34" s="407">
        <f>IF(CQ34="","",MAX(C34:D43,U34:V43,AM34:AN43,BE34:BF43,BW34:BX43)+1)</f>
        <v>13</v>
      </c>
      <c r="CP34" s="407"/>
      <c r="CQ34" s="408" t="str">
        <f>IF('各会計、関係団体の財政状況及び健全化判断比率'!BS7="","",'各会計、関係団体の財政状況及び健全化判断比率'!BS7)</f>
        <v>与論空港株式会社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与論町介護保険特別会計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f t="shared" ref="BE35:BE43" si="1">IF(BG35="","",BE34+1)</f>
        <v>7</v>
      </c>
      <c r="BF35" s="407"/>
      <c r="BG35" s="408" t="str">
        <f>IF('各会計、関係団体の財政状況及び健全化判断比率'!B33="","",'各会計、関係団体の財政状況及び健全化判断比率'!B33)</f>
        <v>与論町と畜場特別会計</v>
      </c>
      <c r="BH35" s="408"/>
      <c r="BI35" s="408"/>
      <c r="BJ35" s="408"/>
      <c r="BK35" s="408"/>
      <c r="BL35" s="408"/>
      <c r="BM35" s="408"/>
      <c r="BN35" s="408"/>
      <c r="BO35" s="408"/>
      <c r="BP35" s="408"/>
      <c r="BQ35" s="408"/>
      <c r="BR35" s="408"/>
      <c r="BS35" s="408"/>
      <c r="BT35" s="408"/>
      <c r="BU35" s="408"/>
      <c r="BV35" s="178"/>
      <c r="BW35" s="407">
        <f t="shared" ref="BW35:BW43" si="2">IF(BY35="","",BW34+1)</f>
        <v>9</v>
      </c>
      <c r="BX35" s="407"/>
      <c r="BY35" s="408" t="str">
        <f>IF('各会計、関係団体の財政状況及び健全化判断比率'!B69="","",'各会計、関係団体の財政状況及び健全化判断比率'!B69)</f>
        <v>沖永良部与論地区広域事務組合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与論町後期高齢者医療特別会計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10</v>
      </c>
      <c r="BX36" s="407"/>
      <c r="BY36" s="408" t="str">
        <f>IF('各会計、関係団体の財政状況及び健全化判断比率'!B70="","",'各会計、関係団体の財政状況及び健全化判断比率'!B70)</f>
        <v>奄美群島広域事務組合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11</v>
      </c>
      <c r="BX37" s="407"/>
      <c r="BY37" s="408" t="str">
        <f>IF('各会計、関係団体の財政状況及び健全化判断比率'!B71="","",'各会計、関係団体の財政状況及び健全化判断比率'!B71)</f>
        <v>鹿児島県後期高齢者医療広域連合（一般会計）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12</v>
      </c>
      <c r="BX38" s="407"/>
      <c r="BY38" s="408" t="str">
        <f>IF('各会計、関係団体の財政状況及び健全化判断比率'!B72="","",'各会計、関係団体の財政状況及び健全化判断比率'!B72)</f>
        <v>鹿児島県後期高齢者医療広域連合（特別会計）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202</v>
      </c>
      <c r="E46" s="404" t="s">
        <v>203</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204</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205</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206</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207</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208</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209</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7" t="s">
        <v>586</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16" t="s">
        <v>555</v>
      </c>
      <c r="D34" s="1216"/>
      <c r="E34" s="1217"/>
      <c r="F34" s="32">
        <v>9.3699999999999992</v>
      </c>
      <c r="G34" s="33">
        <v>8.76</v>
      </c>
      <c r="H34" s="33">
        <v>8.69</v>
      </c>
      <c r="I34" s="33">
        <v>8.56</v>
      </c>
      <c r="J34" s="34">
        <v>7.6</v>
      </c>
      <c r="K34" s="22"/>
      <c r="L34" s="22"/>
      <c r="M34" s="22"/>
      <c r="N34" s="22"/>
      <c r="O34" s="22"/>
      <c r="P34" s="22"/>
    </row>
    <row r="35" spans="1:16" ht="39" customHeight="1">
      <c r="A35" s="22"/>
      <c r="B35" s="35"/>
      <c r="C35" s="1210" t="s">
        <v>556</v>
      </c>
      <c r="D35" s="1211"/>
      <c r="E35" s="1212"/>
      <c r="F35" s="36">
        <v>11.06</v>
      </c>
      <c r="G35" s="37">
        <v>10.27</v>
      </c>
      <c r="H35" s="37">
        <v>8.18</v>
      </c>
      <c r="I35" s="37">
        <v>11.97</v>
      </c>
      <c r="J35" s="38">
        <v>6.82</v>
      </c>
      <c r="K35" s="22"/>
      <c r="L35" s="22"/>
      <c r="M35" s="22"/>
      <c r="N35" s="22"/>
      <c r="O35" s="22"/>
      <c r="P35" s="22"/>
    </row>
    <row r="36" spans="1:16" ht="39" customHeight="1">
      <c r="A36" s="22"/>
      <c r="B36" s="35"/>
      <c r="C36" s="1210" t="s">
        <v>557</v>
      </c>
      <c r="D36" s="1211"/>
      <c r="E36" s="1212"/>
      <c r="F36" s="36">
        <v>1.25</v>
      </c>
      <c r="G36" s="37">
        <v>0.94</v>
      </c>
      <c r="H36" s="37">
        <v>1.45</v>
      </c>
      <c r="I36" s="37">
        <v>2.87</v>
      </c>
      <c r="J36" s="38">
        <v>2.0099999999999998</v>
      </c>
      <c r="K36" s="22"/>
      <c r="L36" s="22"/>
      <c r="M36" s="22"/>
      <c r="N36" s="22"/>
      <c r="O36" s="22"/>
      <c r="P36" s="22"/>
    </row>
    <row r="37" spans="1:16" ht="39" customHeight="1">
      <c r="A37" s="22"/>
      <c r="B37" s="35"/>
      <c r="C37" s="1210" t="s">
        <v>558</v>
      </c>
      <c r="D37" s="1211"/>
      <c r="E37" s="1212"/>
      <c r="F37" s="36" t="s">
        <v>559</v>
      </c>
      <c r="G37" s="37">
        <v>0.03</v>
      </c>
      <c r="H37" s="37">
        <v>3.71</v>
      </c>
      <c r="I37" s="37" t="s">
        <v>560</v>
      </c>
      <c r="J37" s="38">
        <v>0.22</v>
      </c>
      <c r="K37" s="22"/>
      <c r="L37" s="22"/>
      <c r="M37" s="22"/>
      <c r="N37" s="22"/>
      <c r="O37" s="22"/>
      <c r="P37" s="22"/>
    </row>
    <row r="38" spans="1:16" ht="39" customHeight="1">
      <c r="A38" s="22"/>
      <c r="B38" s="35"/>
      <c r="C38" s="1210" t="s">
        <v>561</v>
      </c>
      <c r="D38" s="1211"/>
      <c r="E38" s="1212"/>
      <c r="F38" s="36">
        <v>0</v>
      </c>
      <c r="G38" s="37">
        <v>0.03</v>
      </c>
      <c r="H38" s="37" t="s">
        <v>562</v>
      </c>
      <c r="I38" s="37">
        <v>0</v>
      </c>
      <c r="J38" s="38">
        <v>0.01</v>
      </c>
      <c r="K38" s="22"/>
      <c r="L38" s="22"/>
      <c r="M38" s="22"/>
      <c r="N38" s="22"/>
      <c r="O38" s="22"/>
      <c r="P38" s="22"/>
    </row>
    <row r="39" spans="1:16" ht="39" customHeight="1">
      <c r="A39" s="22"/>
      <c r="B39" s="35"/>
      <c r="C39" s="1210" t="s">
        <v>563</v>
      </c>
      <c r="D39" s="1211"/>
      <c r="E39" s="1212"/>
      <c r="F39" s="36">
        <v>0</v>
      </c>
      <c r="G39" s="37">
        <v>0</v>
      </c>
      <c r="H39" s="37">
        <v>0</v>
      </c>
      <c r="I39" s="37">
        <v>0</v>
      </c>
      <c r="J39" s="38">
        <v>0</v>
      </c>
      <c r="K39" s="22"/>
      <c r="L39" s="22"/>
      <c r="M39" s="22"/>
      <c r="N39" s="22"/>
      <c r="O39" s="22"/>
      <c r="P39" s="22"/>
    </row>
    <row r="40" spans="1:16" ht="39" customHeight="1">
      <c r="A40" s="22"/>
      <c r="B40" s="35"/>
      <c r="C40" s="1210" t="s">
        <v>564</v>
      </c>
      <c r="D40" s="1211"/>
      <c r="E40" s="1212"/>
      <c r="F40" s="36">
        <v>0</v>
      </c>
      <c r="G40" s="37">
        <v>0</v>
      </c>
      <c r="H40" s="37">
        <v>0</v>
      </c>
      <c r="I40" s="37">
        <v>0</v>
      </c>
      <c r="J40" s="38">
        <v>0</v>
      </c>
      <c r="K40" s="22"/>
      <c r="L40" s="22"/>
      <c r="M40" s="22"/>
      <c r="N40" s="22"/>
      <c r="O40" s="22"/>
      <c r="P40" s="22"/>
    </row>
    <row r="41" spans="1:16" ht="39" customHeight="1">
      <c r="A41" s="22"/>
      <c r="B41" s="35"/>
      <c r="C41" s="1210"/>
      <c r="D41" s="1211"/>
      <c r="E41" s="1212"/>
      <c r="F41" s="36"/>
      <c r="G41" s="37"/>
      <c r="H41" s="37"/>
      <c r="I41" s="37"/>
      <c r="J41" s="38"/>
      <c r="K41" s="22"/>
      <c r="L41" s="22"/>
      <c r="M41" s="22"/>
      <c r="N41" s="22"/>
      <c r="O41" s="22"/>
      <c r="P41" s="22"/>
    </row>
    <row r="42" spans="1:16" ht="39" customHeight="1">
      <c r="A42" s="22"/>
      <c r="B42" s="39"/>
      <c r="C42" s="1210" t="s">
        <v>565</v>
      </c>
      <c r="D42" s="1211"/>
      <c r="E42" s="1212"/>
      <c r="F42" s="36" t="s">
        <v>505</v>
      </c>
      <c r="G42" s="37" t="s">
        <v>505</v>
      </c>
      <c r="H42" s="37" t="s">
        <v>505</v>
      </c>
      <c r="I42" s="37" t="s">
        <v>505</v>
      </c>
      <c r="J42" s="38" t="s">
        <v>505</v>
      </c>
      <c r="K42" s="22"/>
      <c r="L42" s="22"/>
      <c r="M42" s="22"/>
      <c r="N42" s="22"/>
      <c r="O42" s="22"/>
      <c r="P42" s="22"/>
    </row>
    <row r="43" spans="1:16" ht="39" customHeight="1" thickBot="1">
      <c r="A43" s="22"/>
      <c r="B43" s="40"/>
      <c r="C43" s="1213" t="s">
        <v>566</v>
      </c>
      <c r="D43" s="1214"/>
      <c r="E43" s="1215"/>
      <c r="F43" s="41" t="s">
        <v>505</v>
      </c>
      <c r="G43" s="42" t="s">
        <v>505</v>
      </c>
      <c r="H43" s="42" t="s">
        <v>505</v>
      </c>
      <c r="I43" s="42" t="s">
        <v>505</v>
      </c>
      <c r="J43" s="43" t="s">
        <v>505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czvIo0GwJ698vIMrf/xGRHDb1GtK4ynpvTJYQYdIT33WTebNYM2HBzwq/Z9VewkVA8JraKYivJOLjZDqu4EzMA==" saltValue="nTBVmYjhwGRFMN3NYAiO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36" t="s">
        <v>11</v>
      </c>
      <c r="C45" s="1237"/>
      <c r="D45" s="58"/>
      <c r="E45" s="1242" t="s">
        <v>12</v>
      </c>
      <c r="F45" s="1242"/>
      <c r="G45" s="1242"/>
      <c r="H45" s="1242"/>
      <c r="I45" s="1242"/>
      <c r="J45" s="1243"/>
      <c r="K45" s="59">
        <v>533</v>
      </c>
      <c r="L45" s="60">
        <v>513</v>
      </c>
      <c r="M45" s="60">
        <v>512</v>
      </c>
      <c r="N45" s="60">
        <v>530</v>
      </c>
      <c r="O45" s="61">
        <v>622</v>
      </c>
      <c r="P45" s="48"/>
      <c r="Q45" s="48"/>
      <c r="R45" s="48"/>
      <c r="S45" s="48"/>
      <c r="T45" s="48"/>
      <c r="U45" s="48"/>
    </row>
    <row r="46" spans="1:21" ht="30.75" customHeight="1">
      <c r="A46" s="48"/>
      <c r="B46" s="1238"/>
      <c r="C46" s="1239"/>
      <c r="D46" s="62"/>
      <c r="E46" s="1220" t="s">
        <v>13</v>
      </c>
      <c r="F46" s="1220"/>
      <c r="G46" s="1220"/>
      <c r="H46" s="1220"/>
      <c r="I46" s="1220"/>
      <c r="J46" s="1221"/>
      <c r="K46" s="63" t="s">
        <v>505</v>
      </c>
      <c r="L46" s="64" t="s">
        <v>505</v>
      </c>
      <c r="M46" s="64" t="s">
        <v>505</v>
      </c>
      <c r="N46" s="64" t="s">
        <v>505</v>
      </c>
      <c r="O46" s="65" t="s">
        <v>505</v>
      </c>
      <c r="P46" s="48"/>
      <c r="Q46" s="48"/>
      <c r="R46" s="48"/>
      <c r="S46" s="48"/>
      <c r="T46" s="48"/>
      <c r="U46" s="48"/>
    </row>
    <row r="47" spans="1:21" ht="30.75" customHeight="1">
      <c r="A47" s="48"/>
      <c r="B47" s="1238"/>
      <c r="C47" s="1239"/>
      <c r="D47" s="62"/>
      <c r="E47" s="1220" t="s">
        <v>14</v>
      </c>
      <c r="F47" s="1220"/>
      <c r="G47" s="1220"/>
      <c r="H47" s="1220"/>
      <c r="I47" s="1220"/>
      <c r="J47" s="1221"/>
      <c r="K47" s="63" t="s">
        <v>505</v>
      </c>
      <c r="L47" s="64" t="s">
        <v>505</v>
      </c>
      <c r="M47" s="64" t="s">
        <v>505</v>
      </c>
      <c r="N47" s="64" t="s">
        <v>505</v>
      </c>
      <c r="O47" s="65" t="s">
        <v>505</v>
      </c>
      <c r="P47" s="48"/>
      <c r="Q47" s="48"/>
      <c r="R47" s="48"/>
      <c r="S47" s="48"/>
      <c r="T47" s="48"/>
      <c r="U47" s="48"/>
    </row>
    <row r="48" spans="1:21" ht="30.75" customHeight="1">
      <c r="A48" s="48"/>
      <c r="B48" s="1238"/>
      <c r="C48" s="1239"/>
      <c r="D48" s="62"/>
      <c r="E48" s="1220" t="s">
        <v>15</v>
      </c>
      <c r="F48" s="1220"/>
      <c r="G48" s="1220"/>
      <c r="H48" s="1220"/>
      <c r="I48" s="1220"/>
      <c r="J48" s="1221"/>
      <c r="K48" s="63">
        <v>8</v>
      </c>
      <c r="L48" s="64">
        <v>8</v>
      </c>
      <c r="M48" s="64">
        <v>8</v>
      </c>
      <c r="N48" s="64">
        <v>7</v>
      </c>
      <c r="O48" s="65">
        <v>17</v>
      </c>
      <c r="P48" s="48"/>
      <c r="Q48" s="48"/>
      <c r="R48" s="48"/>
      <c r="S48" s="48"/>
      <c r="T48" s="48"/>
      <c r="U48" s="48"/>
    </row>
    <row r="49" spans="1:21" ht="30.75" customHeight="1">
      <c r="A49" s="48"/>
      <c r="B49" s="1238"/>
      <c r="C49" s="1239"/>
      <c r="D49" s="62"/>
      <c r="E49" s="1220" t="s">
        <v>16</v>
      </c>
      <c r="F49" s="1220"/>
      <c r="G49" s="1220"/>
      <c r="H49" s="1220"/>
      <c r="I49" s="1220"/>
      <c r="J49" s="1221"/>
      <c r="K49" s="63">
        <v>2</v>
      </c>
      <c r="L49" s="64">
        <v>2</v>
      </c>
      <c r="M49" s="64">
        <v>2</v>
      </c>
      <c r="N49" s="64">
        <v>2</v>
      </c>
      <c r="O49" s="65">
        <v>2</v>
      </c>
      <c r="P49" s="48"/>
      <c r="Q49" s="48"/>
      <c r="R49" s="48"/>
      <c r="S49" s="48"/>
      <c r="T49" s="48"/>
      <c r="U49" s="48"/>
    </row>
    <row r="50" spans="1:21" ht="30.75" customHeight="1">
      <c r="A50" s="48"/>
      <c r="B50" s="1238"/>
      <c r="C50" s="1239"/>
      <c r="D50" s="62"/>
      <c r="E50" s="1220" t="s">
        <v>17</v>
      </c>
      <c r="F50" s="1220"/>
      <c r="G50" s="1220"/>
      <c r="H50" s="1220"/>
      <c r="I50" s="1220"/>
      <c r="J50" s="1221"/>
      <c r="K50" s="63">
        <v>80</v>
      </c>
      <c r="L50" s="64">
        <v>260</v>
      </c>
      <c r="M50" s="64">
        <v>5</v>
      </c>
      <c r="N50" s="64">
        <v>40</v>
      </c>
      <c r="O50" s="65">
        <v>86</v>
      </c>
      <c r="P50" s="48"/>
      <c r="Q50" s="48"/>
      <c r="R50" s="48"/>
      <c r="S50" s="48"/>
      <c r="T50" s="48"/>
      <c r="U50" s="48"/>
    </row>
    <row r="51" spans="1:21" ht="30.75" customHeight="1">
      <c r="A51" s="48"/>
      <c r="B51" s="1240"/>
      <c r="C51" s="1241"/>
      <c r="D51" s="66"/>
      <c r="E51" s="1220" t="s">
        <v>18</v>
      </c>
      <c r="F51" s="1220"/>
      <c r="G51" s="1220"/>
      <c r="H51" s="1220"/>
      <c r="I51" s="1220"/>
      <c r="J51" s="1221"/>
      <c r="K51" s="63">
        <v>0</v>
      </c>
      <c r="L51" s="64">
        <v>0</v>
      </c>
      <c r="M51" s="64">
        <v>0</v>
      </c>
      <c r="N51" s="64">
        <v>0</v>
      </c>
      <c r="O51" s="65">
        <v>0</v>
      </c>
      <c r="P51" s="48"/>
      <c r="Q51" s="48"/>
      <c r="R51" s="48"/>
      <c r="S51" s="48"/>
      <c r="T51" s="48"/>
      <c r="U51" s="48"/>
    </row>
    <row r="52" spans="1:21" ht="30.75" customHeight="1">
      <c r="A52" s="48"/>
      <c r="B52" s="1218" t="s">
        <v>19</v>
      </c>
      <c r="C52" s="1219"/>
      <c r="D52" s="66"/>
      <c r="E52" s="1220" t="s">
        <v>20</v>
      </c>
      <c r="F52" s="1220"/>
      <c r="G52" s="1220"/>
      <c r="H52" s="1220"/>
      <c r="I52" s="1220"/>
      <c r="J52" s="1221"/>
      <c r="K52" s="63">
        <v>364</v>
      </c>
      <c r="L52" s="64">
        <v>354</v>
      </c>
      <c r="M52" s="64">
        <v>354</v>
      </c>
      <c r="N52" s="64">
        <v>366</v>
      </c>
      <c r="O52" s="65">
        <v>432</v>
      </c>
      <c r="P52" s="48"/>
      <c r="Q52" s="48"/>
      <c r="R52" s="48"/>
      <c r="S52" s="48"/>
      <c r="T52" s="48"/>
      <c r="U52" s="48"/>
    </row>
    <row r="53" spans="1:21" ht="30.75" customHeight="1" thickBot="1">
      <c r="A53" s="48"/>
      <c r="B53" s="1222" t="s">
        <v>21</v>
      </c>
      <c r="C53" s="1223"/>
      <c r="D53" s="67"/>
      <c r="E53" s="1224" t="s">
        <v>22</v>
      </c>
      <c r="F53" s="1224"/>
      <c r="G53" s="1224"/>
      <c r="H53" s="1224"/>
      <c r="I53" s="1224"/>
      <c r="J53" s="1225"/>
      <c r="K53" s="68">
        <v>259</v>
      </c>
      <c r="L53" s="69">
        <v>429</v>
      </c>
      <c r="M53" s="69">
        <v>173</v>
      </c>
      <c r="N53" s="69">
        <v>213</v>
      </c>
      <c r="O53" s="70">
        <v>295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c r="B57" s="1226" t="s">
        <v>25</v>
      </c>
      <c r="C57" s="1227"/>
      <c r="D57" s="1230" t="s">
        <v>26</v>
      </c>
      <c r="E57" s="1231"/>
      <c r="F57" s="1231"/>
      <c r="G57" s="1231"/>
      <c r="H57" s="1231"/>
      <c r="I57" s="1231"/>
      <c r="J57" s="1232"/>
      <c r="K57" s="83"/>
      <c r="L57" s="84"/>
      <c r="M57" s="84"/>
      <c r="N57" s="84"/>
      <c r="O57" s="85"/>
    </row>
    <row r="58" spans="1:21" ht="31.5" customHeight="1" thickBot="1">
      <c r="B58" s="1228"/>
      <c r="C58" s="1229"/>
      <c r="D58" s="1233" t="s">
        <v>27</v>
      </c>
      <c r="E58" s="1234"/>
      <c r="F58" s="1234"/>
      <c r="G58" s="1234"/>
      <c r="H58" s="1234"/>
      <c r="I58" s="1234"/>
      <c r="J58" s="123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DBO45ZnB+tPYo9KZz+hojgwyjfeSvV57DLX2DiIdlY5D3HhcDIWMrHODgpgtV0WZTSBN5y77g5bRwatZIpXiA==" saltValue="1Fs1JLowYs6n8fqNHXsQ1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547</v>
      </c>
      <c r="J40" s="100" t="s">
        <v>548</v>
      </c>
      <c r="K40" s="100" t="s">
        <v>549</v>
      </c>
      <c r="L40" s="100" t="s">
        <v>550</v>
      </c>
      <c r="M40" s="101" t="s">
        <v>551</v>
      </c>
    </row>
    <row r="41" spans="2:13" ht="27.75" customHeight="1">
      <c r="B41" s="1256" t="s">
        <v>30</v>
      </c>
      <c r="C41" s="1257"/>
      <c r="D41" s="102"/>
      <c r="E41" s="1258" t="s">
        <v>31</v>
      </c>
      <c r="F41" s="1258"/>
      <c r="G41" s="1258"/>
      <c r="H41" s="1259"/>
      <c r="I41" s="351">
        <v>5708</v>
      </c>
      <c r="J41" s="352">
        <v>5848</v>
      </c>
      <c r="K41" s="352">
        <v>6227</v>
      </c>
      <c r="L41" s="352">
        <v>6153</v>
      </c>
      <c r="M41" s="353">
        <v>6211</v>
      </c>
    </row>
    <row r="42" spans="2:13" ht="27.75" customHeight="1">
      <c r="B42" s="1246"/>
      <c r="C42" s="1247"/>
      <c r="D42" s="103"/>
      <c r="E42" s="1250" t="s">
        <v>32</v>
      </c>
      <c r="F42" s="1250"/>
      <c r="G42" s="1250"/>
      <c r="H42" s="1251"/>
      <c r="I42" s="354" t="s">
        <v>505</v>
      </c>
      <c r="J42" s="355" t="s">
        <v>505</v>
      </c>
      <c r="K42" s="355" t="s">
        <v>505</v>
      </c>
      <c r="L42" s="355" t="s">
        <v>505</v>
      </c>
      <c r="M42" s="356" t="s">
        <v>505</v>
      </c>
    </row>
    <row r="43" spans="2:13" ht="27.75" customHeight="1">
      <c r="B43" s="1246"/>
      <c r="C43" s="1247"/>
      <c r="D43" s="103"/>
      <c r="E43" s="1250" t="s">
        <v>33</v>
      </c>
      <c r="F43" s="1250"/>
      <c r="G43" s="1250"/>
      <c r="H43" s="1251"/>
      <c r="I43" s="354">
        <v>26</v>
      </c>
      <c r="J43" s="355">
        <v>22</v>
      </c>
      <c r="K43" s="355">
        <v>17</v>
      </c>
      <c r="L43" s="355">
        <v>14</v>
      </c>
      <c r="M43" s="356">
        <v>15</v>
      </c>
    </row>
    <row r="44" spans="2:13" ht="27.75" customHeight="1">
      <c r="B44" s="1246"/>
      <c r="C44" s="1247"/>
      <c r="D44" s="103"/>
      <c r="E44" s="1250" t="s">
        <v>34</v>
      </c>
      <c r="F44" s="1250"/>
      <c r="G44" s="1250"/>
      <c r="H44" s="1251"/>
      <c r="I44" s="354">
        <v>20</v>
      </c>
      <c r="J44" s="355">
        <v>19</v>
      </c>
      <c r="K44" s="355">
        <v>17</v>
      </c>
      <c r="L44" s="355">
        <v>15</v>
      </c>
      <c r="M44" s="356">
        <v>13</v>
      </c>
    </row>
    <row r="45" spans="2:13" ht="27.75" customHeight="1">
      <c r="B45" s="1246"/>
      <c r="C45" s="1247"/>
      <c r="D45" s="103"/>
      <c r="E45" s="1250" t="s">
        <v>35</v>
      </c>
      <c r="F45" s="1250"/>
      <c r="G45" s="1250"/>
      <c r="H45" s="1251"/>
      <c r="I45" s="354">
        <v>328</v>
      </c>
      <c r="J45" s="355">
        <v>342</v>
      </c>
      <c r="K45" s="355">
        <v>195</v>
      </c>
      <c r="L45" s="355">
        <v>106</v>
      </c>
      <c r="M45" s="356">
        <v>46</v>
      </c>
    </row>
    <row r="46" spans="2:13" ht="27.75" customHeight="1">
      <c r="B46" s="1246"/>
      <c r="C46" s="1247"/>
      <c r="D46" s="104"/>
      <c r="E46" s="1250" t="s">
        <v>36</v>
      </c>
      <c r="F46" s="1250"/>
      <c r="G46" s="1250"/>
      <c r="H46" s="1251"/>
      <c r="I46" s="354" t="s">
        <v>505</v>
      </c>
      <c r="J46" s="355" t="s">
        <v>505</v>
      </c>
      <c r="K46" s="355" t="s">
        <v>505</v>
      </c>
      <c r="L46" s="355" t="s">
        <v>505</v>
      </c>
      <c r="M46" s="356" t="s">
        <v>505</v>
      </c>
    </row>
    <row r="47" spans="2:13" ht="27.75" customHeight="1">
      <c r="B47" s="1246"/>
      <c r="C47" s="1247"/>
      <c r="D47" s="105"/>
      <c r="E47" s="1260" t="s">
        <v>37</v>
      </c>
      <c r="F47" s="1261"/>
      <c r="G47" s="1261"/>
      <c r="H47" s="1262"/>
      <c r="I47" s="354" t="s">
        <v>505</v>
      </c>
      <c r="J47" s="355" t="s">
        <v>505</v>
      </c>
      <c r="K47" s="355" t="s">
        <v>505</v>
      </c>
      <c r="L47" s="355" t="s">
        <v>505</v>
      </c>
      <c r="M47" s="356" t="s">
        <v>505</v>
      </c>
    </row>
    <row r="48" spans="2:13" ht="27.75" customHeight="1">
      <c r="B48" s="1246"/>
      <c r="C48" s="1247"/>
      <c r="D48" s="103"/>
      <c r="E48" s="1250" t="s">
        <v>38</v>
      </c>
      <c r="F48" s="1250"/>
      <c r="G48" s="1250"/>
      <c r="H48" s="1251"/>
      <c r="I48" s="354" t="s">
        <v>505</v>
      </c>
      <c r="J48" s="355" t="s">
        <v>505</v>
      </c>
      <c r="K48" s="355" t="s">
        <v>505</v>
      </c>
      <c r="L48" s="355" t="s">
        <v>505</v>
      </c>
      <c r="M48" s="356" t="s">
        <v>505</v>
      </c>
    </row>
    <row r="49" spans="2:13" ht="27.75" customHeight="1">
      <c r="B49" s="1248"/>
      <c r="C49" s="1249"/>
      <c r="D49" s="103"/>
      <c r="E49" s="1250" t="s">
        <v>39</v>
      </c>
      <c r="F49" s="1250"/>
      <c r="G49" s="1250"/>
      <c r="H49" s="1251"/>
      <c r="I49" s="354" t="s">
        <v>505</v>
      </c>
      <c r="J49" s="355" t="s">
        <v>505</v>
      </c>
      <c r="K49" s="355" t="s">
        <v>505</v>
      </c>
      <c r="L49" s="355" t="s">
        <v>505</v>
      </c>
      <c r="M49" s="356" t="s">
        <v>505</v>
      </c>
    </row>
    <row r="50" spans="2:13" ht="27.75" customHeight="1">
      <c r="B50" s="1244" t="s">
        <v>40</v>
      </c>
      <c r="C50" s="1245"/>
      <c r="D50" s="106"/>
      <c r="E50" s="1250" t="s">
        <v>41</v>
      </c>
      <c r="F50" s="1250"/>
      <c r="G50" s="1250"/>
      <c r="H50" s="1251"/>
      <c r="I50" s="354">
        <v>1474</v>
      </c>
      <c r="J50" s="355">
        <v>1655</v>
      </c>
      <c r="K50" s="355">
        <v>1455</v>
      </c>
      <c r="L50" s="355">
        <v>1667</v>
      </c>
      <c r="M50" s="356">
        <v>2112</v>
      </c>
    </row>
    <row r="51" spans="2:13" ht="27.75" customHeight="1">
      <c r="B51" s="1246"/>
      <c r="C51" s="1247"/>
      <c r="D51" s="103"/>
      <c r="E51" s="1250" t="s">
        <v>42</v>
      </c>
      <c r="F51" s="1250"/>
      <c r="G51" s="1250"/>
      <c r="H51" s="1251"/>
      <c r="I51" s="354">
        <v>317</v>
      </c>
      <c r="J51" s="355">
        <v>312</v>
      </c>
      <c r="K51" s="355">
        <v>328</v>
      </c>
      <c r="L51" s="355">
        <v>292</v>
      </c>
      <c r="M51" s="356">
        <v>366</v>
      </c>
    </row>
    <row r="52" spans="2:13" ht="27.75" customHeight="1">
      <c r="B52" s="1248"/>
      <c r="C52" s="1249"/>
      <c r="D52" s="103"/>
      <c r="E52" s="1250" t="s">
        <v>43</v>
      </c>
      <c r="F52" s="1250"/>
      <c r="G52" s="1250"/>
      <c r="H52" s="1251"/>
      <c r="I52" s="354">
        <v>3720</v>
      </c>
      <c r="J52" s="355">
        <v>3530</v>
      </c>
      <c r="K52" s="355">
        <v>3761</v>
      </c>
      <c r="L52" s="355">
        <v>3877</v>
      </c>
      <c r="M52" s="356">
        <v>3562</v>
      </c>
    </row>
    <row r="53" spans="2:13" ht="27.75" customHeight="1" thickBot="1">
      <c r="B53" s="1252" t="s">
        <v>44</v>
      </c>
      <c r="C53" s="1253"/>
      <c r="D53" s="107"/>
      <c r="E53" s="1254" t="s">
        <v>45</v>
      </c>
      <c r="F53" s="1254"/>
      <c r="G53" s="1254"/>
      <c r="H53" s="1255"/>
      <c r="I53" s="357">
        <v>571</v>
      </c>
      <c r="J53" s="358">
        <v>734</v>
      </c>
      <c r="K53" s="358">
        <v>912</v>
      </c>
      <c r="L53" s="358">
        <v>451</v>
      </c>
      <c r="M53" s="359">
        <v>246</v>
      </c>
    </row>
    <row r="54" spans="2:13" ht="27.75" customHeight="1">
      <c r="B54" s="108" t="s">
        <v>46</v>
      </c>
      <c r="C54" s="109"/>
      <c r="D54" s="109"/>
      <c r="E54" s="110"/>
      <c r="F54" s="110"/>
      <c r="G54" s="110"/>
      <c r="H54" s="110"/>
      <c r="I54" s="111"/>
      <c r="J54" s="111"/>
      <c r="K54" s="111"/>
      <c r="L54" s="111"/>
      <c r="M54" s="111"/>
    </row>
    <row r="55" spans="2:13"/>
  </sheetData>
  <sheetProtection algorithmName="SHA-512" hashValue="u7fwLkApb4GuAelM9fEIgx9nZo1ofyqX5ljvme+f/25peekvPkDzs0N33NbKoryNIG28cD3G9FjgV9XRtgT9Gg==" saltValue="7Uu3SqbRSCk6Td+8d01W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549</v>
      </c>
      <c r="G54" s="116" t="s">
        <v>550</v>
      </c>
      <c r="H54" s="117" t="s">
        <v>551</v>
      </c>
    </row>
    <row r="55" spans="2:8" ht="52.5" customHeight="1">
      <c r="B55" s="118"/>
      <c r="C55" s="1271" t="s">
        <v>48</v>
      </c>
      <c r="D55" s="1271"/>
      <c r="E55" s="1272"/>
      <c r="F55" s="119">
        <v>1016</v>
      </c>
      <c r="G55" s="119">
        <v>1119</v>
      </c>
      <c r="H55" s="120">
        <v>1157</v>
      </c>
    </row>
    <row r="56" spans="2:8" ht="52.5" customHeight="1">
      <c r="B56" s="121"/>
      <c r="C56" s="1273" t="s">
        <v>49</v>
      </c>
      <c r="D56" s="1273"/>
      <c r="E56" s="1274"/>
      <c r="F56" s="122">
        <v>6</v>
      </c>
      <c r="G56" s="122">
        <v>18</v>
      </c>
      <c r="H56" s="123">
        <v>200</v>
      </c>
    </row>
    <row r="57" spans="2:8" ht="53.25" customHeight="1">
      <c r="B57" s="121"/>
      <c r="C57" s="1275" t="s">
        <v>50</v>
      </c>
      <c r="D57" s="1275"/>
      <c r="E57" s="1276"/>
      <c r="F57" s="124">
        <v>293</v>
      </c>
      <c r="G57" s="124">
        <v>432</v>
      </c>
      <c r="H57" s="125">
        <v>604</v>
      </c>
    </row>
    <row r="58" spans="2:8" ht="45.75" customHeight="1">
      <c r="B58" s="126"/>
      <c r="C58" s="1263" t="s">
        <v>575</v>
      </c>
      <c r="D58" s="1264"/>
      <c r="E58" s="1265"/>
      <c r="F58" s="127">
        <v>125</v>
      </c>
      <c r="G58" s="127">
        <v>125</v>
      </c>
      <c r="H58" s="128">
        <v>200</v>
      </c>
    </row>
    <row r="59" spans="2:8" ht="45.75" customHeight="1">
      <c r="B59" s="126"/>
      <c r="C59" s="1263" t="s">
        <v>576</v>
      </c>
      <c r="D59" s="1264"/>
      <c r="E59" s="1265"/>
      <c r="F59" s="127">
        <v>70</v>
      </c>
      <c r="G59" s="127">
        <v>140</v>
      </c>
      <c r="H59" s="128">
        <v>190</v>
      </c>
    </row>
    <row r="60" spans="2:8" ht="45.75" customHeight="1">
      <c r="B60" s="126"/>
      <c r="C60" s="1263" t="s">
        <v>577</v>
      </c>
      <c r="D60" s="1264"/>
      <c r="E60" s="1265"/>
      <c r="F60" s="127">
        <v>80</v>
      </c>
      <c r="G60" s="127">
        <v>109</v>
      </c>
      <c r="H60" s="128">
        <v>141</v>
      </c>
    </row>
    <row r="61" spans="2:8" ht="45.75" customHeight="1">
      <c r="B61" s="126"/>
      <c r="C61" s="1263" t="s">
        <v>578</v>
      </c>
      <c r="D61" s="1264"/>
      <c r="E61" s="1265"/>
      <c r="F61" s="127">
        <v>0</v>
      </c>
      <c r="G61" s="127">
        <v>0</v>
      </c>
      <c r="H61" s="128">
        <v>39</v>
      </c>
    </row>
    <row r="62" spans="2:8" ht="45.75" customHeight="1" thickBot="1">
      <c r="B62" s="129"/>
      <c r="C62" s="1266" t="s">
        <v>579</v>
      </c>
      <c r="D62" s="1267"/>
      <c r="E62" s="1268"/>
      <c r="F62" s="130">
        <v>0</v>
      </c>
      <c r="G62" s="130">
        <v>0</v>
      </c>
      <c r="H62" s="131">
        <v>14</v>
      </c>
    </row>
    <row r="63" spans="2:8" ht="52.5" customHeight="1" thickBot="1">
      <c r="B63" s="132"/>
      <c r="C63" s="1269" t="s">
        <v>51</v>
      </c>
      <c r="D63" s="1269"/>
      <c r="E63" s="1270"/>
      <c r="F63" s="133">
        <v>1315</v>
      </c>
      <c r="G63" s="133">
        <v>1568</v>
      </c>
      <c r="H63" s="134">
        <v>1961</v>
      </c>
    </row>
    <row r="64" spans="2:8"/>
  </sheetData>
  <sheetProtection algorithmName="SHA-512" hashValue="Plzp8x1Q/wwDuQ/8vFfQY8Ufw+Cn0VAILNRlgpfayRFAlnepcsHI592V5AdDC1G2iH4A4yYB0wj+UY2jIhIUyA==" saltValue="f/zYYRc2bGlkU+0FCscE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587</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588</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77" t="s">
        <v>589</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590</v>
      </c>
    </row>
    <row r="50" spans="1:109">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547</v>
      </c>
      <c r="BQ50" s="1290"/>
      <c r="BR50" s="1290"/>
      <c r="BS50" s="1290"/>
      <c r="BT50" s="1290"/>
      <c r="BU50" s="1290"/>
      <c r="BV50" s="1290"/>
      <c r="BW50" s="1290"/>
      <c r="BX50" s="1290" t="s">
        <v>548</v>
      </c>
      <c r="BY50" s="1290"/>
      <c r="BZ50" s="1290"/>
      <c r="CA50" s="1290"/>
      <c r="CB50" s="1290"/>
      <c r="CC50" s="1290"/>
      <c r="CD50" s="1290"/>
      <c r="CE50" s="1290"/>
      <c r="CF50" s="1290" t="s">
        <v>549</v>
      </c>
      <c r="CG50" s="1290"/>
      <c r="CH50" s="1290"/>
      <c r="CI50" s="1290"/>
      <c r="CJ50" s="1290"/>
      <c r="CK50" s="1290"/>
      <c r="CL50" s="1290"/>
      <c r="CM50" s="1290"/>
      <c r="CN50" s="1290" t="s">
        <v>550</v>
      </c>
      <c r="CO50" s="1290"/>
      <c r="CP50" s="1290"/>
      <c r="CQ50" s="1290"/>
      <c r="CR50" s="1290"/>
      <c r="CS50" s="1290"/>
      <c r="CT50" s="1290"/>
      <c r="CU50" s="1290"/>
      <c r="CV50" s="1290" t="s">
        <v>551</v>
      </c>
      <c r="CW50" s="1290"/>
      <c r="CX50" s="1290"/>
      <c r="CY50" s="1290"/>
      <c r="CZ50" s="1290"/>
      <c r="DA50" s="1290"/>
      <c r="DB50" s="1290"/>
      <c r="DC50" s="1290"/>
    </row>
    <row r="51" spans="1:109" ht="13.5" customHeight="1">
      <c r="B51" s="376"/>
      <c r="G51" s="1296"/>
      <c r="H51" s="1296"/>
      <c r="I51" s="1294"/>
      <c r="J51" s="1294"/>
      <c r="K51" s="1292"/>
      <c r="L51" s="1292"/>
      <c r="M51" s="1292"/>
      <c r="N51" s="1292"/>
      <c r="AM51" s="385"/>
      <c r="AN51" s="1293" t="s">
        <v>591</v>
      </c>
      <c r="AO51" s="1293"/>
      <c r="AP51" s="1293"/>
      <c r="AQ51" s="1293"/>
      <c r="AR51" s="1293"/>
      <c r="AS51" s="1293"/>
      <c r="AT51" s="1293"/>
      <c r="AU51" s="1293"/>
      <c r="AV51" s="1293"/>
      <c r="AW51" s="1293"/>
      <c r="AX51" s="1293"/>
      <c r="AY51" s="1293"/>
      <c r="AZ51" s="1293"/>
      <c r="BA51" s="1293"/>
      <c r="BB51" s="1293" t="s">
        <v>592</v>
      </c>
      <c r="BC51" s="1293"/>
      <c r="BD51" s="1293"/>
      <c r="BE51" s="1293"/>
      <c r="BF51" s="1293"/>
      <c r="BG51" s="1293"/>
      <c r="BH51" s="1293"/>
      <c r="BI51" s="1293"/>
      <c r="BJ51" s="1293"/>
      <c r="BK51" s="1293"/>
      <c r="BL51" s="1293"/>
      <c r="BM51" s="1293"/>
      <c r="BN51" s="1293"/>
      <c r="BO51" s="1293"/>
      <c r="BP51" s="1291">
        <v>24</v>
      </c>
      <c r="BQ51" s="1291"/>
      <c r="BR51" s="1291"/>
      <c r="BS51" s="1291"/>
      <c r="BT51" s="1291"/>
      <c r="BU51" s="1291"/>
      <c r="BV51" s="1291"/>
      <c r="BW51" s="1291"/>
      <c r="BX51" s="1291">
        <v>30.7</v>
      </c>
      <c r="BY51" s="1291"/>
      <c r="BZ51" s="1291"/>
      <c r="CA51" s="1291"/>
      <c r="CB51" s="1291"/>
      <c r="CC51" s="1291"/>
      <c r="CD51" s="1291"/>
      <c r="CE51" s="1291"/>
      <c r="CF51" s="1291">
        <v>38.9</v>
      </c>
      <c r="CG51" s="1291"/>
      <c r="CH51" s="1291"/>
      <c r="CI51" s="1291"/>
      <c r="CJ51" s="1291"/>
      <c r="CK51" s="1291"/>
      <c r="CL51" s="1291"/>
      <c r="CM51" s="1291"/>
      <c r="CN51" s="1291">
        <v>18.399999999999999</v>
      </c>
      <c r="CO51" s="1291"/>
      <c r="CP51" s="1291"/>
      <c r="CQ51" s="1291"/>
      <c r="CR51" s="1291"/>
      <c r="CS51" s="1291"/>
      <c r="CT51" s="1291"/>
      <c r="CU51" s="1291"/>
      <c r="CV51" s="1291">
        <v>9.4</v>
      </c>
      <c r="CW51" s="1291"/>
      <c r="CX51" s="1291"/>
      <c r="CY51" s="1291"/>
      <c r="CZ51" s="1291"/>
      <c r="DA51" s="1291"/>
      <c r="DB51" s="1291"/>
      <c r="DC51" s="1291"/>
    </row>
    <row r="52" spans="1:109">
      <c r="B52" s="376"/>
      <c r="G52" s="1296"/>
      <c r="H52" s="1296"/>
      <c r="I52" s="1294"/>
      <c r="J52" s="1294"/>
      <c r="K52" s="1292"/>
      <c r="L52" s="1292"/>
      <c r="M52" s="1292"/>
      <c r="N52" s="1292"/>
      <c r="AM52" s="385"/>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c r="A53" s="384"/>
      <c r="B53" s="376"/>
      <c r="G53" s="1296"/>
      <c r="H53" s="1296"/>
      <c r="I53" s="1286"/>
      <c r="J53" s="1286"/>
      <c r="K53" s="1292"/>
      <c r="L53" s="1292"/>
      <c r="M53" s="1292"/>
      <c r="N53" s="1292"/>
      <c r="AM53" s="385"/>
      <c r="AN53" s="1293"/>
      <c r="AO53" s="1293"/>
      <c r="AP53" s="1293"/>
      <c r="AQ53" s="1293"/>
      <c r="AR53" s="1293"/>
      <c r="AS53" s="1293"/>
      <c r="AT53" s="1293"/>
      <c r="AU53" s="1293"/>
      <c r="AV53" s="1293"/>
      <c r="AW53" s="1293"/>
      <c r="AX53" s="1293"/>
      <c r="AY53" s="1293"/>
      <c r="AZ53" s="1293"/>
      <c r="BA53" s="1293"/>
      <c r="BB53" s="1293" t="s">
        <v>593</v>
      </c>
      <c r="BC53" s="1293"/>
      <c r="BD53" s="1293"/>
      <c r="BE53" s="1293"/>
      <c r="BF53" s="1293"/>
      <c r="BG53" s="1293"/>
      <c r="BH53" s="1293"/>
      <c r="BI53" s="1293"/>
      <c r="BJ53" s="1293"/>
      <c r="BK53" s="1293"/>
      <c r="BL53" s="1293"/>
      <c r="BM53" s="1293"/>
      <c r="BN53" s="1293"/>
      <c r="BO53" s="1293"/>
      <c r="BP53" s="1291">
        <v>59</v>
      </c>
      <c r="BQ53" s="1291"/>
      <c r="BR53" s="1291"/>
      <c r="BS53" s="1291"/>
      <c r="BT53" s="1291"/>
      <c r="BU53" s="1291"/>
      <c r="BV53" s="1291"/>
      <c r="BW53" s="1291"/>
      <c r="BX53" s="1291">
        <v>60.7</v>
      </c>
      <c r="BY53" s="1291"/>
      <c r="BZ53" s="1291"/>
      <c r="CA53" s="1291"/>
      <c r="CB53" s="1291"/>
      <c r="CC53" s="1291"/>
      <c r="CD53" s="1291"/>
      <c r="CE53" s="1291"/>
      <c r="CF53" s="1291">
        <v>59.6</v>
      </c>
      <c r="CG53" s="1291"/>
      <c r="CH53" s="1291"/>
      <c r="CI53" s="1291"/>
      <c r="CJ53" s="1291"/>
      <c r="CK53" s="1291"/>
      <c r="CL53" s="1291"/>
      <c r="CM53" s="1291"/>
      <c r="CN53" s="1291">
        <v>59.9</v>
      </c>
      <c r="CO53" s="1291"/>
      <c r="CP53" s="1291"/>
      <c r="CQ53" s="1291"/>
      <c r="CR53" s="1291"/>
      <c r="CS53" s="1291"/>
      <c r="CT53" s="1291"/>
      <c r="CU53" s="1291"/>
      <c r="CV53" s="1291">
        <v>60.6</v>
      </c>
      <c r="CW53" s="1291"/>
      <c r="CX53" s="1291"/>
      <c r="CY53" s="1291"/>
      <c r="CZ53" s="1291"/>
      <c r="DA53" s="1291"/>
      <c r="DB53" s="1291"/>
      <c r="DC53" s="1291"/>
    </row>
    <row r="54" spans="1:109">
      <c r="A54" s="384"/>
      <c r="B54" s="376"/>
      <c r="G54" s="1296"/>
      <c r="H54" s="1296"/>
      <c r="I54" s="1286"/>
      <c r="J54" s="1286"/>
      <c r="K54" s="1292"/>
      <c r="L54" s="1292"/>
      <c r="M54" s="1292"/>
      <c r="N54" s="1292"/>
      <c r="AM54" s="385"/>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c r="A55" s="384"/>
      <c r="B55" s="376"/>
      <c r="G55" s="1286"/>
      <c r="H55" s="1286"/>
      <c r="I55" s="1286"/>
      <c r="J55" s="1286"/>
      <c r="K55" s="1292"/>
      <c r="L55" s="1292"/>
      <c r="M55" s="1292"/>
      <c r="N55" s="1292"/>
      <c r="AN55" s="1290" t="s">
        <v>594</v>
      </c>
      <c r="AO55" s="1290"/>
      <c r="AP55" s="1290"/>
      <c r="AQ55" s="1290"/>
      <c r="AR55" s="1290"/>
      <c r="AS55" s="1290"/>
      <c r="AT55" s="1290"/>
      <c r="AU55" s="1290"/>
      <c r="AV55" s="1290"/>
      <c r="AW55" s="1290"/>
      <c r="AX55" s="1290"/>
      <c r="AY55" s="1290"/>
      <c r="AZ55" s="1290"/>
      <c r="BA55" s="1290"/>
      <c r="BB55" s="1293" t="s">
        <v>592</v>
      </c>
      <c r="BC55" s="1293"/>
      <c r="BD55" s="1293"/>
      <c r="BE55" s="1293"/>
      <c r="BF55" s="1293"/>
      <c r="BG55" s="1293"/>
      <c r="BH55" s="1293"/>
      <c r="BI55" s="1293"/>
      <c r="BJ55" s="1293"/>
      <c r="BK55" s="1293"/>
      <c r="BL55" s="1293"/>
      <c r="BM55" s="1293"/>
      <c r="BN55" s="1293"/>
      <c r="BO55" s="1293"/>
      <c r="BP55" s="1291">
        <v>0</v>
      </c>
      <c r="BQ55" s="1291"/>
      <c r="BR55" s="1291"/>
      <c r="BS55" s="1291"/>
      <c r="BT55" s="1291"/>
      <c r="BU55" s="1291"/>
      <c r="BV55" s="1291"/>
      <c r="BW55" s="1291"/>
      <c r="BX55" s="1291">
        <v>0</v>
      </c>
      <c r="BY55" s="1291"/>
      <c r="BZ55" s="1291"/>
      <c r="CA55" s="1291"/>
      <c r="CB55" s="1291"/>
      <c r="CC55" s="1291"/>
      <c r="CD55" s="1291"/>
      <c r="CE55" s="1291"/>
      <c r="CF55" s="1291">
        <v>0</v>
      </c>
      <c r="CG55" s="1291"/>
      <c r="CH55" s="1291"/>
      <c r="CI55" s="1291"/>
      <c r="CJ55" s="1291"/>
      <c r="CK55" s="1291"/>
      <c r="CL55" s="1291"/>
      <c r="CM55" s="1291"/>
      <c r="CN55" s="1291">
        <v>0</v>
      </c>
      <c r="CO55" s="1291"/>
      <c r="CP55" s="1291"/>
      <c r="CQ55" s="1291"/>
      <c r="CR55" s="1291"/>
      <c r="CS55" s="1291"/>
      <c r="CT55" s="1291"/>
      <c r="CU55" s="1291"/>
      <c r="CV55" s="1291">
        <v>0</v>
      </c>
      <c r="CW55" s="1291"/>
      <c r="CX55" s="1291"/>
      <c r="CY55" s="1291"/>
      <c r="CZ55" s="1291"/>
      <c r="DA55" s="1291"/>
      <c r="DB55" s="1291"/>
      <c r="DC55" s="1291"/>
    </row>
    <row r="56" spans="1:109">
      <c r="A56" s="384"/>
      <c r="B56" s="376"/>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4" customFormat="1">
      <c r="B57" s="388"/>
      <c r="G57" s="1286"/>
      <c r="H57" s="1286"/>
      <c r="I57" s="1295"/>
      <c r="J57" s="1295"/>
      <c r="K57" s="1292"/>
      <c r="L57" s="1292"/>
      <c r="M57" s="1292"/>
      <c r="N57" s="1292"/>
      <c r="AM57" s="370"/>
      <c r="AN57" s="1290"/>
      <c r="AO57" s="1290"/>
      <c r="AP57" s="1290"/>
      <c r="AQ57" s="1290"/>
      <c r="AR57" s="1290"/>
      <c r="AS57" s="1290"/>
      <c r="AT57" s="1290"/>
      <c r="AU57" s="1290"/>
      <c r="AV57" s="1290"/>
      <c r="AW57" s="1290"/>
      <c r="AX57" s="1290"/>
      <c r="AY57" s="1290"/>
      <c r="AZ57" s="1290"/>
      <c r="BA57" s="1290"/>
      <c r="BB57" s="1293" t="s">
        <v>593</v>
      </c>
      <c r="BC57" s="1293"/>
      <c r="BD57" s="1293"/>
      <c r="BE57" s="1293"/>
      <c r="BF57" s="1293"/>
      <c r="BG57" s="1293"/>
      <c r="BH57" s="1293"/>
      <c r="BI57" s="1293"/>
      <c r="BJ57" s="1293"/>
      <c r="BK57" s="1293"/>
      <c r="BL57" s="1293"/>
      <c r="BM57" s="1293"/>
      <c r="BN57" s="1293"/>
      <c r="BO57" s="1293"/>
      <c r="BP57" s="1291">
        <v>58.2</v>
      </c>
      <c r="BQ57" s="1291"/>
      <c r="BR57" s="1291"/>
      <c r="BS57" s="1291"/>
      <c r="BT57" s="1291"/>
      <c r="BU57" s="1291"/>
      <c r="BV57" s="1291"/>
      <c r="BW57" s="1291"/>
      <c r="BX57" s="1291">
        <v>60.1</v>
      </c>
      <c r="BY57" s="1291"/>
      <c r="BZ57" s="1291"/>
      <c r="CA57" s="1291"/>
      <c r="CB57" s="1291"/>
      <c r="CC57" s="1291"/>
      <c r="CD57" s="1291"/>
      <c r="CE57" s="1291"/>
      <c r="CF57" s="1291">
        <v>61.6</v>
      </c>
      <c r="CG57" s="1291"/>
      <c r="CH57" s="1291"/>
      <c r="CI57" s="1291"/>
      <c r="CJ57" s="1291"/>
      <c r="CK57" s="1291"/>
      <c r="CL57" s="1291"/>
      <c r="CM57" s="1291"/>
      <c r="CN57" s="1291">
        <v>64</v>
      </c>
      <c r="CO57" s="1291"/>
      <c r="CP57" s="1291"/>
      <c r="CQ57" s="1291"/>
      <c r="CR57" s="1291"/>
      <c r="CS57" s="1291"/>
      <c r="CT57" s="1291"/>
      <c r="CU57" s="1291"/>
      <c r="CV57" s="1291">
        <v>64.900000000000006</v>
      </c>
      <c r="CW57" s="1291"/>
      <c r="CX57" s="1291"/>
      <c r="CY57" s="1291"/>
      <c r="CZ57" s="1291"/>
      <c r="DA57" s="1291"/>
      <c r="DB57" s="1291"/>
      <c r="DC57" s="1291"/>
      <c r="DD57" s="389"/>
      <c r="DE57" s="388"/>
    </row>
    <row r="58" spans="1:109" s="384" customFormat="1">
      <c r="A58" s="370"/>
      <c r="B58" s="388"/>
      <c r="G58" s="1286"/>
      <c r="H58" s="1286"/>
      <c r="I58" s="1295"/>
      <c r="J58" s="1295"/>
      <c r="K58" s="1292"/>
      <c r="L58" s="1292"/>
      <c r="M58" s="1292"/>
      <c r="N58" s="1292"/>
      <c r="AM58" s="370"/>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595</v>
      </c>
    </row>
    <row r="64" spans="1:109">
      <c r="B64" s="376"/>
      <c r="G64" s="383"/>
      <c r="I64" s="396"/>
      <c r="J64" s="396"/>
      <c r="K64" s="396"/>
      <c r="L64" s="396"/>
      <c r="M64" s="396"/>
      <c r="N64" s="397"/>
      <c r="AM64" s="383"/>
      <c r="AN64" s="383" t="s">
        <v>588</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77" t="s">
        <v>596</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590</v>
      </c>
    </row>
    <row r="72" spans="2:107">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547</v>
      </c>
      <c r="BQ72" s="1290"/>
      <c r="BR72" s="1290"/>
      <c r="BS72" s="1290"/>
      <c r="BT72" s="1290"/>
      <c r="BU72" s="1290"/>
      <c r="BV72" s="1290"/>
      <c r="BW72" s="1290"/>
      <c r="BX72" s="1290" t="s">
        <v>548</v>
      </c>
      <c r="BY72" s="1290"/>
      <c r="BZ72" s="1290"/>
      <c r="CA72" s="1290"/>
      <c r="CB72" s="1290"/>
      <c r="CC72" s="1290"/>
      <c r="CD72" s="1290"/>
      <c r="CE72" s="1290"/>
      <c r="CF72" s="1290" t="s">
        <v>549</v>
      </c>
      <c r="CG72" s="1290"/>
      <c r="CH72" s="1290"/>
      <c r="CI72" s="1290"/>
      <c r="CJ72" s="1290"/>
      <c r="CK72" s="1290"/>
      <c r="CL72" s="1290"/>
      <c r="CM72" s="1290"/>
      <c r="CN72" s="1290" t="s">
        <v>550</v>
      </c>
      <c r="CO72" s="1290"/>
      <c r="CP72" s="1290"/>
      <c r="CQ72" s="1290"/>
      <c r="CR72" s="1290"/>
      <c r="CS72" s="1290"/>
      <c r="CT72" s="1290"/>
      <c r="CU72" s="1290"/>
      <c r="CV72" s="1290" t="s">
        <v>551</v>
      </c>
      <c r="CW72" s="1290"/>
      <c r="CX72" s="1290"/>
      <c r="CY72" s="1290"/>
      <c r="CZ72" s="1290"/>
      <c r="DA72" s="1290"/>
      <c r="DB72" s="1290"/>
      <c r="DC72" s="1290"/>
    </row>
    <row r="73" spans="2:107">
      <c r="B73" s="376"/>
      <c r="G73" s="1296"/>
      <c r="H73" s="1296"/>
      <c r="I73" s="1296"/>
      <c r="J73" s="1296"/>
      <c r="K73" s="1297"/>
      <c r="L73" s="1297"/>
      <c r="M73" s="1297"/>
      <c r="N73" s="1297"/>
      <c r="AM73" s="385"/>
      <c r="AN73" s="1293" t="s">
        <v>591</v>
      </c>
      <c r="AO73" s="1293"/>
      <c r="AP73" s="1293"/>
      <c r="AQ73" s="1293"/>
      <c r="AR73" s="1293"/>
      <c r="AS73" s="1293"/>
      <c r="AT73" s="1293"/>
      <c r="AU73" s="1293"/>
      <c r="AV73" s="1293"/>
      <c r="AW73" s="1293"/>
      <c r="AX73" s="1293"/>
      <c r="AY73" s="1293"/>
      <c r="AZ73" s="1293"/>
      <c r="BA73" s="1293"/>
      <c r="BB73" s="1293" t="s">
        <v>592</v>
      </c>
      <c r="BC73" s="1293"/>
      <c r="BD73" s="1293"/>
      <c r="BE73" s="1293"/>
      <c r="BF73" s="1293"/>
      <c r="BG73" s="1293"/>
      <c r="BH73" s="1293"/>
      <c r="BI73" s="1293"/>
      <c r="BJ73" s="1293"/>
      <c r="BK73" s="1293"/>
      <c r="BL73" s="1293"/>
      <c r="BM73" s="1293"/>
      <c r="BN73" s="1293"/>
      <c r="BO73" s="1293"/>
      <c r="BP73" s="1291">
        <v>24</v>
      </c>
      <c r="BQ73" s="1291"/>
      <c r="BR73" s="1291"/>
      <c r="BS73" s="1291"/>
      <c r="BT73" s="1291"/>
      <c r="BU73" s="1291"/>
      <c r="BV73" s="1291"/>
      <c r="BW73" s="1291"/>
      <c r="BX73" s="1291">
        <v>30.7</v>
      </c>
      <c r="BY73" s="1291"/>
      <c r="BZ73" s="1291"/>
      <c r="CA73" s="1291"/>
      <c r="CB73" s="1291"/>
      <c r="CC73" s="1291"/>
      <c r="CD73" s="1291"/>
      <c r="CE73" s="1291"/>
      <c r="CF73" s="1291">
        <v>38.9</v>
      </c>
      <c r="CG73" s="1291"/>
      <c r="CH73" s="1291"/>
      <c r="CI73" s="1291"/>
      <c r="CJ73" s="1291"/>
      <c r="CK73" s="1291"/>
      <c r="CL73" s="1291"/>
      <c r="CM73" s="1291"/>
      <c r="CN73" s="1291">
        <v>18.399999999999999</v>
      </c>
      <c r="CO73" s="1291"/>
      <c r="CP73" s="1291"/>
      <c r="CQ73" s="1291"/>
      <c r="CR73" s="1291"/>
      <c r="CS73" s="1291"/>
      <c r="CT73" s="1291"/>
      <c r="CU73" s="1291"/>
      <c r="CV73" s="1291">
        <v>9.4</v>
      </c>
      <c r="CW73" s="1291"/>
      <c r="CX73" s="1291"/>
      <c r="CY73" s="1291"/>
      <c r="CZ73" s="1291"/>
      <c r="DA73" s="1291"/>
      <c r="DB73" s="1291"/>
      <c r="DC73" s="1291"/>
    </row>
    <row r="74" spans="2:107">
      <c r="B74" s="376"/>
      <c r="G74" s="1296"/>
      <c r="H74" s="1296"/>
      <c r="I74" s="1296"/>
      <c r="J74" s="1296"/>
      <c r="K74" s="1297"/>
      <c r="L74" s="1297"/>
      <c r="M74" s="1297"/>
      <c r="N74" s="1297"/>
      <c r="AM74" s="385"/>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c r="B75" s="376"/>
      <c r="G75" s="1296"/>
      <c r="H75" s="1296"/>
      <c r="I75" s="1286"/>
      <c r="J75" s="1286"/>
      <c r="K75" s="1292"/>
      <c r="L75" s="1292"/>
      <c r="M75" s="1292"/>
      <c r="N75" s="1292"/>
      <c r="AM75" s="385"/>
      <c r="AN75" s="1293"/>
      <c r="AO75" s="1293"/>
      <c r="AP75" s="1293"/>
      <c r="AQ75" s="1293"/>
      <c r="AR75" s="1293"/>
      <c r="AS75" s="1293"/>
      <c r="AT75" s="1293"/>
      <c r="AU75" s="1293"/>
      <c r="AV75" s="1293"/>
      <c r="AW75" s="1293"/>
      <c r="AX75" s="1293"/>
      <c r="AY75" s="1293"/>
      <c r="AZ75" s="1293"/>
      <c r="BA75" s="1293"/>
      <c r="BB75" s="1293" t="s">
        <v>597</v>
      </c>
      <c r="BC75" s="1293"/>
      <c r="BD75" s="1293"/>
      <c r="BE75" s="1293"/>
      <c r="BF75" s="1293"/>
      <c r="BG75" s="1293"/>
      <c r="BH75" s="1293"/>
      <c r="BI75" s="1293"/>
      <c r="BJ75" s="1293"/>
      <c r="BK75" s="1293"/>
      <c r="BL75" s="1293"/>
      <c r="BM75" s="1293"/>
      <c r="BN75" s="1293"/>
      <c r="BO75" s="1293"/>
      <c r="BP75" s="1291">
        <v>9.1999999999999993</v>
      </c>
      <c r="BQ75" s="1291"/>
      <c r="BR75" s="1291"/>
      <c r="BS75" s="1291"/>
      <c r="BT75" s="1291"/>
      <c r="BU75" s="1291"/>
      <c r="BV75" s="1291"/>
      <c r="BW75" s="1291"/>
      <c r="BX75" s="1291">
        <v>12.3</v>
      </c>
      <c r="BY75" s="1291"/>
      <c r="BZ75" s="1291"/>
      <c r="CA75" s="1291"/>
      <c r="CB75" s="1291"/>
      <c r="CC75" s="1291"/>
      <c r="CD75" s="1291"/>
      <c r="CE75" s="1291"/>
      <c r="CF75" s="1291">
        <v>12</v>
      </c>
      <c r="CG75" s="1291"/>
      <c r="CH75" s="1291"/>
      <c r="CI75" s="1291"/>
      <c r="CJ75" s="1291"/>
      <c r="CK75" s="1291"/>
      <c r="CL75" s="1291"/>
      <c r="CM75" s="1291"/>
      <c r="CN75" s="1291">
        <v>11.3</v>
      </c>
      <c r="CO75" s="1291"/>
      <c r="CP75" s="1291"/>
      <c r="CQ75" s="1291"/>
      <c r="CR75" s="1291"/>
      <c r="CS75" s="1291"/>
      <c r="CT75" s="1291"/>
      <c r="CU75" s="1291"/>
      <c r="CV75" s="1291">
        <v>9.1</v>
      </c>
      <c r="CW75" s="1291"/>
      <c r="CX75" s="1291"/>
      <c r="CY75" s="1291"/>
      <c r="CZ75" s="1291"/>
      <c r="DA75" s="1291"/>
      <c r="DB75" s="1291"/>
      <c r="DC75" s="1291"/>
    </row>
    <row r="76" spans="2:107">
      <c r="B76" s="376"/>
      <c r="G76" s="1296"/>
      <c r="H76" s="1296"/>
      <c r="I76" s="1286"/>
      <c r="J76" s="1286"/>
      <c r="K76" s="1292"/>
      <c r="L76" s="1292"/>
      <c r="M76" s="1292"/>
      <c r="N76" s="1292"/>
      <c r="AM76" s="385"/>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c r="B77" s="376"/>
      <c r="G77" s="1286"/>
      <c r="H77" s="1286"/>
      <c r="I77" s="1286"/>
      <c r="J77" s="1286"/>
      <c r="K77" s="1297"/>
      <c r="L77" s="1297"/>
      <c r="M77" s="1297"/>
      <c r="N77" s="1297"/>
      <c r="AN77" s="1290" t="s">
        <v>594</v>
      </c>
      <c r="AO77" s="1290"/>
      <c r="AP77" s="1290"/>
      <c r="AQ77" s="1290"/>
      <c r="AR77" s="1290"/>
      <c r="AS77" s="1290"/>
      <c r="AT77" s="1290"/>
      <c r="AU77" s="1290"/>
      <c r="AV77" s="1290"/>
      <c r="AW77" s="1290"/>
      <c r="AX77" s="1290"/>
      <c r="AY77" s="1290"/>
      <c r="AZ77" s="1290"/>
      <c r="BA77" s="1290"/>
      <c r="BB77" s="1293" t="s">
        <v>592</v>
      </c>
      <c r="BC77" s="1293"/>
      <c r="BD77" s="1293"/>
      <c r="BE77" s="1293"/>
      <c r="BF77" s="1293"/>
      <c r="BG77" s="1293"/>
      <c r="BH77" s="1293"/>
      <c r="BI77" s="1293"/>
      <c r="BJ77" s="1293"/>
      <c r="BK77" s="1293"/>
      <c r="BL77" s="1293"/>
      <c r="BM77" s="1293"/>
      <c r="BN77" s="1293"/>
      <c r="BO77" s="1293"/>
      <c r="BP77" s="1291">
        <v>0</v>
      </c>
      <c r="BQ77" s="1291"/>
      <c r="BR77" s="1291"/>
      <c r="BS77" s="1291"/>
      <c r="BT77" s="1291"/>
      <c r="BU77" s="1291"/>
      <c r="BV77" s="1291"/>
      <c r="BW77" s="1291"/>
      <c r="BX77" s="1291">
        <v>0</v>
      </c>
      <c r="BY77" s="1291"/>
      <c r="BZ77" s="1291"/>
      <c r="CA77" s="1291"/>
      <c r="CB77" s="1291"/>
      <c r="CC77" s="1291"/>
      <c r="CD77" s="1291"/>
      <c r="CE77" s="1291"/>
      <c r="CF77" s="1291">
        <v>0</v>
      </c>
      <c r="CG77" s="1291"/>
      <c r="CH77" s="1291"/>
      <c r="CI77" s="1291"/>
      <c r="CJ77" s="1291"/>
      <c r="CK77" s="1291"/>
      <c r="CL77" s="1291"/>
      <c r="CM77" s="1291"/>
      <c r="CN77" s="1291">
        <v>0</v>
      </c>
      <c r="CO77" s="1291"/>
      <c r="CP77" s="1291"/>
      <c r="CQ77" s="1291"/>
      <c r="CR77" s="1291"/>
      <c r="CS77" s="1291"/>
      <c r="CT77" s="1291"/>
      <c r="CU77" s="1291"/>
      <c r="CV77" s="1291">
        <v>0</v>
      </c>
      <c r="CW77" s="1291"/>
      <c r="CX77" s="1291"/>
      <c r="CY77" s="1291"/>
      <c r="CZ77" s="1291"/>
      <c r="DA77" s="1291"/>
      <c r="DB77" s="1291"/>
      <c r="DC77" s="1291"/>
    </row>
    <row r="78" spans="2:107">
      <c r="B78" s="376"/>
      <c r="G78" s="1286"/>
      <c r="H78" s="1286"/>
      <c r="I78" s="1286"/>
      <c r="J78" s="1286"/>
      <c r="K78" s="1297"/>
      <c r="L78" s="1297"/>
      <c r="M78" s="1297"/>
      <c r="N78" s="1297"/>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c r="B79" s="376"/>
      <c r="G79" s="1286"/>
      <c r="H79" s="1286"/>
      <c r="I79" s="1295"/>
      <c r="J79" s="1295"/>
      <c r="K79" s="1298"/>
      <c r="L79" s="1298"/>
      <c r="M79" s="1298"/>
      <c r="N79" s="1298"/>
      <c r="AN79" s="1290"/>
      <c r="AO79" s="1290"/>
      <c r="AP79" s="1290"/>
      <c r="AQ79" s="1290"/>
      <c r="AR79" s="1290"/>
      <c r="AS79" s="1290"/>
      <c r="AT79" s="1290"/>
      <c r="AU79" s="1290"/>
      <c r="AV79" s="1290"/>
      <c r="AW79" s="1290"/>
      <c r="AX79" s="1290"/>
      <c r="AY79" s="1290"/>
      <c r="AZ79" s="1290"/>
      <c r="BA79" s="1290"/>
      <c r="BB79" s="1293" t="s">
        <v>597</v>
      </c>
      <c r="BC79" s="1293"/>
      <c r="BD79" s="1293"/>
      <c r="BE79" s="1293"/>
      <c r="BF79" s="1293"/>
      <c r="BG79" s="1293"/>
      <c r="BH79" s="1293"/>
      <c r="BI79" s="1293"/>
      <c r="BJ79" s="1293"/>
      <c r="BK79" s="1293"/>
      <c r="BL79" s="1293"/>
      <c r="BM79" s="1293"/>
      <c r="BN79" s="1293"/>
      <c r="BO79" s="1293"/>
      <c r="BP79" s="1291">
        <v>8.5</v>
      </c>
      <c r="BQ79" s="1291"/>
      <c r="BR79" s="1291"/>
      <c r="BS79" s="1291"/>
      <c r="BT79" s="1291"/>
      <c r="BU79" s="1291"/>
      <c r="BV79" s="1291"/>
      <c r="BW79" s="1291"/>
      <c r="BX79" s="1291">
        <v>8.6</v>
      </c>
      <c r="BY79" s="1291"/>
      <c r="BZ79" s="1291"/>
      <c r="CA79" s="1291"/>
      <c r="CB79" s="1291"/>
      <c r="CC79" s="1291"/>
      <c r="CD79" s="1291"/>
      <c r="CE79" s="1291"/>
      <c r="CF79" s="1291">
        <v>8.6</v>
      </c>
      <c r="CG79" s="1291"/>
      <c r="CH79" s="1291"/>
      <c r="CI79" s="1291"/>
      <c r="CJ79" s="1291"/>
      <c r="CK79" s="1291"/>
      <c r="CL79" s="1291"/>
      <c r="CM79" s="1291"/>
      <c r="CN79" s="1291">
        <v>8.9</v>
      </c>
      <c r="CO79" s="1291"/>
      <c r="CP79" s="1291"/>
      <c r="CQ79" s="1291"/>
      <c r="CR79" s="1291"/>
      <c r="CS79" s="1291"/>
      <c r="CT79" s="1291"/>
      <c r="CU79" s="1291"/>
      <c r="CV79" s="1291">
        <v>8.9</v>
      </c>
      <c r="CW79" s="1291"/>
      <c r="CX79" s="1291"/>
      <c r="CY79" s="1291"/>
      <c r="CZ79" s="1291"/>
      <c r="DA79" s="1291"/>
      <c r="DB79" s="1291"/>
      <c r="DC79" s="1291"/>
    </row>
    <row r="80" spans="2:107">
      <c r="B80" s="376"/>
      <c r="G80" s="1286"/>
      <c r="H80" s="1286"/>
      <c r="I80" s="1295"/>
      <c r="J80" s="1295"/>
      <c r="K80" s="1298"/>
      <c r="L80" s="1298"/>
      <c r="M80" s="1298"/>
      <c r="N80" s="1298"/>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IOd67XZWMDcE/qBs4XbXF11PvzP+6UDD+UdfIWOwirU33GwPTV11Fe8eqmKyNOCAuSHrPWYCNkra5c3IWW3EZQ==" saltValue="QRXLZ9hULRcrPpH4Hl339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494</v>
      </c>
    </row>
  </sheetData>
  <sheetProtection algorithmName="SHA-512" hashValue="tCoMf7cbYj8V3tAS3KHaSqhbfzwkB85T1NCAhCuuEyY/EwU7YrZOTURl/Pd2y334aP0BTEhJpW4DgQlBGnOwIQ==" saltValue="+BGhKqkiy6h0W+7HbVLBK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494</v>
      </c>
    </row>
  </sheetData>
  <sheetProtection algorithmName="SHA-512" hashValue="coLHcMynbyHGB0g15pvpIsi24X6g3FWeVjPqSpUvY2igLnOgkiVOyI1ZKH773oH1oTfWPBdkwPhdqIONGt9PPg==" saltValue="WXtzRN5vO1RkCeyZ9m5nf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544</v>
      </c>
      <c r="G2" s="148"/>
      <c r="H2" s="149"/>
    </row>
    <row r="3" spans="1:8">
      <c r="A3" s="145" t="s">
        <v>537</v>
      </c>
      <c r="B3" s="150"/>
      <c r="C3" s="151"/>
      <c r="D3" s="152">
        <v>191769</v>
      </c>
      <c r="E3" s="153"/>
      <c r="F3" s="154">
        <v>202870</v>
      </c>
      <c r="G3" s="155"/>
      <c r="H3" s="156"/>
    </row>
    <row r="4" spans="1:8">
      <c r="A4" s="157"/>
      <c r="B4" s="158"/>
      <c r="C4" s="159"/>
      <c r="D4" s="160">
        <v>73937</v>
      </c>
      <c r="E4" s="161"/>
      <c r="F4" s="162">
        <v>79735</v>
      </c>
      <c r="G4" s="163"/>
      <c r="H4" s="164"/>
    </row>
    <row r="5" spans="1:8">
      <c r="A5" s="145" t="s">
        <v>539</v>
      </c>
      <c r="B5" s="150"/>
      <c r="C5" s="151"/>
      <c r="D5" s="152">
        <v>207465</v>
      </c>
      <c r="E5" s="153"/>
      <c r="F5" s="154">
        <v>167497</v>
      </c>
      <c r="G5" s="155"/>
      <c r="H5" s="156"/>
    </row>
    <row r="6" spans="1:8">
      <c r="A6" s="157"/>
      <c r="B6" s="158"/>
      <c r="C6" s="159"/>
      <c r="D6" s="160">
        <v>107834</v>
      </c>
      <c r="E6" s="161"/>
      <c r="F6" s="162">
        <v>82571</v>
      </c>
      <c r="G6" s="163"/>
      <c r="H6" s="164"/>
    </row>
    <row r="7" spans="1:8">
      <c r="A7" s="145" t="s">
        <v>540</v>
      </c>
      <c r="B7" s="150"/>
      <c r="C7" s="151"/>
      <c r="D7" s="152">
        <v>305299</v>
      </c>
      <c r="E7" s="153"/>
      <c r="F7" s="154">
        <v>190274</v>
      </c>
      <c r="G7" s="155"/>
      <c r="H7" s="156"/>
    </row>
    <row r="8" spans="1:8">
      <c r="A8" s="157"/>
      <c r="B8" s="158"/>
      <c r="C8" s="159"/>
      <c r="D8" s="160">
        <v>212209</v>
      </c>
      <c r="E8" s="161"/>
      <c r="F8" s="162">
        <v>88584</v>
      </c>
      <c r="G8" s="163"/>
      <c r="H8" s="164"/>
    </row>
    <row r="9" spans="1:8">
      <c r="A9" s="145" t="s">
        <v>541</v>
      </c>
      <c r="B9" s="150"/>
      <c r="C9" s="151"/>
      <c r="D9" s="152">
        <v>172804</v>
      </c>
      <c r="E9" s="153"/>
      <c r="F9" s="154">
        <v>200194</v>
      </c>
      <c r="G9" s="155"/>
      <c r="H9" s="156"/>
    </row>
    <row r="10" spans="1:8">
      <c r="A10" s="157"/>
      <c r="B10" s="158"/>
      <c r="C10" s="159"/>
      <c r="D10" s="160">
        <v>59533</v>
      </c>
      <c r="E10" s="161"/>
      <c r="F10" s="162">
        <v>106422</v>
      </c>
      <c r="G10" s="163"/>
      <c r="H10" s="164"/>
    </row>
    <row r="11" spans="1:8">
      <c r="A11" s="145" t="s">
        <v>542</v>
      </c>
      <c r="B11" s="150"/>
      <c r="C11" s="151"/>
      <c r="D11" s="152">
        <v>191537</v>
      </c>
      <c r="E11" s="153"/>
      <c r="F11" s="154">
        <v>196914</v>
      </c>
      <c r="G11" s="155"/>
      <c r="H11" s="156"/>
    </row>
    <row r="12" spans="1:8">
      <c r="A12" s="157"/>
      <c r="B12" s="158"/>
      <c r="C12" s="165"/>
      <c r="D12" s="160">
        <v>36830</v>
      </c>
      <c r="E12" s="161"/>
      <c r="F12" s="162">
        <v>98966</v>
      </c>
      <c r="G12" s="163"/>
      <c r="H12" s="164"/>
    </row>
    <row r="13" spans="1:8">
      <c r="A13" s="145"/>
      <c r="B13" s="150"/>
      <c r="C13" s="166"/>
      <c r="D13" s="167">
        <v>213775</v>
      </c>
      <c r="E13" s="168"/>
      <c r="F13" s="169">
        <v>191550</v>
      </c>
      <c r="G13" s="170"/>
      <c r="H13" s="156"/>
    </row>
    <row r="14" spans="1:8">
      <c r="A14" s="157"/>
      <c r="B14" s="158"/>
      <c r="C14" s="159"/>
      <c r="D14" s="160">
        <v>98069</v>
      </c>
      <c r="E14" s="161"/>
      <c r="F14" s="162">
        <v>91256</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11.06</v>
      </c>
      <c r="C19" s="171">
        <f>ROUND(VALUE(SUBSTITUTE(実質収支比率等に係る経年分析!G$48,"▲","-")),2)</f>
        <v>10.27</v>
      </c>
      <c r="D19" s="171">
        <f>ROUND(VALUE(SUBSTITUTE(実質収支比率等に係る経年分析!H$48,"▲","-")),2)</f>
        <v>8.19</v>
      </c>
      <c r="E19" s="171">
        <f>ROUND(VALUE(SUBSTITUTE(実質収支比率等に係る経年分析!I$48,"▲","-")),2)</f>
        <v>11.97</v>
      </c>
      <c r="F19" s="171">
        <f>ROUND(VALUE(SUBSTITUTE(実質収支比率等に係る経年分析!J$48,"▲","-")),2)</f>
        <v>6.83</v>
      </c>
    </row>
    <row r="20" spans="1:11">
      <c r="A20" s="171" t="s">
        <v>55</v>
      </c>
      <c r="B20" s="171">
        <f>ROUND(VALUE(SUBSTITUTE(実質収支比率等に係る経年分析!F$47,"▲","-")),2)</f>
        <v>32.35</v>
      </c>
      <c r="C20" s="171">
        <f>ROUND(VALUE(SUBSTITUTE(実質収支比率等に係る経年分析!G$47,"▲","-")),2)</f>
        <v>33.64</v>
      </c>
      <c r="D20" s="171">
        <f>ROUND(VALUE(SUBSTITUTE(実質収支比率等に係る経年分析!H$47,"▲","-")),2)</f>
        <v>37.880000000000003</v>
      </c>
      <c r="E20" s="171">
        <f>ROUND(VALUE(SUBSTITUTE(実質収支比率等に係る経年分析!I$47,"▲","-")),2)</f>
        <v>39.97</v>
      </c>
      <c r="F20" s="171">
        <f>ROUND(VALUE(SUBSTITUTE(実質収支比率等に係る経年分析!J$47,"▲","-")),2)</f>
        <v>38.409999999999997</v>
      </c>
    </row>
    <row r="21" spans="1:11">
      <c r="A21" s="171" t="s">
        <v>56</v>
      </c>
      <c r="B21" s="171">
        <f>IF(ISNUMBER(VALUE(SUBSTITUTE(実質収支比率等に係る経年分析!F$49,"▲","-"))),ROUND(VALUE(SUBSTITUTE(実質収支比率等に係る経年分析!F$49,"▲","-")),2),NA())</f>
        <v>2.5</v>
      </c>
      <c r="C21" s="171">
        <f>IF(ISNUMBER(VALUE(SUBSTITUTE(実質収支比率等に係る経年分析!G$49,"▲","-"))),ROUND(VALUE(SUBSTITUTE(実質収支比率等に係る経年分析!G$49,"▲","-")),2),NA())</f>
        <v>-4.91</v>
      </c>
      <c r="D21" s="171">
        <f>IF(ISNUMBER(VALUE(SUBSTITUTE(実質収支比率等に係る経年分析!H$49,"▲","-"))),ROUND(VALUE(SUBSTITUTE(実質収支比率等に係る経年分析!H$49,"▲","-")),2),NA())</f>
        <v>-3.88</v>
      </c>
      <c r="E21" s="171">
        <f>IF(ISNUMBER(VALUE(SUBSTITUTE(実質収支比率等に係る経年分析!I$49,"▲","-"))),ROUND(VALUE(SUBSTITUTE(実質収支比率等に係る経年分析!I$49,"▲","-")),2),NA())</f>
        <v>2.4700000000000002</v>
      </c>
      <c r="F21" s="171">
        <f>IF(ISNUMBER(VALUE(SUBSTITUTE(実質収支比率等に係る経年分析!J$49,"▲","-"))),ROUND(VALUE(SUBSTITUTE(実質収支比率等に係る経年分析!J$49,"▲","-")),2),NA())</f>
        <v>-8.59</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str">
        <f>IF(連結実質赤字比率に係る赤字・黒字の構成分析!C$40="",NA(),連結実質赤字比率に係る赤字・黒字の構成分析!C$40)</f>
        <v>与論町と畜場特別会計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与論町農業集落排水事業特別会計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c r="A32" s="172" t="str">
        <f>IF(連結実質赤字比率に係る赤字・黒字の構成分析!C$38="",NA(),連結実質赤字比率に係る赤字・黒字の構成分析!C$38)</f>
        <v>与論町後期高齢者医療特別会計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0.03</v>
      </c>
      <c r="F32" s="172">
        <f>IF(ROUND(VALUE(SUBSTITUTE(連結実質赤字比率に係る赤字・黒字の構成分析!H$38,"▲", "-")), 2) &lt; 0, ABS(ROUND(VALUE(SUBSTITUTE(連結実質赤字比率に係る赤字・黒字の構成分析!H$38,"▲", "-")), 2)), NA())</f>
        <v>0.01</v>
      </c>
      <c r="G32" s="172" t="e">
        <f>IF(ROUND(VALUE(SUBSTITUTE(連結実質赤字比率に係る赤字・黒字の構成分析!H$38,"▲", "-")), 2) &gt;= 0, ABS(ROUND(VALUE(SUBSTITUTE(連結実質赤字比率に係る赤字・黒字の構成分析!H$38,"▲", "-")), 2)), NA())</f>
        <v>#N/A</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0.01</v>
      </c>
    </row>
    <row r="33" spans="1:16">
      <c r="A33" s="172" t="str">
        <f>IF(連結実質赤字比率に係る赤字・黒字の構成分析!C$37="",NA(),連結実質赤字比率に係る赤字・黒字の構成分析!C$37)</f>
        <v>与論町国民健康保険特別会計（事業勘定）</v>
      </c>
      <c r="B33" s="172">
        <f>IF(ROUND(VALUE(SUBSTITUTE(連結実質赤字比率に係る赤字・黒字の構成分析!F$37,"▲", "-")), 2) &lt; 0, ABS(ROUND(VALUE(SUBSTITUTE(連結実質赤字比率に係る赤字・黒字の構成分析!F$37,"▲", "-")), 2)), NA())</f>
        <v>0.48</v>
      </c>
      <c r="C33" s="172" t="e">
        <f>IF(ROUND(VALUE(SUBSTITUTE(連結実質赤字比率に係る赤字・黒字の構成分析!F$37,"▲", "-")), 2) &gt;= 0, ABS(ROUND(VALUE(SUBSTITUTE(連結実質赤字比率に係る赤字・黒字の構成分析!F$37,"▲", "-")), 2)), NA())</f>
        <v>#N/A</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3.71</v>
      </c>
      <c r="H33" s="172">
        <f>IF(ROUND(VALUE(SUBSTITUTE(連結実質赤字比率に係る赤字・黒字の構成分析!I$37,"▲", "-")), 2) &lt; 0, ABS(ROUND(VALUE(SUBSTITUTE(連結実質赤字比率に係る赤字・黒字の構成分析!I$37,"▲", "-")), 2)), NA())</f>
        <v>0.39</v>
      </c>
      <c r="I33" s="172" t="e">
        <f>IF(ROUND(VALUE(SUBSTITUTE(連結実質赤字比率に係る赤字・黒字の構成分析!I$37,"▲", "-")), 2) &gt;= 0, ABS(ROUND(VALUE(SUBSTITUTE(連結実質赤字比率に係る赤字・黒字の構成分析!I$37,"▲", "-")), 2)), NA())</f>
        <v>#N/A</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0.22</v>
      </c>
    </row>
    <row r="34" spans="1:16">
      <c r="A34" s="172" t="str">
        <f>IF(連結実質赤字比率に係る赤字・黒字の構成分析!C$36="",NA(),連結実質赤字比率に係る赤字・黒字の構成分析!C$36)</f>
        <v>与論町介護保険特別会計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0.94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1.45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2.87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2.0099999999999998</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11.06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10.27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8.18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11.97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6.82</v>
      </c>
    </row>
    <row r="36" spans="1:16">
      <c r="A36" s="172" t="str">
        <f>IF(連結実質赤字比率に係る赤字・黒字の構成分析!C$34="",NA(),連結実質赤字比率に係る赤字・黒字の構成分析!C$34)</f>
        <v>与論町水道事業特別会計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9.3699999999999992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8.76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8.69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8.56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7.6</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364</v>
      </c>
      <c r="E42" s="173"/>
      <c r="F42" s="173"/>
      <c r="G42" s="173">
        <f>'実質公債費比率（分子）の構造'!L$52</f>
        <v>354</v>
      </c>
      <c r="H42" s="173"/>
      <c r="I42" s="173"/>
      <c r="J42" s="173">
        <f>'実質公債費比率（分子）の構造'!M$52</f>
        <v>354</v>
      </c>
      <c r="K42" s="173"/>
      <c r="L42" s="173"/>
      <c r="M42" s="173">
        <f>'実質公債費比率（分子）の構造'!N$52</f>
        <v>366</v>
      </c>
      <c r="N42" s="173"/>
      <c r="O42" s="173"/>
      <c r="P42" s="173">
        <f>'実質公債費比率（分子）の構造'!O$52</f>
        <v>432</v>
      </c>
    </row>
    <row r="43" spans="1:16">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65</v>
      </c>
      <c r="B44" s="173">
        <f>'実質公債費比率（分子）の構造'!K$50</f>
        <v>80</v>
      </c>
      <c r="C44" s="173"/>
      <c r="D44" s="173"/>
      <c r="E44" s="173">
        <f>'実質公債費比率（分子）の構造'!L$50</f>
        <v>260</v>
      </c>
      <c r="F44" s="173"/>
      <c r="G44" s="173"/>
      <c r="H44" s="173">
        <f>'実質公債費比率（分子）の構造'!M$50</f>
        <v>5</v>
      </c>
      <c r="I44" s="173"/>
      <c r="J44" s="173"/>
      <c r="K44" s="173">
        <f>'実質公債費比率（分子）の構造'!N$50</f>
        <v>40</v>
      </c>
      <c r="L44" s="173"/>
      <c r="M44" s="173"/>
      <c r="N44" s="173">
        <f>'実質公債費比率（分子）の構造'!O$50</f>
        <v>86</v>
      </c>
      <c r="O44" s="173"/>
      <c r="P44" s="173"/>
    </row>
    <row r="45" spans="1:16">
      <c r="A45" s="173" t="s">
        <v>66</v>
      </c>
      <c r="B45" s="173">
        <f>'実質公債費比率（分子）の構造'!K$49</f>
        <v>2</v>
      </c>
      <c r="C45" s="173"/>
      <c r="D45" s="173"/>
      <c r="E45" s="173">
        <f>'実質公債費比率（分子）の構造'!L$49</f>
        <v>2</v>
      </c>
      <c r="F45" s="173"/>
      <c r="G45" s="173"/>
      <c r="H45" s="173">
        <f>'実質公債費比率（分子）の構造'!M$49</f>
        <v>2</v>
      </c>
      <c r="I45" s="173"/>
      <c r="J45" s="173"/>
      <c r="K45" s="173">
        <f>'実質公債費比率（分子）の構造'!N$49</f>
        <v>2</v>
      </c>
      <c r="L45" s="173"/>
      <c r="M45" s="173"/>
      <c r="N45" s="173">
        <f>'実質公債費比率（分子）の構造'!O$49</f>
        <v>2</v>
      </c>
      <c r="O45" s="173"/>
      <c r="P45" s="173"/>
    </row>
    <row r="46" spans="1:16">
      <c r="A46" s="173" t="s">
        <v>67</v>
      </c>
      <c r="B46" s="173">
        <f>'実質公債費比率（分子）の構造'!K$48</f>
        <v>8</v>
      </c>
      <c r="C46" s="173"/>
      <c r="D46" s="173"/>
      <c r="E46" s="173">
        <f>'実質公債費比率（分子）の構造'!L$48</f>
        <v>8</v>
      </c>
      <c r="F46" s="173"/>
      <c r="G46" s="173"/>
      <c r="H46" s="173">
        <f>'実質公債費比率（分子）の構造'!M$48</f>
        <v>8</v>
      </c>
      <c r="I46" s="173"/>
      <c r="J46" s="173"/>
      <c r="K46" s="173">
        <f>'実質公債費比率（分子）の構造'!N$48</f>
        <v>7</v>
      </c>
      <c r="L46" s="173"/>
      <c r="M46" s="173"/>
      <c r="N46" s="173">
        <f>'実質公債費比率（分子）の構造'!O$48</f>
        <v>17</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533</v>
      </c>
      <c r="C49" s="173"/>
      <c r="D49" s="173"/>
      <c r="E49" s="173">
        <f>'実質公債費比率（分子）の構造'!L$45</f>
        <v>513</v>
      </c>
      <c r="F49" s="173"/>
      <c r="G49" s="173"/>
      <c r="H49" s="173">
        <f>'実質公債費比率（分子）の構造'!M$45</f>
        <v>512</v>
      </c>
      <c r="I49" s="173"/>
      <c r="J49" s="173"/>
      <c r="K49" s="173">
        <f>'実質公債費比率（分子）の構造'!N$45</f>
        <v>530</v>
      </c>
      <c r="L49" s="173"/>
      <c r="M49" s="173"/>
      <c r="N49" s="173">
        <f>'実質公債費比率（分子）の構造'!O$45</f>
        <v>622</v>
      </c>
      <c r="O49" s="173"/>
      <c r="P49" s="173"/>
    </row>
    <row r="50" spans="1:16">
      <c r="A50" s="173" t="s">
        <v>71</v>
      </c>
      <c r="B50" s="173" t="e">
        <f>NA()</f>
        <v>#N/A</v>
      </c>
      <c r="C50" s="173">
        <f>IF(ISNUMBER('実質公債費比率（分子）の構造'!K$53),'実質公債費比率（分子）の構造'!K$53,NA())</f>
        <v>259</v>
      </c>
      <c r="D50" s="173" t="e">
        <f>NA()</f>
        <v>#N/A</v>
      </c>
      <c r="E50" s="173" t="e">
        <f>NA()</f>
        <v>#N/A</v>
      </c>
      <c r="F50" s="173">
        <f>IF(ISNUMBER('実質公債費比率（分子）の構造'!L$53),'実質公債費比率（分子）の構造'!L$53,NA())</f>
        <v>429</v>
      </c>
      <c r="G50" s="173" t="e">
        <f>NA()</f>
        <v>#N/A</v>
      </c>
      <c r="H50" s="173" t="e">
        <f>NA()</f>
        <v>#N/A</v>
      </c>
      <c r="I50" s="173">
        <f>IF(ISNUMBER('実質公債費比率（分子）の構造'!M$53),'実質公債費比率（分子）の構造'!M$53,NA())</f>
        <v>173</v>
      </c>
      <c r="J50" s="173" t="e">
        <f>NA()</f>
        <v>#N/A</v>
      </c>
      <c r="K50" s="173" t="e">
        <f>NA()</f>
        <v>#N/A</v>
      </c>
      <c r="L50" s="173">
        <f>IF(ISNUMBER('実質公債費比率（分子）の構造'!N$53),'実質公債費比率（分子）の構造'!N$53,NA())</f>
        <v>213</v>
      </c>
      <c r="M50" s="173" t="e">
        <f>NA()</f>
        <v>#N/A</v>
      </c>
      <c r="N50" s="173" t="e">
        <f>NA()</f>
        <v>#N/A</v>
      </c>
      <c r="O50" s="173">
        <f>IF(ISNUMBER('実質公債費比率（分子）の構造'!O$53),'実質公債費比率（分子）の構造'!O$53,NA())</f>
        <v>295</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3720</v>
      </c>
      <c r="E56" s="172"/>
      <c r="F56" s="172"/>
      <c r="G56" s="172">
        <f>'将来負担比率（分子）の構造'!J$52</f>
        <v>3530</v>
      </c>
      <c r="H56" s="172"/>
      <c r="I56" s="172"/>
      <c r="J56" s="172">
        <f>'将来負担比率（分子）の構造'!K$52</f>
        <v>3761</v>
      </c>
      <c r="K56" s="172"/>
      <c r="L56" s="172"/>
      <c r="M56" s="172">
        <f>'将来負担比率（分子）の構造'!L$52</f>
        <v>3877</v>
      </c>
      <c r="N56" s="172"/>
      <c r="O56" s="172"/>
      <c r="P56" s="172">
        <f>'将来負担比率（分子）の構造'!M$52</f>
        <v>3562</v>
      </c>
    </row>
    <row r="57" spans="1:16">
      <c r="A57" s="172" t="s">
        <v>42</v>
      </c>
      <c r="B57" s="172"/>
      <c r="C57" s="172"/>
      <c r="D57" s="172">
        <f>'将来負担比率（分子）の構造'!I$51</f>
        <v>317</v>
      </c>
      <c r="E57" s="172"/>
      <c r="F57" s="172"/>
      <c r="G57" s="172">
        <f>'将来負担比率（分子）の構造'!J$51</f>
        <v>312</v>
      </c>
      <c r="H57" s="172"/>
      <c r="I57" s="172"/>
      <c r="J57" s="172">
        <f>'将来負担比率（分子）の構造'!K$51</f>
        <v>328</v>
      </c>
      <c r="K57" s="172"/>
      <c r="L57" s="172"/>
      <c r="M57" s="172">
        <f>'将来負担比率（分子）の構造'!L$51</f>
        <v>292</v>
      </c>
      <c r="N57" s="172"/>
      <c r="O57" s="172"/>
      <c r="P57" s="172">
        <f>'将来負担比率（分子）の構造'!M$51</f>
        <v>366</v>
      </c>
    </row>
    <row r="58" spans="1:16">
      <c r="A58" s="172" t="s">
        <v>41</v>
      </c>
      <c r="B58" s="172"/>
      <c r="C58" s="172"/>
      <c r="D58" s="172">
        <f>'将来負担比率（分子）の構造'!I$50</f>
        <v>1474</v>
      </c>
      <c r="E58" s="172"/>
      <c r="F58" s="172"/>
      <c r="G58" s="172">
        <f>'将来負担比率（分子）の構造'!J$50</f>
        <v>1655</v>
      </c>
      <c r="H58" s="172"/>
      <c r="I58" s="172"/>
      <c r="J58" s="172">
        <f>'将来負担比率（分子）の構造'!K$50</f>
        <v>1455</v>
      </c>
      <c r="K58" s="172"/>
      <c r="L58" s="172"/>
      <c r="M58" s="172">
        <f>'将来負担比率（分子）の構造'!L$50</f>
        <v>1667</v>
      </c>
      <c r="N58" s="172"/>
      <c r="O58" s="172"/>
      <c r="P58" s="172">
        <f>'将来負担比率（分子）の構造'!M$50</f>
        <v>2112</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328</v>
      </c>
      <c r="C62" s="172"/>
      <c r="D62" s="172"/>
      <c r="E62" s="172">
        <f>'将来負担比率（分子）の構造'!J$45</f>
        <v>342</v>
      </c>
      <c r="F62" s="172"/>
      <c r="G62" s="172"/>
      <c r="H62" s="172">
        <f>'将来負担比率（分子）の構造'!K$45</f>
        <v>195</v>
      </c>
      <c r="I62" s="172"/>
      <c r="J62" s="172"/>
      <c r="K62" s="172">
        <f>'将来負担比率（分子）の構造'!L$45</f>
        <v>106</v>
      </c>
      <c r="L62" s="172"/>
      <c r="M62" s="172"/>
      <c r="N62" s="172">
        <f>'将来負担比率（分子）の構造'!M$45</f>
        <v>46</v>
      </c>
      <c r="O62" s="172"/>
      <c r="P62" s="172"/>
    </row>
    <row r="63" spans="1:16">
      <c r="A63" s="172" t="s">
        <v>34</v>
      </c>
      <c r="B63" s="172">
        <f>'将来負担比率（分子）の構造'!I$44</f>
        <v>20</v>
      </c>
      <c r="C63" s="172"/>
      <c r="D63" s="172"/>
      <c r="E63" s="172">
        <f>'将来負担比率（分子）の構造'!J$44</f>
        <v>19</v>
      </c>
      <c r="F63" s="172"/>
      <c r="G63" s="172"/>
      <c r="H63" s="172">
        <f>'将来負担比率（分子）の構造'!K$44</f>
        <v>17</v>
      </c>
      <c r="I63" s="172"/>
      <c r="J63" s="172"/>
      <c r="K63" s="172">
        <f>'将来負担比率（分子）の構造'!L$44</f>
        <v>15</v>
      </c>
      <c r="L63" s="172"/>
      <c r="M63" s="172"/>
      <c r="N63" s="172">
        <f>'将来負担比率（分子）の構造'!M$44</f>
        <v>13</v>
      </c>
      <c r="O63" s="172"/>
      <c r="P63" s="172"/>
    </row>
    <row r="64" spans="1:16">
      <c r="A64" s="172" t="s">
        <v>33</v>
      </c>
      <c r="B64" s="172">
        <f>'将来負担比率（分子）の構造'!I$43</f>
        <v>26</v>
      </c>
      <c r="C64" s="172"/>
      <c r="D64" s="172"/>
      <c r="E64" s="172">
        <f>'将来負担比率（分子）の構造'!J$43</f>
        <v>22</v>
      </c>
      <c r="F64" s="172"/>
      <c r="G64" s="172"/>
      <c r="H64" s="172">
        <f>'将来負担比率（分子）の構造'!K$43</f>
        <v>17</v>
      </c>
      <c r="I64" s="172"/>
      <c r="J64" s="172"/>
      <c r="K64" s="172">
        <f>'将来負担比率（分子）の構造'!L$43</f>
        <v>14</v>
      </c>
      <c r="L64" s="172"/>
      <c r="M64" s="172"/>
      <c r="N64" s="172">
        <f>'将来負担比率（分子）の構造'!M$43</f>
        <v>15</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5708</v>
      </c>
      <c r="C66" s="172"/>
      <c r="D66" s="172"/>
      <c r="E66" s="172">
        <f>'将来負担比率（分子）の構造'!J$41</f>
        <v>5848</v>
      </c>
      <c r="F66" s="172"/>
      <c r="G66" s="172"/>
      <c r="H66" s="172">
        <f>'将来負担比率（分子）の構造'!K$41</f>
        <v>6227</v>
      </c>
      <c r="I66" s="172"/>
      <c r="J66" s="172"/>
      <c r="K66" s="172">
        <f>'将来負担比率（分子）の構造'!L$41</f>
        <v>6153</v>
      </c>
      <c r="L66" s="172"/>
      <c r="M66" s="172"/>
      <c r="N66" s="172">
        <f>'将来負担比率（分子）の構造'!M$41</f>
        <v>6211</v>
      </c>
      <c r="O66" s="172"/>
      <c r="P66" s="172"/>
    </row>
    <row r="67" spans="1:16">
      <c r="A67" s="172" t="s">
        <v>75</v>
      </c>
      <c r="B67" s="172" t="e">
        <f>NA()</f>
        <v>#N/A</v>
      </c>
      <c r="C67" s="172">
        <f>IF(ISNUMBER('将来負担比率（分子）の構造'!I$53), IF('将来負担比率（分子）の構造'!I$53 &lt; 0, 0, '将来負担比率（分子）の構造'!I$53), NA())</f>
        <v>571</v>
      </c>
      <c r="D67" s="172" t="e">
        <f>NA()</f>
        <v>#N/A</v>
      </c>
      <c r="E67" s="172" t="e">
        <f>NA()</f>
        <v>#N/A</v>
      </c>
      <c r="F67" s="172">
        <f>IF(ISNUMBER('将来負担比率（分子）の構造'!J$53), IF('将来負担比率（分子）の構造'!J$53 &lt; 0, 0, '将来負担比率（分子）の構造'!J$53), NA())</f>
        <v>734</v>
      </c>
      <c r="G67" s="172" t="e">
        <f>NA()</f>
        <v>#N/A</v>
      </c>
      <c r="H67" s="172" t="e">
        <f>NA()</f>
        <v>#N/A</v>
      </c>
      <c r="I67" s="172">
        <f>IF(ISNUMBER('将来負担比率（分子）の構造'!K$53), IF('将来負担比率（分子）の構造'!K$53 &lt; 0, 0, '将来負担比率（分子）の構造'!K$53), NA())</f>
        <v>912</v>
      </c>
      <c r="J67" s="172" t="e">
        <f>NA()</f>
        <v>#N/A</v>
      </c>
      <c r="K67" s="172" t="e">
        <f>NA()</f>
        <v>#N/A</v>
      </c>
      <c r="L67" s="172">
        <f>IF(ISNUMBER('将来負担比率（分子）の構造'!L$53), IF('将来負担比率（分子）の構造'!L$53 &lt; 0, 0, '将来負担比率（分子）の構造'!L$53), NA())</f>
        <v>451</v>
      </c>
      <c r="M67" s="172" t="e">
        <f>NA()</f>
        <v>#N/A</v>
      </c>
      <c r="N67" s="172" t="e">
        <f>NA()</f>
        <v>#N/A</v>
      </c>
      <c r="O67" s="172">
        <f>IF(ISNUMBER('将来負担比率（分子）の構造'!M$53), IF('将来負担比率（分子）の構造'!M$53 &lt; 0, 0, '将来負担比率（分子）の構造'!M$53), NA())</f>
        <v>246</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1016</v>
      </c>
      <c r="C72" s="176">
        <f>基金残高に係る経年分析!G55</f>
        <v>1119</v>
      </c>
      <c r="D72" s="176">
        <f>基金残高に係る経年分析!H55</f>
        <v>1157</v>
      </c>
    </row>
    <row r="73" spans="1:16">
      <c r="A73" s="175" t="s">
        <v>78</v>
      </c>
      <c r="B73" s="176">
        <f>基金残高に係る経年分析!F56</f>
        <v>6</v>
      </c>
      <c r="C73" s="176">
        <f>基金残高に係る経年分析!G56</f>
        <v>18</v>
      </c>
      <c r="D73" s="176">
        <f>基金残高に係る経年分析!H56</f>
        <v>200</v>
      </c>
    </row>
    <row r="74" spans="1:16">
      <c r="A74" s="175" t="s">
        <v>79</v>
      </c>
      <c r="B74" s="176">
        <f>基金残高に係る経年分析!F57</f>
        <v>293</v>
      </c>
      <c r="C74" s="176">
        <f>基金残高に係る経年分析!G57</f>
        <v>432</v>
      </c>
      <c r="D74" s="176">
        <f>基金残高に係る経年分析!H57</f>
        <v>604</v>
      </c>
    </row>
  </sheetData>
  <sheetProtection algorithmName="SHA-512" hashValue="Oj7Y8yhMI+LxaKvu6wPTZHIeNsZ7TkigsX9SMSe5LqwCXABeNLMoWhCFJAPJSwsStolpVOcnwEgcPfSyt5Mabg==" saltValue="zzi/f/OeAJtMLSnQHHnq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210</v>
      </c>
      <c r="DI1" s="783"/>
      <c r="DJ1" s="783"/>
      <c r="DK1" s="783"/>
      <c r="DL1" s="783"/>
      <c r="DM1" s="783"/>
      <c r="DN1" s="784"/>
      <c r="DO1" s="212"/>
      <c r="DP1" s="782" t="s">
        <v>211</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4" t="s">
        <v>213</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214</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215</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c r="B4" s="724" t="s">
        <v>1</v>
      </c>
      <c r="C4" s="725"/>
      <c r="D4" s="725"/>
      <c r="E4" s="725"/>
      <c r="F4" s="725"/>
      <c r="G4" s="725"/>
      <c r="H4" s="725"/>
      <c r="I4" s="725"/>
      <c r="J4" s="725"/>
      <c r="K4" s="725"/>
      <c r="L4" s="725"/>
      <c r="M4" s="725"/>
      <c r="N4" s="725"/>
      <c r="O4" s="725"/>
      <c r="P4" s="725"/>
      <c r="Q4" s="726"/>
      <c r="R4" s="724" t="s">
        <v>216</v>
      </c>
      <c r="S4" s="725"/>
      <c r="T4" s="725"/>
      <c r="U4" s="725"/>
      <c r="V4" s="725"/>
      <c r="W4" s="725"/>
      <c r="X4" s="725"/>
      <c r="Y4" s="726"/>
      <c r="Z4" s="724" t="s">
        <v>217</v>
      </c>
      <c r="AA4" s="725"/>
      <c r="AB4" s="725"/>
      <c r="AC4" s="726"/>
      <c r="AD4" s="724" t="s">
        <v>218</v>
      </c>
      <c r="AE4" s="725"/>
      <c r="AF4" s="725"/>
      <c r="AG4" s="725"/>
      <c r="AH4" s="725"/>
      <c r="AI4" s="725"/>
      <c r="AJ4" s="725"/>
      <c r="AK4" s="726"/>
      <c r="AL4" s="724" t="s">
        <v>217</v>
      </c>
      <c r="AM4" s="725"/>
      <c r="AN4" s="725"/>
      <c r="AO4" s="726"/>
      <c r="AP4" s="785" t="s">
        <v>219</v>
      </c>
      <c r="AQ4" s="785"/>
      <c r="AR4" s="785"/>
      <c r="AS4" s="785"/>
      <c r="AT4" s="785"/>
      <c r="AU4" s="785"/>
      <c r="AV4" s="785"/>
      <c r="AW4" s="785"/>
      <c r="AX4" s="785"/>
      <c r="AY4" s="785"/>
      <c r="AZ4" s="785"/>
      <c r="BA4" s="785"/>
      <c r="BB4" s="785"/>
      <c r="BC4" s="785"/>
      <c r="BD4" s="785"/>
      <c r="BE4" s="785"/>
      <c r="BF4" s="785"/>
      <c r="BG4" s="785" t="s">
        <v>220</v>
      </c>
      <c r="BH4" s="785"/>
      <c r="BI4" s="785"/>
      <c r="BJ4" s="785"/>
      <c r="BK4" s="785"/>
      <c r="BL4" s="785"/>
      <c r="BM4" s="785"/>
      <c r="BN4" s="785"/>
      <c r="BO4" s="785" t="s">
        <v>217</v>
      </c>
      <c r="BP4" s="785"/>
      <c r="BQ4" s="785"/>
      <c r="BR4" s="785"/>
      <c r="BS4" s="785" t="s">
        <v>221</v>
      </c>
      <c r="BT4" s="785"/>
      <c r="BU4" s="785"/>
      <c r="BV4" s="785"/>
      <c r="BW4" s="785"/>
      <c r="BX4" s="785"/>
      <c r="BY4" s="785"/>
      <c r="BZ4" s="785"/>
      <c r="CA4" s="785"/>
      <c r="CB4" s="785"/>
      <c r="CD4" s="767" t="s">
        <v>222</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2" customFormat="1" ht="11.25" customHeight="1">
      <c r="B5" s="733" t="s">
        <v>223</v>
      </c>
      <c r="C5" s="734"/>
      <c r="D5" s="734"/>
      <c r="E5" s="734"/>
      <c r="F5" s="734"/>
      <c r="G5" s="734"/>
      <c r="H5" s="734"/>
      <c r="I5" s="734"/>
      <c r="J5" s="734"/>
      <c r="K5" s="734"/>
      <c r="L5" s="734"/>
      <c r="M5" s="734"/>
      <c r="N5" s="734"/>
      <c r="O5" s="734"/>
      <c r="P5" s="734"/>
      <c r="Q5" s="735"/>
      <c r="R5" s="718">
        <v>358739</v>
      </c>
      <c r="S5" s="719"/>
      <c r="T5" s="719"/>
      <c r="U5" s="719"/>
      <c r="V5" s="719"/>
      <c r="W5" s="719"/>
      <c r="X5" s="719"/>
      <c r="Y5" s="762"/>
      <c r="Z5" s="780">
        <v>6.2</v>
      </c>
      <c r="AA5" s="780"/>
      <c r="AB5" s="780"/>
      <c r="AC5" s="780"/>
      <c r="AD5" s="781">
        <v>358739</v>
      </c>
      <c r="AE5" s="781"/>
      <c r="AF5" s="781"/>
      <c r="AG5" s="781"/>
      <c r="AH5" s="781"/>
      <c r="AI5" s="781"/>
      <c r="AJ5" s="781"/>
      <c r="AK5" s="781"/>
      <c r="AL5" s="763">
        <v>12.2</v>
      </c>
      <c r="AM5" s="738"/>
      <c r="AN5" s="738"/>
      <c r="AO5" s="764"/>
      <c r="AP5" s="733" t="s">
        <v>224</v>
      </c>
      <c r="AQ5" s="734"/>
      <c r="AR5" s="734"/>
      <c r="AS5" s="734"/>
      <c r="AT5" s="734"/>
      <c r="AU5" s="734"/>
      <c r="AV5" s="734"/>
      <c r="AW5" s="734"/>
      <c r="AX5" s="734"/>
      <c r="AY5" s="734"/>
      <c r="AZ5" s="734"/>
      <c r="BA5" s="734"/>
      <c r="BB5" s="734"/>
      <c r="BC5" s="734"/>
      <c r="BD5" s="734"/>
      <c r="BE5" s="734"/>
      <c r="BF5" s="735"/>
      <c r="BG5" s="665">
        <v>358739</v>
      </c>
      <c r="BH5" s="666"/>
      <c r="BI5" s="666"/>
      <c r="BJ5" s="666"/>
      <c r="BK5" s="666"/>
      <c r="BL5" s="666"/>
      <c r="BM5" s="666"/>
      <c r="BN5" s="667"/>
      <c r="BO5" s="692">
        <v>100</v>
      </c>
      <c r="BP5" s="692"/>
      <c r="BQ5" s="692"/>
      <c r="BR5" s="692"/>
      <c r="BS5" s="693" t="s">
        <v>126</v>
      </c>
      <c r="BT5" s="693"/>
      <c r="BU5" s="693"/>
      <c r="BV5" s="693"/>
      <c r="BW5" s="693"/>
      <c r="BX5" s="693"/>
      <c r="BY5" s="693"/>
      <c r="BZ5" s="693"/>
      <c r="CA5" s="693"/>
      <c r="CB5" s="751"/>
      <c r="CD5" s="767" t="s">
        <v>219</v>
      </c>
      <c r="CE5" s="768"/>
      <c r="CF5" s="768"/>
      <c r="CG5" s="768"/>
      <c r="CH5" s="768"/>
      <c r="CI5" s="768"/>
      <c r="CJ5" s="768"/>
      <c r="CK5" s="768"/>
      <c r="CL5" s="768"/>
      <c r="CM5" s="768"/>
      <c r="CN5" s="768"/>
      <c r="CO5" s="768"/>
      <c r="CP5" s="768"/>
      <c r="CQ5" s="769"/>
      <c r="CR5" s="767" t="s">
        <v>225</v>
      </c>
      <c r="CS5" s="768"/>
      <c r="CT5" s="768"/>
      <c r="CU5" s="768"/>
      <c r="CV5" s="768"/>
      <c r="CW5" s="768"/>
      <c r="CX5" s="768"/>
      <c r="CY5" s="769"/>
      <c r="CZ5" s="767" t="s">
        <v>217</v>
      </c>
      <c r="DA5" s="768"/>
      <c r="DB5" s="768"/>
      <c r="DC5" s="769"/>
      <c r="DD5" s="767" t="s">
        <v>226</v>
      </c>
      <c r="DE5" s="768"/>
      <c r="DF5" s="768"/>
      <c r="DG5" s="768"/>
      <c r="DH5" s="768"/>
      <c r="DI5" s="768"/>
      <c r="DJ5" s="768"/>
      <c r="DK5" s="768"/>
      <c r="DL5" s="768"/>
      <c r="DM5" s="768"/>
      <c r="DN5" s="768"/>
      <c r="DO5" s="768"/>
      <c r="DP5" s="769"/>
      <c r="DQ5" s="767" t="s">
        <v>227</v>
      </c>
      <c r="DR5" s="768"/>
      <c r="DS5" s="768"/>
      <c r="DT5" s="768"/>
      <c r="DU5" s="768"/>
      <c r="DV5" s="768"/>
      <c r="DW5" s="768"/>
      <c r="DX5" s="768"/>
      <c r="DY5" s="768"/>
      <c r="DZ5" s="768"/>
      <c r="EA5" s="768"/>
      <c r="EB5" s="768"/>
      <c r="EC5" s="769"/>
    </row>
    <row r="6" spans="2:143" ht="11.25" customHeight="1">
      <c r="B6" s="662" t="s">
        <v>228</v>
      </c>
      <c r="C6" s="663"/>
      <c r="D6" s="663"/>
      <c r="E6" s="663"/>
      <c r="F6" s="663"/>
      <c r="G6" s="663"/>
      <c r="H6" s="663"/>
      <c r="I6" s="663"/>
      <c r="J6" s="663"/>
      <c r="K6" s="663"/>
      <c r="L6" s="663"/>
      <c r="M6" s="663"/>
      <c r="N6" s="663"/>
      <c r="O6" s="663"/>
      <c r="P6" s="663"/>
      <c r="Q6" s="664"/>
      <c r="R6" s="665">
        <v>38577</v>
      </c>
      <c r="S6" s="666"/>
      <c r="T6" s="666"/>
      <c r="U6" s="666"/>
      <c r="V6" s="666"/>
      <c r="W6" s="666"/>
      <c r="X6" s="666"/>
      <c r="Y6" s="667"/>
      <c r="Z6" s="692">
        <v>0.7</v>
      </c>
      <c r="AA6" s="692"/>
      <c r="AB6" s="692"/>
      <c r="AC6" s="692"/>
      <c r="AD6" s="693">
        <v>38577</v>
      </c>
      <c r="AE6" s="693"/>
      <c r="AF6" s="693"/>
      <c r="AG6" s="693"/>
      <c r="AH6" s="693"/>
      <c r="AI6" s="693"/>
      <c r="AJ6" s="693"/>
      <c r="AK6" s="693"/>
      <c r="AL6" s="668">
        <v>1.3</v>
      </c>
      <c r="AM6" s="669"/>
      <c r="AN6" s="669"/>
      <c r="AO6" s="694"/>
      <c r="AP6" s="662" t="s">
        <v>229</v>
      </c>
      <c r="AQ6" s="663"/>
      <c r="AR6" s="663"/>
      <c r="AS6" s="663"/>
      <c r="AT6" s="663"/>
      <c r="AU6" s="663"/>
      <c r="AV6" s="663"/>
      <c r="AW6" s="663"/>
      <c r="AX6" s="663"/>
      <c r="AY6" s="663"/>
      <c r="AZ6" s="663"/>
      <c r="BA6" s="663"/>
      <c r="BB6" s="663"/>
      <c r="BC6" s="663"/>
      <c r="BD6" s="663"/>
      <c r="BE6" s="663"/>
      <c r="BF6" s="664"/>
      <c r="BG6" s="665">
        <v>358739</v>
      </c>
      <c r="BH6" s="666"/>
      <c r="BI6" s="666"/>
      <c r="BJ6" s="666"/>
      <c r="BK6" s="666"/>
      <c r="BL6" s="666"/>
      <c r="BM6" s="666"/>
      <c r="BN6" s="667"/>
      <c r="BO6" s="692">
        <v>100</v>
      </c>
      <c r="BP6" s="692"/>
      <c r="BQ6" s="692"/>
      <c r="BR6" s="692"/>
      <c r="BS6" s="693" t="s">
        <v>126</v>
      </c>
      <c r="BT6" s="693"/>
      <c r="BU6" s="693"/>
      <c r="BV6" s="693"/>
      <c r="BW6" s="693"/>
      <c r="BX6" s="693"/>
      <c r="BY6" s="693"/>
      <c r="BZ6" s="693"/>
      <c r="CA6" s="693"/>
      <c r="CB6" s="751"/>
      <c r="CD6" s="721" t="s">
        <v>230</v>
      </c>
      <c r="CE6" s="722"/>
      <c r="CF6" s="722"/>
      <c r="CG6" s="722"/>
      <c r="CH6" s="722"/>
      <c r="CI6" s="722"/>
      <c r="CJ6" s="722"/>
      <c r="CK6" s="722"/>
      <c r="CL6" s="722"/>
      <c r="CM6" s="722"/>
      <c r="CN6" s="722"/>
      <c r="CO6" s="722"/>
      <c r="CP6" s="722"/>
      <c r="CQ6" s="723"/>
      <c r="CR6" s="665">
        <v>64736</v>
      </c>
      <c r="CS6" s="666"/>
      <c r="CT6" s="666"/>
      <c r="CU6" s="666"/>
      <c r="CV6" s="666"/>
      <c r="CW6" s="666"/>
      <c r="CX6" s="666"/>
      <c r="CY6" s="667"/>
      <c r="CZ6" s="763">
        <v>1.2</v>
      </c>
      <c r="DA6" s="738"/>
      <c r="DB6" s="738"/>
      <c r="DC6" s="766"/>
      <c r="DD6" s="671" t="s">
        <v>126</v>
      </c>
      <c r="DE6" s="666"/>
      <c r="DF6" s="666"/>
      <c r="DG6" s="666"/>
      <c r="DH6" s="666"/>
      <c r="DI6" s="666"/>
      <c r="DJ6" s="666"/>
      <c r="DK6" s="666"/>
      <c r="DL6" s="666"/>
      <c r="DM6" s="666"/>
      <c r="DN6" s="666"/>
      <c r="DO6" s="666"/>
      <c r="DP6" s="667"/>
      <c r="DQ6" s="671">
        <v>64736</v>
      </c>
      <c r="DR6" s="666"/>
      <c r="DS6" s="666"/>
      <c r="DT6" s="666"/>
      <c r="DU6" s="666"/>
      <c r="DV6" s="666"/>
      <c r="DW6" s="666"/>
      <c r="DX6" s="666"/>
      <c r="DY6" s="666"/>
      <c r="DZ6" s="666"/>
      <c r="EA6" s="666"/>
      <c r="EB6" s="666"/>
      <c r="EC6" s="709"/>
    </row>
    <row r="7" spans="2:143" ht="11.25" customHeight="1">
      <c r="B7" s="662" t="s">
        <v>231</v>
      </c>
      <c r="C7" s="663"/>
      <c r="D7" s="663"/>
      <c r="E7" s="663"/>
      <c r="F7" s="663"/>
      <c r="G7" s="663"/>
      <c r="H7" s="663"/>
      <c r="I7" s="663"/>
      <c r="J7" s="663"/>
      <c r="K7" s="663"/>
      <c r="L7" s="663"/>
      <c r="M7" s="663"/>
      <c r="N7" s="663"/>
      <c r="O7" s="663"/>
      <c r="P7" s="663"/>
      <c r="Q7" s="664"/>
      <c r="R7" s="665">
        <v>208</v>
      </c>
      <c r="S7" s="666"/>
      <c r="T7" s="666"/>
      <c r="U7" s="666"/>
      <c r="V7" s="666"/>
      <c r="W7" s="666"/>
      <c r="X7" s="666"/>
      <c r="Y7" s="667"/>
      <c r="Z7" s="692">
        <v>0</v>
      </c>
      <c r="AA7" s="692"/>
      <c r="AB7" s="692"/>
      <c r="AC7" s="692"/>
      <c r="AD7" s="693">
        <v>208</v>
      </c>
      <c r="AE7" s="693"/>
      <c r="AF7" s="693"/>
      <c r="AG7" s="693"/>
      <c r="AH7" s="693"/>
      <c r="AI7" s="693"/>
      <c r="AJ7" s="693"/>
      <c r="AK7" s="693"/>
      <c r="AL7" s="668">
        <v>0</v>
      </c>
      <c r="AM7" s="669"/>
      <c r="AN7" s="669"/>
      <c r="AO7" s="694"/>
      <c r="AP7" s="662" t="s">
        <v>232</v>
      </c>
      <c r="AQ7" s="663"/>
      <c r="AR7" s="663"/>
      <c r="AS7" s="663"/>
      <c r="AT7" s="663"/>
      <c r="AU7" s="663"/>
      <c r="AV7" s="663"/>
      <c r="AW7" s="663"/>
      <c r="AX7" s="663"/>
      <c r="AY7" s="663"/>
      <c r="AZ7" s="663"/>
      <c r="BA7" s="663"/>
      <c r="BB7" s="663"/>
      <c r="BC7" s="663"/>
      <c r="BD7" s="663"/>
      <c r="BE7" s="663"/>
      <c r="BF7" s="664"/>
      <c r="BG7" s="665">
        <v>142760</v>
      </c>
      <c r="BH7" s="666"/>
      <c r="BI7" s="666"/>
      <c r="BJ7" s="666"/>
      <c r="BK7" s="666"/>
      <c r="BL7" s="666"/>
      <c r="BM7" s="666"/>
      <c r="BN7" s="667"/>
      <c r="BO7" s="692">
        <v>39.799999999999997</v>
      </c>
      <c r="BP7" s="692"/>
      <c r="BQ7" s="692"/>
      <c r="BR7" s="692"/>
      <c r="BS7" s="693" t="s">
        <v>126</v>
      </c>
      <c r="BT7" s="693"/>
      <c r="BU7" s="693"/>
      <c r="BV7" s="693"/>
      <c r="BW7" s="693"/>
      <c r="BX7" s="693"/>
      <c r="BY7" s="693"/>
      <c r="BZ7" s="693"/>
      <c r="CA7" s="693"/>
      <c r="CB7" s="751"/>
      <c r="CD7" s="699" t="s">
        <v>233</v>
      </c>
      <c r="CE7" s="700"/>
      <c r="CF7" s="700"/>
      <c r="CG7" s="700"/>
      <c r="CH7" s="700"/>
      <c r="CI7" s="700"/>
      <c r="CJ7" s="700"/>
      <c r="CK7" s="700"/>
      <c r="CL7" s="700"/>
      <c r="CM7" s="700"/>
      <c r="CN7" s="700"/>
      <c r="CO7" s="700"/>
      <c r="CP7" s="700"/>
      <c r="CQ7" s="701"/>
      <c r="CR7" s="665">
        <v>931110</v>
      </c>
      <c r="CS7" s="666"/>
      <c r="CT7" s="666"/>
      <c r="CU7" s="666"/>
      <c r="CV7" s="666"/>
      <c r="CW7" s="666"/>
      <c r="CX7" s="666"/>
      <c r="CY7" s="667"/>
      <c r="CZ7" s="692">
        <v>17.100000000000001</v>
      </c>
      <c r="DA7" s="692"/>
      <c r="DB7" s="692"/>
      <c r="DC7" s="692"/>
      <c r="DD7" s="671">
        <v>58062</v>
      </c>
      <c r="DE7" s="666"/>
      <c r="DF7" s="666"/>
      <c r="DG7" s="666"/>
      <c r="DH7" s="666"/>
      <c r="DI7" s="666"/>
      <c r="DJ7" s="666"/>
      <c r="DK7" s="666"/>
      <c r="DL7" s="666"/>
      <c r="DM7" s="666"/>
      <c r="DN7" s="666"/>
      <c r="DO7" s="666"/>
      <c r="DP7" s="667"/>
      <c r="DQ7" s="671">
        <v>638385</v>
      </c>
      <c r="DR7" s="666"/>
      <c r="DS7" s="666"/>
      <c r="DT7" s="666"/>
      <c r="DU7" s="666"/>
      <c r="DV7" s="666"/>
      <c r="DW7" s="666"/>
      <c r="DX7" s="666"/>
      <c r="DY7" s="666"/>
      <c r="DZ7" s="666"/>
      <c r="EA7" s="666"/>
      <c r="EB7" s="666"/>
      <c r="EC7" s="709"/>
    </row>
    <row r="8" spans="2:143" ht="11.25" customHeight="1">
      <c r="B8" s="662" t="s">
        <v>234</v>
      </c>
      <c r="C8" s="663"/>
      <c r="D8" s="663"/>
      <c r="E8" s="663"/>
      <c r="F8" s="663"/>
      <c r="G8" s="663"/>
      <c r="H8" s="663"/>
      <c r="I8" s="663"/>
      <c r="J8" s="663"/>
      <c r="K8" s="663"/>
      <c r="L8" s="663"/>
      <c r="M8" s="663"/>
      <c r="N8" s="663"/>
      <c r="O8" s="663"/>
      <c r="P8" s="663"/>
      <c r="Q8" s="664"/>
      <c r="R8" s="665">
        <v>863</v>
      </c>
      <c r="S8" s="666"/>
      <c r="T8" s="666"/>
      <c r="U8" s="666"/>
      <c r="V8" s="666"/>
      <c r="W8" s="666"/>
      <c r="X8" s="666"/>
      <c r="Y8" s="667"/>
      <c r="Z8" s="692">
        <v>0</v>
      </c>
      <c r="AA8" s="692"/>
      <c r="AB8" s="692"/>
      <c r="AC8" s="692"/>
      <c r="AD8" s="693">
        <v>863</v>
      </c>
      <c r="AE8" s="693"/>
      <c r="AF8" s="693"/>
      <c r="AG8" s="693"/>
      <c r="AH8" s="693"/>
      <c r="AI8" s="693"/>
      <c r="AJ8" s="693"/>
      <c r="AK8" s="693"/>
      <c r="AL8" s="668">
        <v>0</v>
      </c>
      <c r="AM8" s="669"/>
      <c r="AN8" s="669"/>
      <c r="AO8" s="694"/>
      <c r="AP8" s="662" t="s">
        <v>235</v>
      </c>
      <c r="AQ8" s="663"/>
      <c r="AR8" s="663"/>
      <c r="AS8" s="663"/>
      <c r="AT8" s="663"/>
      <c r="AU8" s="663"/>
      <c r="AV8" s="663"/>
      <c r="AW8" s="663"/>
      <c r="AX8" s="663"/>
      <c r="AY8" s="663"/>
      <c r="AZ8" s="663"/>
      <c r="BA8" s="663"/>
      <c r="BB8" s="663"/>
      <c r="BC8" s="663"/>
      <c r="BD8" s="663"/>
      <c r="BE8" s="663"/>
      <c r="BF8" s="664"/>
      <c r="BG8" s="665">
        <v>7122</v>
      </c>
      <c r="BH8" s="666"/>
      <c r="BI8" s="666"/>
      <c r="BJ8" s="666"/>
      <c r="BK8" s="666"/>
      <c r="BL8" s="666"/>
      <c r="BM8" s="666"/>
      <c r="BN8" s="667"/>
      <c r="BO8" s="692">
        <v>2</v>
      </c>
      <c r="BP8" s="692"/>
      <c r="BQ8" s="692"/>
      <c r="BR8" s="692"/>
      <c r="BS8" s="693" t="s">
        <v>126</v>
      </c>
      <c r="BT8" s="693"/>
      <c r="BU8" s="693"/>
      <c r="BV8" s="693"/>
      <c r="BW8" s="693"/>
      <c r="BX8" s="693"/>
      <c r="BY8" s="693"/>
      <c r="BZ8" s="693"/>
      <c r="CA8" s="693"/>
      <c r="CB8" s="751"/>
      <c r="CD8" s="699" t="s">
        <v>236</v>
      </c>
      <c r="CE8" s="700"/>
      <c r="CF8" s="700"/>
      <c r="CG8" s="700"/>
      <c r="CH8" s="700"/>
      <c r="CI8" s="700"/>
      <c r="CJ8" s="700"/>
      <c r="CK8" s="700"/>
      <c r="CL8" s="700"/>
      <c r="CM8" s="700"/>
      <c r="CN8" s="700"/>
      <c r="CO8" s="700"/>
      <c r="CP8" s="700"/>
      <c r="CQ8" s="701"/>
      <c r="CR8" s="665">
        <v>1303016</v>
      </c>
      <c r="CS8" s="666"/>
      <c r="CT8" s="666"/>
      <c r="CU8" s="666"/>
      <c r="CV8" s="666"/>
      <c r="CW8" s="666"/>
      <c r="CX8" s="666"/>
      <c r="CY8" s="667"/>
      <c r="CZ8" s="692">
        <v>24</v>
      </c>
      <c r="DA8" s="692"/>
      <c r="DB8" s="692"/>
      <c r="DC8" s="692"/>
      <c r="DD8" s="671" t="s">
        <v>126</v>
      </c>
      <c r="DE8" s="666"/>
      <c r="DF8" s="666"/>
      <c r="DG8" s="666"/>
      <c r="DH8" s="666"/>
      <c r="DI8" s="666"/>
      <c r="DJ8" s="666"/>
      <c r="DK8" s="666"/>
      <c r="DL8" s="666"/>
      <c r="DM8" s="666"/>
      <c r="DN8" s="666"/>
      <c r="DO8" s="666"/>
      <c r="DP8" s="667"/>
      <c r="DQ8" s="671">
        <v>650859</v>
      </c>
      <c r="DR8" s="666"/>
      <c r="DS8" s="666"/>
      <c r="DT8" s="666"/>
      <c r="DU8" s="666"/>
      <c r="DV8" s="666"/>
      <c r="DW8" s="666"/>
      <c r="DX8" s="666"/>
      <c r="DY8" s="666"/>
      <c r="DZ8" s="666"/>
      <c r="EA8" s="666"/>
      <c r="EB8" s="666"/>
      <c r="EC8" s="709"/>
    </row>
    <row r="9" spans="2:143" ht="11.25" customHeight="1">
      <c r="B9" s="662" t="s">
        <v>237</v>
      </c>
      <c r="C9" s="663"/>
      <c r="D9" s="663"/>
      <c r="E9" s="663"/>
      <c r="F9" s="663"/>
      <c r="G9" s="663"/>
      <c r="H9" s="663"/>
      <c r="I9" s="663"/>
      <c r="J9" s="663"/>
      <c r="K9" s="663"/>
      <c r="L9" s="663"/>
      <c r="M9" s="663"/>
      <c r="N9" s="663"/>
      <c r="O9" s="663"/>
      <c r="P9" s="663"/>
      <c r="Q9" s="664"/>
      <c r="R9" s="665">
        <v>1195</v>
      </c>
      <c r="S9" s="666"/>
      <c r="T9" s="666"/>
      <c r="U9" s="666"/>
      <c r="V9" s="666"/>
      <c r="W9" s="666"/>
      <c r="X9" s="666"/>
      <c r="Y9" s="667"/>
      <c r="Z9" s="692">
        <v>0</v>
      </c>
      <c r="AA9" s="692"/>
      <c r="AB9" s="692"/>
      <c r="AC9" s="692"/>
      <c r="AD9" s="693">
        <v>1195</v>
      </c>
      <c r="AE9" s="693"/>
      <c r="AF9" s="693"/>
      <c r="AG9" s="693"/>
      <c r="AH9" s="693"/>
      <c r="AI9" s="693"/>
      <c r="AJ9" s="693"/>
      <c r="AK9" s="693"/>
      <c r="AL9" s="668">
        <v>0</v>
      </c>
      <c r="AM9" s="669"/>
      <c r="AN9" s="669"/>
      <c r="AO9" s="694"/>
      <c r="AP9" s="662" t="s">
        <v>238</v>
      </c>
      <c r="AQ9" s="663"/>
      <c r="AR9" s="663"/>
      <c r="AS9" s="663"/>
      <c r="AT9" s="663"/>
      <c r="AU9" s="663"/>
      <c r="AV9" s="663"/>
      <c r="AW9" s="663"/>
      <c r="AX9" s="663"/>
      <c r="AY9" s="663"/>
      <c r="AZ9" s="663"/>
      <c r="BA9" s="663"/>
      <c r="BB9" s="663"/>
      <c r="BC9" s="663"/>
      <c r="BD9" s="663"/>
      <c r="BE9" s="663"/>
      <c r="BF9" s="664"/>
      <c r="BG9" s="665">
        <v>120445</v>
      </c>
      <c r="BH9" s="666"/>
      <c r="BI9" s="666"/>
      <c r="BJ9" s="666"/>
      <c r="BK9" s="666"/>
      <c r="BL9" s="666"/>
      <c r="BM9" s="666"/>
      <c r="BN9" s="667"/>
      <c r="BO9" s="692">
        <v>33.6</v>
      </c>
      <c r="BP9" s="692"/>
      <c r="BQ9" s="692"/>
      <c r="BR9" s="692"/>
      <c r="BS9" s="693" t="s">
        <v>126</v>
      </c>
      <c r="BT9" s="693"/>
      <c r="BU9" s="693"/>
      <c r="BV9" s="693"/>
      <c r="BW9" s="693"/>
      <c r="BX9" s="693"/>
      <c r="BY9" s="693"/>
      <c r="BZ9" s="693"/>
      <c r="CA9" s="693"/>
      <c r="CB9" s="751"/>
      <c r="CD9" s="699" t="s">
        <v>239</v>
      </c>
      <c r="CE9" s="700"/>
      <c r="CF9" s="700"/>
      <c r="CG9" s="700"/>
      <c r="CH9" s="700"/>
      <c r="CI9" s="700"/>
      <c r="CJ9" s="700"/>
      <c r="CK9" s="700"/>
      <c r="CL9" s="700"/>
      <c r="CM9" s="700"/>
      <c r="CN9" s="700"/>
      <c r="CO9" s="700"/>
      <c r="CP9" s="700"/>
      <c r="CQ9" s="701"/>
      <c r="CR9" s="665">
        <v>555734</v>
      </c>
      <c r="CS9" s="666"/>
      <c r="CT9" s="666"/>
      <c r="CU9" s="666"/>
      <c r="CV9" s="666"/>
      <c r="CW9" s="666"/>
      <c r="CX9" s="666"/>
      <c r="CY9" s="667"/>
      <c r="CZ9" s="692">
        <v>10.199999999999999</v>
      </c>
      <c r="DA9" s="692"/>
      <c r="DB9" s="692"/>
      <c r="DC9" s="692"/>
      <c r="DD9" s="671">
        <v>219403</v>
      </c>
      <c r="DE9" s="666"/>
      <c r="DF9" s="666"/>
      <c r="DG9" s="666"/>
      <c r="DH9" s="666"/>
      <c r="DI9" s="666"/>
      <c r="DJ9" s="666"/>
      <c r="DK9" s="666"/>
      <c r="DL9" s="666"/>
      <c r="DM9" s="666"/>
      <c r="DN9" s="666"/>
      <c r="DO9" s="666"/>
      <c r="DP9" s="667"/>
      <c r="DQ9" s="671">
        <v>246729</v>
      </c>
      <c r="DR9" s="666"/>
      <c r="DS9" s="666"/>
      <c r="DT9" s="666"/>
      <c r="DU9" s="666"/>
      <c r="DV9" s="666"/>
      <c r="DW9" s="666"/>
      <c r="DX9" s="666"/>
      <c r="DY9" s="666"/>
      <c r="DZ9" s="666"/>
      <c r="EA9" s="666"/>
      <c r="EB9" s="666"/>
      <c r="EC9" s="709"/>
    </row>
    <row r="10" spans="2:143" ht="11.25" customHeight="1">
      <c r="B10" s="662" t="s">
        <v>240</v>
      </c>
      <c r="C10" s="663"/>
      <c r="D10" s="663"/>
      <c r="E10" s="663"/>
      <c r="F10" s="663"/>
      <c r="G10" s="663"/>
      <c r="H10" s="663"/>
      <c r="I10" s="663"/>
      <c r="J10" s="663"/>
      <c r="K10" s="663"/>
      <c r="L10" s="663"/>
      <c r="M10" s="663"/>
      <c r="N10" s="663"/>
      <c r="O10" s="663"/>
      <c r="P10" s="663"/>
      <c r="Q10" s="664"/>
      <c r="R10" s="665" t="s">
        <v>126</v>
      </c>
      <c r="S10" s="666"/>
      <c r="T10" s="666"/>
      <c r="U10" s="666"/>
      <c r="V10" s="666"/>
      <c r="W10" s="666"/>
      <c r="X10" s="666"/>
      <c r="Y10" s="667"/>
      <c r="Z10" s="692" t="s">
        <v>126</v>
      </c>
      <c r="AA10" s="692"/>
      <c r="AB10" s="692"/>
      <c r="AC10" s="692"/>
      <c r="AD10" s="693" t="s">
        <v>126</v>
      </c>
      <c r="AE10" s="693"/>
      <c r="AF10" s="693"/>
      <c r="AG10" s="693"/>
      <c r="AH10" s="693"/>
      <c r="AI10" s="693"/>
      <c r="AJ10" s="693"/>
      <c r="AK10" s="693"/>
      <c r="AL10" s="668" t="s">
        <v>126</v>
      </c>
      <c r="AM10" s="669"/>
      <c r="AN10" s="669"/>
      <c r="AO10" s="694"/>
      <c r="AP10" s="662" t="s">
        <v>241</v>
      </c>
      <c r="AQ10" s="663"/>
      <c r="AR10" s="663"/>
      <c r="AS10" s="663"/>
      <c r="AT10" s="663"/>
      <c r="AU10" s="663"/>
      <c r="AV10" s="663"/>
      <c r="AW10" s="663"/>
      <c r="AX10" s="663"/>
      <c r="AY10" s="663"/>
      <c r="AZ10" s="663"/>
      <c r="BA10" s="663"/>
      <c r="BB10" s="663"/>
      <c r="BC10" s="663"/>
      <c r="BD10" s="663"/>
      <c r="BE10" s="663"/>
      <c r="BF10" s="664"/>
      <c r="BG10" s="665">
        <v>10717</v>
      </c>
      <c r="BH10" s="666"/>
      <c r="BI10" s="666"/>
      <c r="BJ10" s="666"/>
      <c r="BK10" s="666"/>
      <c r="BL10" s="666"/>
      <c r="BM10" s="666"/>
      <c r="BN10" s="667"/>
      <c r="BO10" s="692">
        <v>3</v>
      </c>
      <c r="BP10" s="692"/>
      <c r="BQ10" s="692"/>
      <c r="BR10" s="692"/>
      <c r="BS10" s="693" t="s">
        <v>126</v>
      </c>
      <c r="BT10" s="693"/>
      <c r="BU10" s="693"/>
      <c r="BV10" s="693"/>
      <c r="BW10" s="693"/>
      <c r="BX10" s="693"/>
      <c r="BY10" s="693"/>
      <c r="BZ10" s="693"/>
      <c r="CA10" s="693"/>
      <c r="CB10" s="751"/>
      <c r="CD10" s="699" t="s">
        <v>242</v>
      </c>
      <c r="CE10" s="700"/>
      <c r="CF10" s="700"/>
      <c r="CG10" s="700"/>
      <c r="CH10" s="700"/>
      <c r="CI10" s="700"/>
      <c r="CJ10" s="700"/>
      <c r="CK10" s="700"/>
      <c r="CL10" s="700"/>
      <c r="CM10" s="700"/>
      <c r="CN10" s="700"/>
      <c r="CO10" s="700"/>
      <c r="CP10" s="700"/>
      <c r="CQ10" s="701"/>
      <c r="CR10" s="665" t="s">
        <v>126</v>
      </c>
      <c r="CS10" s="666"/>
      <c r="CT10" s="666"/>
      <c r="CU10" s="666"/>
      <c r="CV10" s="666"/>
      <c r="CW10" s="666"/>
      <c r="CX10" s="666"/>
      <c r="CY10" s="667"/>
      <c r="CZ10" s="692" t="s">
        <v>126</v>
      </c>
      <c r="DA10" s="692"/>
      <c r="DB10" s="692"/>
      <c r="DC10" s="692"/>
      <c r="DD10" s="671" t="s">
        <v>126</v>
      </c>
      <c r="DE10" s="666"/>
      <c r="DF10" s="666"/>
      <c r="DG10" s="666"/>
      <c r="DH10" s="666"/>
      <c r="DI10" s="666"/>
      <c r="DJ10" s="666"/>
      <c r="DK10" s="666"/>
      <c r="DL10" s="666"/>
      <c r="DM10" s="666"/>
      <c r="DN10" s="666"/>
      <c r="DO10" s="666"/>
      <c r="DP10" s="667"/>
      <c r="DQ10" s="671" t="s">
        <v>126</v>
      </c>
      <c r="DR10" s="666"/>
      <c r="DS10" s="666"/>
      <c r="DT10" s="666"/>
      <c r="DU10" s="666"/>
      <c r="DV10" s="666"/>
      <c r="DW10" s="666"/>
      <c r="DX10" s="666"/>
      <c r="DY10" s="666"/>
      <c r="DZ10" s="666"/>
      <c r="EA10" s="666"/>
      <c r="EB10" s="666"/>
      <c r="EC10" s="709"/>
    </row>
    <row r="11" spans="2:143" ht="11.25" customHeight="1">
      <c r="B11" s="662" t="s">
        <v>243</v>
      </c>
      <c r="C11" s="663"/>
      <c r="D11" s="663"/>
      <c r="E11" s="663"/>
      <c r="F11" s="663"/>
      <c r="G11" s="663"/>
      <c r="H11" s="663"/>
      <c r="I11" s="663"/>
      <c r="J11" s="663"/>
      <c r="K11" s="663"/>
      <c r="L11" s="663"/>
      <c r="M11" s="663"/>
      <c r="N11" s="663"/>
      <c r="O11" s="663"/>
      <c r="P11" s="663"/>
      <c r="Q11" s="664"/>
      <c r="R11" s="665">
        <v>118199</v>
      </c>
      <c r="S11" s="666"/>
      <c r="T11" s="666"/>
      <c r="U11" s="666"/>
      <c r="V11" s="666"/>
      <c r="W11" s="666"/>
      <c r="X11" s="666"/>
      <c r="Y11" s="667"/>
      <c r="Z11" s="668">
        <v>2.1</v>
      </c>
      <c r="AA11" s="669"/>
      <c r="AB11" s="669"/>
      <c r="AC11" s="670"/>
      <c r="AD11" s="671">
        <v>118199</v>
      </c>
      <c r="AE11" s="666"/>
      <c r="AF11" s="666"/>
      <c r="AG11" s="666"/>
      <c r="AH11" s="666"/>
      <c r="AI11" s="666"/>
      <c r="AJ11" s="666"/>
      <c r="AK11" s="667"/>
      <c r="AL11" s="668">
        <v>4</v>
      </c>
      <c r="AM11" s="669"/>
      <c r="AN11" s="669"/>
      <c r="AO11" s="694"/>
      <c r="AP11" s="662" t="s">
        <v>244</v>
      </c>
      <c r="AQ11" s="663"/>
      <c r="AR11" s="663"/>
      <c r="AS11" s="663"/>
      <c r="AT11" s="663"/>
      <c r="AU11" s="663"/>
      <c r="AV11" s="663"/>
      <c r="AW11" s="663"/>
      <c r="AX11" s="663"/>
      <c r="AY11" s="663"/>
      <c r="AZ11" s="663"/>
      <c r="BA11" s="663"/>
      <c r="BB11" s="663"/>
      <c r="BC11" s="663"/>
      <c r="BD11" s="663"/>
      <c r="BE11" s="663"/>
      <c r="BF11" s="664"/>
      <c r="BG11" s="665">
        <v>4476</v>
      </c>
      <c r="BH11" s="666"/>
      <c r="BI11" s="666"/>
      <c r="BJ11" s="666"/>
      <c r="BK11" s="666"/>
      <c r="BL11" s="666"/>
      <c r="BM11" s="666"/>
      <c r="BN11" s="667"/>
      <c r="BO11" s="692">
        <v>1.2</v>
      </c>
      <c r="BP11" s="692"/>
      <c r="BQ11" s="692"/>
      <c r="BR11" s="692"/>
      <c r="BS11" s="693" t="s">
        <v>126</v>
      </c>
      <c r="BT11" s="693"/>
      <c r="BU11" s="693"/>
      <c r="BV11" s="693"/>
      <c r="BW11" s="693"/>
      <c r="BX11" s="693"/>
      <c r="BY11" s="693"/>
      <c r="BZ11" s="693"/>
      <c r="CA11" s="693"/>
      <c r="CB11" s="751"/>
      <c r="CD11" s="699" t="s">
        <v>245</v>
      </c>
      <c r="CE11" s="700"/>
      <c r="CF11" s="700"/>
      <c r="CG11" s="700"/>
      <c r="CH11" s="700"/>
      <c r="CI11" s="700"/>
      <c r="CJ11" s="700"/>
      <c r="CK11" s="700"/>
      <c r="CL11" s="700"/>
      <c r="CM11" s="700"/>
      <c r="CN11" s="700"/>
      <c r="CO11" s="700"/>
      <c r="CP11" s="700"/>
      <c r="CQ11" s="701"/>
      <c r="CR11" s="665">
        <v>562149</v>
      </c>
      <c r="CS11" s="666"/>
      <c r="CT11" s="666"/>
      <c r="CU11" s="666"/>
      <c r="CV11" s="666"/>
      <c r="CW11" s="666"/>
      <c r="CX11" s="666"/>
      <c r="CY11" s="667"/>
      <c r="CZ11" s="692">
        <v>10.3</v>
      </c>
      <c r="DA11" s="692"/>
      <c r="DB11" s="692"/>
      <c r="DC11" s="692"/>
      <c r="DD11" s="671">
        <v>200186</v>
      </c>
      <c r="DE11" s="666"/>
      <c r="DF11" s="666"/>
      <c r="DG11" s="666"/>
      <c r="DH11" s="666"/>
      <c r="DI11" s="666"/>
      <c r="DJ11" s="666"/>
      <c r="DK11" s="666"/>
      <c r="DL11" s="666"/>
      <c r="DM11" s="666"/>
      <c r="DN11" s="666"/>
      <c r="DO11" s="666"/>
      <c r="DP11" s="667"/>
      <c r="DQ11" s="671">
        <v>254731</v>
      </c>
      <c r="DR11" s="666"/>
      <c r="DS11" s="666"/>
      <c r="DT11" s="666"/>
      <c r="DU11" s="666"/>
      <c r="DV11" s="666"/>
      <c r="DW11" s="666"/>
      <c r="DX11" s="666"/>
      <c r="DY11" s="666"/>
      <c r="DZ11" s="666"/>
      <c r="EA11" s="666"/>
      <c r="EB11" s="666"/>
      <c r="EC11" s="709"/>
    </row>
    <row r="12" spans="2:143" ht="11.25" customHeight="1">
      <c r="B12" s="662" t="s">
        <v>246</v>
      </c>
      <c r="C12" s="663"/>
      <c r="D12" s="663"/>
      <c r="E12" s="663"/>
      <c r="F12" s="663"/>
      <c r="G12" s="663"/>
      <c r="H12" s="663"/>
      <c r="I12" s="663"/>
      <c r="J12" s="663"/>
      <c r="K12" s="663"/>
      <c r="L12" s="663"/>
      <c r="M12" s="663"/>
      <c r="N12" s="663"/>
      <c r="O12" s="663"/>
      <c r="P12" s="663"/>
      <c r="Q12" s="664"/>
      <c r="R12" s="665" t="s">
        <v>126</v>
      </c>
      <c r="S12" s="666"/>
      <c r="T12" s="666"/>
      <c r="U12" s="666"/>
      <c r="V12" s="666"/>
      <c r="W12" s="666"/>
      <c r="X12" s="666"/>
      <c r="Y12" s="667"/>
      <c r="Z12" s="692" t="s">
        <v>126</v>
      </c>
      <c r="AA12" s="692"/>
      <c r="AB12" s="692"/>
      <c r="AC12" s="692"/>
      <c r="AD12" s="693" t="s">
        <v>126</v>
      </c>
      <c r="AE12" s="693"/>
      <c r="AF12" s="693"/>
      <c r="AG12" s="693"/>
      <c r="AH12" s="693"/>
      <c r="AI12" s="693"/>
      <c r="AJ12" s="693"/>
      <c r="AK12" s="693"/>
      <c r="AL12" s="668" t="s">
        <v>126</v>
      </c>
      <c r="AM12" s="669"/>
      <c r="AN12" s="669"/>
      <c r="AO12" s="694"/>
      <c r="AP12" s="662" t="s">
        <v>247</v>
      </c>
      <c r="AQ12" s="663"/>
      <c r="AR12" s="663"/>
      <c r="AS12" s="663"/>
      <c r="AT12" s="663"/>
      <c r="AU12" s="663"/>
      <c r="AV12" s="663"/>
      <c r="AW12" s="663"/>
      <c r="AX12" s="663"/>
      <c r="AY12" s="663"/>
      <c r="AZ12" s="663"/>
      <c r="BA12" s="663"/>
      <c r="BB12" s="663"/>
      <c r="BC12" s="663"/>
      <c r="BD12" s="663"/>
      <c r="BE12" s="663"/>
      <c r="BF12" s="664"/>
      <c r="BG12" s="665">
        <v>148960</v>
      </c>
      <c r="BH12" s="666"/>
      <c r="BI12" s="666"/>
      <c r="BJ12" s="666"/>
      <c r="BK12" s="666"/>
      <c r="BL12" s="666"/>
      <c r="BM12" s="666"/>
      <c r="BN12" s="667"/>
      <c r="BO12" s="692">
        <v>41.5</v>
      </c>
      <c r="BP12" s="692"/>
      <c r="BQ12" s="692"/>
      <c r="BR12" s="692"/>
      <c r="BS12" s="693" t="s">
        <v>126</v>
      </c>
      <c r="BT12" s="693"/>
      <c r="BU12" s="693"/>
      <c r="BV12" s="693"/>
      <c r="BW12" s="693"/>
      <c r="BX12" s="693"/>
      <c r="BY12" s="693"/>
      <c r="BZ12" s="693"/>
      <c r="CA12" s="693"/>
      <c r="CB12" s="751"/>
      <c r="CD12" s="699" t="s">
        <v>248</v>
      </c>
      <c r="CE12" s="700"/>
      <c r="CF12" s="700"/>
      <c r="CG12" s="700"/>
      <c r="CH12" s="700"/>
      <c r="CI12" s="700"/>
      <c r="CJ12" s="700"/>
      <c r="CK12" s="700"/>
      <c r="CL12" s="700"/>
      <c r="CM12" s="700"/>
      <c r="CN12" s="700"/>
      <c r="CO12" s="700"/>
      <c r="CP12" s="700"/>
      <c r="CQ12" s="701"/>
      <c r="CR12" s="665">
        <v>178137</v>
      </c>
      <c r="CS12" s="666"/>
      <c r="CT12" s="666"/>
      <c r="CU12" s="666"/>
      <c r="CV12" s="666"/>
      <c r="CW12" s="666"/>
      <c r="CX12" s="666"/>
      <c r="CY12" s="667"/>
      <c r="CZ12" s="692">
        <v>3.3</v>
      </c>
      <c r="DA12" s="692"/>
      <c r="DB12" s="692"/>
      <c r="DC12" s="692"/>
      <c r="DD12" s="671">
        <v>15080</v>
      </c>
      <c r="DE12" s="666"/>
      <c r="DF12" s="666"/>
      <c r="DG12" s="666"/>
      <c r="DH12" s="666"/>
      <c r="DI12" s="666"/>
      <c r="DJ12" s="666"/>
      <c r="DK12" s="666"/>
      <c r="DL12" s="666"/>
      <c r="DM12" s="666"/>
      <c r="DN12" s="666"/>
      <c r="DO12" s="666"/>
      <c r="DP12" s="667"/>
      <c r="DQ12" s="671">
        <v>136554</v>
      </c>
      <c r="DR12" s="666"/>
      <c r="DS12" s="666"/>
      <c r="DT12" s="666"/>
      <c r="DU12" s="666"/>
      <c r="DV12" s="666"/>
      <c r="DW12" s="666"/>
      <c r="DX12" s="666"/>
      <c r="DY12" s="666"/>
      <c r="DZ12" s="666"/>
      <c r="EA12" s="666"/>
      <c r="EB12" s="666"/>
      <c r="EC12" s="709"/>
    </row>
    <row r="13" spans="2:143" ht="11.25" customHeight="1">
      <c r="B13" s="662" t="s">
        <v>249</v>
      </c>
      <c r="C13" s="663"/>
      <c r="D13" s="663"/>
      <c r="E13" s="663"/>
      <c r="F13" s="663"/>
      <c r="G13" s="663"/>
      <c r="H13" s="663"/>
      <c r="I13" s="663"/>
      <c r="J13" s="663"/>
      <c r="K13" s="663"/>
      <c r="L13" s="663"/>
      <c r="M13" s="663"/>
      <c r="N13" s="663"/>
      <c r="O13" s="663"/>
      <c r="P13" s="663"/>
      <c r="Q13" s="664"/>
      <c r="R13" s="665" t="s">
        <v>126</v>
      </c>
      <c r="S13" s="666"/>
      <c r="T13" s="666"/>
      <c r="U13" s="666"/>
      <c r="V13" s="666"/>
      <c r="W13" s="666"/>
      <c r="X13" s="666"/>
      <c r="Y13" s="667"/>
      <c r="Z13" s="692" t="s">
        <v>126</v>
      </c>
      <c r="AA13" s="692"/>
      <c r="AB13" s="692"/>
      <c r="AC13" s="692"/>
      <c r="AD13" s="693" t="s">
        <v>126</v>
      </c>
      <c r="AE13" s="693"/>
      <c r="AF13" s="693"/>
      <c r="AG13" s="693"/>
      <c r="AH13" s="693"/>
      <c r="AI13" s="693"/>
      <c r="AJ13" s="693"/>
      <c r="AK13" s="693"/>
      <c r="AL13" s="668" t="s">
        <v>126</v>
      </c>
      <c r="AM13" s="669"/>
      <c r="AN13" s="669"/>
      <c r="AO13" s="694"/>
      <c r="AP13" s="662" t="s">
        <v>250</v>
      </c>
      <c r="AQ13" s="663"/>
      <c r="AR13" s="663"/>
      <c r="AS13" s="663"/>
      <c r="AT13" s="663"/>
      <c r="AU13" s="663"/>
      <c r="AV13" s="663"/>
      <c r="AW13" s="663"/>
      <c r="AX13" s="663"/>
      <c r="AY13" s="663"/>
      <c r="AZ13" s="663"/>
      <c r="BA13" s="663"/>
      <c r="BB13" s="663"/>
      <c r="BC13" s="663"/>
      <c r="BD13" s="663"/>
      <c r="BE13" s="663"/>
      <c r="BF13" s="664"/>
      <c r="BG13" s="665">
        <v>144733</v>
      </c>
      <c r="BH13" s="666"/>
      <c r="BI13" s="666"/>
      <c r="BJ13" s="666"/>
      <c r="BK13" s="666"/>
      <c r="BL13" s="666"/>
      <c r="BM13" s="666"/>
      <c r="BN13" s="667"/>
      <c r="BO13" s="692">
        <v>40.299999999999997</v>
      </c>
      <c r="BP13" s="692"/>
      <c r="BQ13" s="692"/>
      <c r="BR13" s="692"/>
      <c r="BS13" s="693" t="s">
        <v>126</v>
      </c>
      <c r="BT13" s="693"/>
      <c r="BU13" s="693"/>
      <c r="BV13" s="693"/>
      <c r="BW13" s="693"/>
      <c r="BX13" s="693"/>
      <c r="BY13" s="693"/>
      <c r="BZ13" s="693"/>
      <c r="CA13" s="693"/>
      <c r="CB13" s="751"/>
      <c r="CD13" s="699" t="s">
        <v>251</v>
      </c>
      <c r="CE13" s="700"/>
      <c r="CF13" s="700"/>
      <c r="CG13" s="700"/>
      <c r="CH13" s="700"/>
      <c r="CI13" s="700"/>
      <c r="CJ13" s="700"/>
      <c r="CK13" s="700"/>
      <c r="CL13" s="700"/>
      <c r="CM13" s="700"/>
      <c r="CN13" s="700"/>
      <c r="CO13" s="700"/>
      <c r="CP13" s="700"/>
      <c r="CQ13" s="701"/>
      <c r="CR13" s="665">
        <v>548160</v>
      </c>
      <c r="CS13" s="666"/>
      <c r="CT13" s="666"/>
      <c r="CU13" s="666"/>
      <c r="CV13" s="666"/>
      <c r="CW13" s="666"/>
      <c r="CX13" s="666"/>
      <c r="CY13" s="667"/>
      <c r="CZ13" s="692">
        <v>10.1</v>
      </c>
      <c r="DA13" s="692"/>
      <c r="DB13" s="692"/>
      <c r="DC13" s="692"/>
      <c r="DD13" s="671">
        <v>435582</v>
      </c>
      <c r="DE13" s="666"/>
      <c r="DF13" s="666"/>
      <c r="DG13" s="666"/>
      <c r="DH13" s="666"/>
      <c r="DI13" s="666"/>
      <c r="DJ13" s="666"/>
      <c r="DK13" s="666"/>
      <c r="DL13" s="666"/>
      <c r="DM13" s="666"/>
      <c r="DN13" s="666"/>
      <c r="DO13" s="666"/>
      <c r="DP13" s="667"/>
      <c r="DQ13" s="671">
        <v>115947</v>
      </c>
      <c r="DR13" s="666"/>
      <c r="DS13" s="666"/>
      <c r="DT13" s="666"/>
      <c r="DU13" s="666"/>
      <c r="DV13" s="666"/>
      <c r="DW13" s="666"/>
      <c r="DX13" s="666"/>
      <c r="DY13" s="666"/>
      <c r="DZ13" s="666"/>
      <c r="EA13" s="666"/>
      <c r="EB13" s="666"/>
      <c r="EC13" s="709"/>
    </row>
    <row r="14" spans="2:143" ht="11.25" customHeight="1">
      <c r="B14" s="662" t="s">
        <v>252</v>
      </c>
      <c r="C14" s="663"/>
      <c r="D14" s="663"/>
      <c r="E14" s="663"/>
      <c r="F14" s="663"/>
      <c r="G14" s="663"/>
      <c r="H14" s="663"/>
      <c r="I14" s="663"/>
      <c r="J14" s="663"/>
      <c r="K14" s="663"/>
      <c r="L14" s="663"/>
      <c r="M14" s="663"/>
      <c r="N14" s="663"/>
      <c r="O14" s="663"/>
      <c r="P14" s="663"/>
      <c r="Q14" s="664"/>
      <c r="R14" s="665" t="s">
        <v>126</v>
      </c>
      <c r="S14" s="666"/>
      <c r="T14" s="666"/>
      <c r="U14" s="666"/>
      <c r="V14" s="666"/>
      <c r="W14" s="666"/>
      <c r="X14" s="666"/>
      <c r="Y14" s="667"/>
      <c r="Z14" s="692" t="s">
        <v>126</v>
      </c>
      <c r="AA14" s="692"/>
      <c r="AB14" s="692"/>
      <c r="AC14" s="692"/>
      <c r="AD14" s="693" t="s">
        <v>126</v>
      </c>
      <c r="AE14" s="693"/>
      <c r="AF14" s="693"/>
      <c r="AG14" s="693"/>
      <c r="AH14" s="693"/>
      <c r="AI14" s="693"/>
      <c r="AJ14" s="693"/>
      <c r="AK14" s="693"/>
      <c r="AL14" s="668" t="s">
        <v>126</v>
      </c>
      <c r="AM14" s="669"/>
      <c r="AN14" s="669"/>
      <c r="AO14" s="694"/>
      <c r="AP14" s="662" t="s">
        <v>253</v>
      </c>
      <c r="AQ14" s="663"/>
      <c r="AR14" s="663"/>
      <c r="AS14" s="663"/>
      <c r="AT14" s="663"/>
      <c r="AU14" s="663"/>
      <c r="AV14" s="663"/>
      <c r="AW14" s="663"/>
      <c r="AX14" s="663"/>
      <c r="AY14" s="663"/>
      <c r="AZ14" s="663"/>
      <c r="BA14" s="663"/>
      <c r="BB14" s="663"/>
      <c r="BC14" s="663"/>
      <c r="BD14" s="663"/>
      <c r="BE14" s="663"/>
      <c r="BF14" s="664"/>
      <c r="BG14" s="665">
        <v>26356</v>
      </c>
      <c r="BH14" s="666"/>
      <c r="BI14" s="666"/>
      <c r="BJ14" s="666"/>
      <c r="BK14" s="666"/>
      <c r="BL14" s="666"/>
      <c r="BM14" s="666"/>
      <c r="BN14" s="667"/>
      <c r="BO14" s="692">
        <v>7.3</v>
      </c>
      <c r="BP14" s="692"/>
      <c r="BQ14" s="692"/>
      <c r="BR14" s="692"/>
      <c r="BS14" s="693" t="s">
        <v>126</v>
      </c>
      <c r="BT14" s="693"/>
      <c r="BU14" s="693"/>
      <c r="BV14" s="693"/>
      <c r="BW14" s="693"/>
      <c r="BX14" s="693"/>
      <c r="BY14" s="693"/>
      <c r="BZ14" s="693"/>
      <c r="CA14" s="693"/>
      <c r="CB14" s="751"/>
      <c r="CD14" s="699" t="s">
        <v>254</v>
      </c>
      <c r="CE14" s="700"/>
      <c r="CF14" s="700"/>
      <c r="CG14" s="700"/>
      <c r="CH14" s="700"/>
      <c r="CI14" s="700"/>
      <c r="CJ14" s="700"/>
      <c r="CK14" s="700"/>
      <c r="CL14" s="700"/>
      <c r="CM14" s="700"/>
      <c r="CN14" s="700"/>
      <c r="CO14" s="700"/>
      <c r="CP14" s="700"/>
      <c r="CQ14" s="701"/>
      <c r="CR14" s="665">
        <v>168397</v>
      </c>
      <c r="CS14" s="666"/>
      <c r="CT14" s="666"/>
      <c r="CU14" s="666"/>
      <c r="CV14" s="666"/>
      <c r="CW14" s="666"/>
      <c r="CX14" s="666"/>
      <c r="CY14" s="667"/>
      <c r="CZ14" s="692">
        <v>3.1</v>
      </c>
      <c r="DA14" s="692"/>
      <c r="DB14" s="692"/>
      <c r="DC14" s="692"/>
      <c r="DD14" s="671" t="s">
        <v>126</v>
      </c>
      <c r="DE14" s="666"/>
      <c r="DF14" s="666"/>
      <c r="DG14" s="666"/>
      <c r="DH14" s="666"/>
      <c r="DI14" s="666"/>
      <c r="DJ14" s="666"/>
      <c r="DK14" s="666"/>
      <c r="DL14" s="666"/>
      <c r="DM14" s="666"/>
      <c r="DN14" s="666"/>
      <c r="DO14" s="666"/>
      <c r="DP14" s="667"/>
      <c r="DQ14" s="671">
        <v>138165</v>
      </c>
      <c r="DR14" s="666"/>
      <c r="DS14" s="666"/>
      <c r="DT14" s="666"/>
      <c r="DU14" s="666"/>
      <c r="DV14" s="666"/>
      <c r="DW14" s="666"/>
      <c r="DX14" s="666"/>
      <c r="DY14" s="666"/>
      <c r="DZ14" s="666"/>
      <c r="EA14" s="666"/>
      <c r="EB14" s="666"/>
      <c r="EC14" s="709"/>
    </row>
    <row r="15" spans="2:143" ht="11.25" customHeight="1">
      <c r="B15" s="662" t="s">
        <v>255</v>
      </c>
      <c r="C15" s="663"/>
      <c r="D15" s="663"/>
      <c r="E15" s="663"/>
      <c r="F15" s="663"/>
      <c r="G15" s="663"/>
      <c r="H15" s="663"/>
      <c r="I15" s="663"/>
      <c r="J15" s="663"/>
      <c r="K15" s="663"/>
      <c r="L15" s="663"/>
      <c r="M15" s="663"/>
      <c r="N15" s="663"/>
      <c r="O15" s="663"/>
      <c r="P15" s="663"/>
      <c r="Q15" s="664"/>
      <c r="R15" s="665" t="s">
        <v>126</v>
      </c>
      <c r="S15" s="666"/>
      <c r="T15" s="666"/>
      <c r="U15" s="666"/>
      <c r="V15" s="666"/>
      <c r="W15" s="666"/>
      <c r="X15" s="666"/>
      <c r="Y15" s="667"/>
      <c r="Z15" s="692" t="s">
        <v>126</v>
      </c>
      <c r="AA15" s="692"/>
      <c r="AB15" s="692"/>
      <c r="AC15" s="692"/>
      <c r="AD15" s="693" t="s">
        <v>126</v>
      </c>
      <c r="AE15" s="693"/>
      <c r="AF15" s="693"/>
      <c r="AG15" s="693"/>
      <c r="AH15" s="693"/>
      <c r="AI15" s="693"/>
      <c r="AJ15" s="693"/>
      <c r="AK15" s="693"/>
      <c r="AL15" s="668" t="s">
        <v>126</v>
      </c>
      <c r="AM15" s="669"/>
      <c r="AN15" s="669"/>
      <c r="AO15" s="694"/>
      <c r="AP15" s="662" t="s">
        <v>256</v>
      </c>
      <c r="AQ15" s="663"/>
      <c r="AR15" s="663"/>
      <c r="AS15" s="663"/>
      <c r="AT15" s="663"/>
      <c r="AU15" s="663"/>
      <c r="AV15" s="663"/>
      <c r="AW15" s="663"/>
      <c r="AX15" s="663"/>
      <c r="AY15" s="663"/>
      <c r="AZ15" s="663"/>
      <c r="BA15" s="663"/>
      <c r="BB15" s="663"/>
      <c r="BC15" s="663"/>
      <c r="BD15" s="663"/>
      <c r="BE15" s="663"/>
      <c r="BF15" s="664"/>
      <c r="BG15" s="665">
        <v>40663</v>
      </c>
      <c r="BH15" s="666"/>
      <c r="BI15" s="666"/>
      <c r="BJ15" s="666"/>
      <c r="BK15" s="666"/>
      <c r="BL15" s="666"/>
      <c r="BM15" s="666"/>
      <c r="BN15" s="667"/>
      <c r="BO15" s="692">
        <v>11.3</v>
      </c>
      <c r="BP15" s="692"/>
      <c r="BQ15" s="692"/>
      <c r="BR15" s="692"/>
      <c r="BS15" s="693" t="s">
        <v>126</v>
      </c>
      <c r="BT15" s="693"/>
      <c r="BU15" s="693"/>
      <c r="BV15" s="693"/>
      <c r="BW15" s="693"/>
      <c r="BX15" s="693"/>
      <c r="BY15" s="693"/>
      <c r="BZ15" s="693"/>
      <c r="CA15" s="693"/>
      <c r="CB15" s="751"/>
      <c r="CD15" s="699" t="s">
        <v>257</v>
      </c>
      <c r="CE15" s="700"/>
      <c r="CF15" s="700"/>
      <c r="CG15" s="700"/>
      <c r="CH15" s="700"/>
      <c r="CI15" s="700"/>
      <c r="CJ15" s="700"/>
      <c r="CK15" s="700"/>
      <c r="CL15" s="700"/>
      <c r="CM15" s="700"/>
      <c r="CN15" s="700"/>
      <c r="CO15" s="700"/>
      <c r="CP15" s="700"/>
      <c r="CQ15" s="701"/>
      <c r="CR15" s="665">
        <v>505703</v>
      </c>
      <c r="CS15" s="666"/>
      <c r="CT15" s="666"/>
      <c r="CU15" s="666"/>
      <c r="CV15" s="666"/>
      <c r="CW15" s="666"/>
      <c r="CX15" s="666"/>
      <c r="CY15" s="667"/>
      <c r="CZ15" s="692">
        <v>9.3000000000000007</v>
      </c>
      <c r="DA15" s="692"/>
      <c r="DB15" s="692"/>
      <c r="DC15" s="692"/>
      <c r="DD15" s="671">
        <v>58100</v>
      </c>
      <c r="DE15" s="666"/>
      <c r="DF15" s="666"/>
      <c r="DG15" s="666"/>
      <c r="DH15" s="666"/>
      <c r="DI15" s="666"/>
      <c r="DJ15" s="666"/>
      <c r="DK15" s="666"/>
      <c r="DL15" s="666"/>
      <c r="DM15" s="666"/>
      <c r="DN15" s="666"/>
      <c r="DO15" s="666"/>
      <c r="DP15" s="667"/>
      <c r="DQ15" s="671">
        <v>481062</v>
      </c>
      <c r="DR15" s="666"/>
      <c r="DS15" s="666"/>
      <c r="DT15" s="666"/>
      <c r="DU15" s="666"/>
      <c r="DV15" s="666"/>
      <c r="DW15" s="666"/>
      <c r="DX15" s="666"/>
      <c r="DY15" s="666"/>
      <c r="DZ15" s="666"/>
      <c r="EA15" s="666"/>
      <c r="EB15" s="666"/>
      <c r="EC15" s="709"/>
    </row>
    <row r="16" spans="2:143" ht="11.25" customHeight="1">
      <c r="B16" s="662" t="s">
        <v>258</v>
      </c>
      <c r="C16" s="663"/>
      <c r="D16" s="663"/>
      <c r="E16" s="663"/>
      <c r="F16" s="663"/>
      <c r="G16" s="663"/>
      <c r="H16" s="663"/>
      <c r="I16" s="663"/>
      <c r="J16" s="663"/>
      <c r="K16" s="663"/>
      <c r="L16" s="663"/>
      <c r="M16" s="663"/>
      <c r="N16" s="663"/>
      <c r="O16" s="663"/>
      <c r="P16" s="663"/>
      <c r="Q16" s="664"/>
      <c r="R16" s="665">
        <v>2124</v>
      </c>
      <c r="S16" s="666"/>
      <c r="T16" s="666"/>
      <c r="U16" s="666"/>
      <c r="V16" s="666"/>
      <c r="W16" s="666"/>
      <c r="X16" s="666"/>
      <c r="Y16" s="667"/>
      <c r="Z16" s="692">
        <v>0</v>
      </c>
      <c r="AA16" s="692"/>
      <c r="AB16" s="692"/>
      <c r="AC16" s="692"/>
      <c r="AD16" s="693">
        <v>2124</v>
      </c>
      <c r="AE16" s="693"/>
      <c r="AF16" s="693"/>
      <c r="AG16" s="693"/>
      <c r="AH16" s="693"/>
      <c r="AI16" s="693"/>
      <c r="AJ16" s="693"/>
      <c r="AK16" s="693"/>
      <c r="AL16" s="668">
        <v>0.1</v>
      </c>
      <c r="AM16" s="669"/>
      <c r="AN16" s="669"/>
      <c r="AO16" s="694"/>
      <c r="AP16" s="662" t="s">
        <v>259</v>
      </c>
      <c r="AQ16" s="663"/>
      <c r="AR16" s="663"/>
      <c r="AS16" s="663"/>
      <c r="AT16" s="663"/>
      <c r="AU16" s="663"/>
      <c r="AV16" s="663"/>
      <c r="AW16" s="663"/>
      <c r="AX16" s="663"/>
      <c r="AY16" s="663"/>
      <c r="AZ16" s="663"/>
      <c r="BA16" s="663"/>
      <c r="BB16" s="663"/>
      <c r="BC16" s="663"/>
      <c r="BD16" s="663"/>
      <c r="BE16" s="663"/>
      <c r="BF16" s="664"/>
      <c r="BG16" s="665" t="s">
        <v>126</v>
      </c>
      <c r="BH16" s="666"/>
      <c r="BI16" s="666"/>
      <c r="BJ16" s="666"/>
      <c r="BK16" s="666"/>
      <c r="BL16" s="666"/>
      <c r="BM16" s="666"/>
      <c r="BN16" s="667"/>
      <c r="BO16" s="692" t="s">
        <v>126</v>
      </c>
      <c r="BP16" s="692"/>
      <c r="BQ16" s="692"/>
      <c r="BR16" s="692"/>
      <c r="BS16" s="693" t="s">
        <v>126</v>
      </c>
      <c r="BT16" s="693"/>
      <c r="BU16" s="693"/>
      <c r="BV16" s="693"/>
      <c r="BW16" s="693"/>
      <c r="BX16" s="693"/>
      <c r="BY16" s="693"/>
      <c r="BZ16" s="693"/>
      <c r="CA16" s="693"/>
      <c r="CB16" s="751"/>
      <c r="CD16" s="699" t="s">
        <v>260</v>
      </c>
      <c r="CE16" s="700"/>
      <c r="CF16" s="700"/>
      <c r="CG16" s="700"/>
      <c r="CH16" s="700"/>
      <c r="CI16" s="700"/>
      <c r="CJ16" s="700"/>
      <c r="CK16" s="700"/>
      <c r="CL16" s="700"/>
      <c r="CM16" s="700"/>
      <c r="CN16" s="700"/>
      <c r="CO16" s="700"/>
      <c r="CP16" s="700"/>
      <c r="CQ16" s="701"/>
      <c r="CR16" s="665" t="s">
        <v>126</v>
      </c>
      <c r="CS16" s="666"/>
      <c r="CT16" s="666"/>
      <c r="CU16" s="666"/>
      <c r="CV16" s="666"/>
      <c r="CW16" s="666"/>
      <c r="CX16" s="666"/>
      <c r="CY16" s="667"/>
      <c r="CZ16" s="692" t="s">
        <v>126</v>
      </c>
      <c r="DA16" s="692"/>
      <c r="DB16" s="692"/>
      <c r="DC16" s="692"/>
      <c r="DD16" s="671" t="s">
        <v>126</v>
      </c>
      <c r="DE16" s="666"/>
      <c r="DF16" s="666"/>
      <c r="DG16" s="666"/>
      <c r="DH16" s="666"/>
      <c r="DI16" s="666"/>
      <c r="DJ16" s="666"/>
      <c r="DK16" s="666"/>
      <c r="DL16" s="666"/>
      <c r="DM16" s="666"/>
      <c r="DN16" s="666"/>
      <c r="DO16" s="666"/>
      <c r="DP16" s="667"/>
      <c r="DQ16" s="671" t="s">
        <v>126</v>
      </c>
      <c r="DR16" s="666"/>
      <c r="DS16" s="666"/>
      <c r="DT16" s="666"/>
      <c r="DU16" s="666"/>
      <c r="DV16" s="666"/>
      <c r="DW16" s="666"/>
      <c r="DX16" s="666"/>
      <c r="DY16" s="666"/>
      <c r="DZ16" s="666"/>
      <c r="EA16" s="666"/>
      <c r="EB16" s="666"/>
      <c r="EC16" s="709"/>
    </row>
    <row r="17" spans="2:133" ht="11.25" customHeight="1">
      <c r="B17" s="662" t="s">
        <v>261</v>
      </c>
      <c r="C17" s="663"/>
      <c r="D17" s="663"/>
      <c r="E17" s="663"/>
      <c r="F17" s="663"/>
      <c r="G17" s="663"/>
      <c r="H17" s="663"/>
      <c r="I17" s="663"/>
      <c r="J17" s="663"/>
      <c r="K17" s="663"/>
      <c r="L17" s="663"/>
      <c r="M17" s="663"/>
      <c r="N17" s="663"/>
      <c r="O17" s="663"/>
      <c r="P17" s="663"/>
      <c r="Q17" s="664"/>
      <c r="R17" s="665">
        <v>4555</v>
      </c>
      <c r="S17" s="666"/>
      <c r="T17" s="666"/>
      <c r="U17" s="666"/>
      <c r="V17" s="666"/>
      <c r="W17" s="666"/>
      <c r="X17" s="666"/>
      <c r="Y17" s="667"/>
      <c r="Z17" s="692">
        <v>0.1</v>
      </c>
      <c r="AA17" s="692"/>
      <c r="AB17" s="692"/>
      <c r="AC17" s="692"/>
      <c r="AD17" s="693">
        <v>4555</v>
      </c>
      <c r="AE17" s="693"/>
      <c r="AF17" s="693"/>
      <c r="AG17" s="693"/>
      <c r="AH17" s="693"/>
      <c r="AI17" s="693"/>
      <c r="AJ17" s="693"/>
      <c r="AK17" s="693"/>
      <c r="AL17" s="668">
        <v>0.2</v>
      </c>
      <c r="AM17" s="669"/>
      <c r="AN17" s="669"/>
      <c r="AO17" s="694"/>
      <c r="AP17" s="662" t="s">
        <v>262</v>
      </c>
      <c r="AQ17" s="663"/>
      <c r="AR17" s="663"/>
      <c r="AS17" s="663"/>
      <c r="AT17" s="663"/>
      <c r="AU17" s="663"/>
      <c r="AV17" s="663"/>
      <c r="AW17" s="663"/>
      <c r="AX17" s="663"/>
      <c r="AY17" s="663"/>
      <c r="AZ17" s="663"/>
      <c r="BA17" s="663"/>
      <c r="BB17" s="663"/>
      <c r="BC17" s="663"/>
      <c r="BD17" s="663"/>
      <c r="BE17" s="663"/>
      <c r="BF17" s="664"/>
      <c r="BG17" s="665" t="s">
        <v>126</v>
      </c>
      <c r="BH17" s="666"/>
      <c r="BI17" s="666"/>
      <c r="BJ17" s="666"/>
      <c r="BK17" s="666"/>
      <c r="BL17" s="666"/>
      <c r="BM17" s="666"/>
      <c r="BN17" s="667"/>
      <c r="BO17" s="692" t="s">
        <v>126</v>
      </c>
      <c r="BP17" s="692"/>
      <c r="BQ17" s="692"/>
      <c r="BR17" s="692"/>
      <c r="BS17" s="693" t="s">
        <v>126</v>
      </c>
      <c r="BT17" s="693"/>
      <c r="BU17" s="693"/>
      <c r="BV17" s="693"/>
      <c r="BW17" s="693"/>
      <c r="BX17" s="693"/>
      <c r="BY17" s="693"/>
      <c r="BZ17" s="693"/>
      <c r="CA17" s="693"/>
      <c r="CB17" s="751"/>
      <c r="CD17" s="699" t="s">
        <v>263</v>
      </c>
      <c r="CE17" s="700"/>
      <c r="CF17" s="700"/>
      <c r="CG17" s="700"/>
      <c r="CH17" s="700"/>
      <c r="CI17" s="700"/>
      <c r="CJ17" s="700"/>
      <c r="CK17" s="700"/>
      <c r="CL17" s="700"/>
      <c r="CM17" s="700"/>
      <c r="CN17" s="700"/>
      <c r="CO17" s="700"/>
      <c r="CP17" s="700"/>
      <c r="CQ17" s="701"/>
      <c r="CR17" s="665">
        <v>621758</v>
      </c>
      <c r="CS17" s="666"/>
      <c r="CT17" s="666"/>
      <c r="CU17" s="666"/>
      <c r="CV17" s="666"/>
      <c r="CW17" s="666"/>
      <c r="CX17" s="666"/>
      <c r="CY17" s="667"/>
      <c r="CZ17" s="692">
        <v>11.4</v>
      </c>
      <c r="DA17" s="692"/>
      <c r="DB17" s="692"/>
      <c r="DC17" s="692"/>
      <c r="DD17" s="671" t="s">
        <v>126</v>
      </c>
      <c r="DE17" s="666"/>
      <c r="DF17" s="666"/>
      <c r="DG17" s="666"/>
      <c r="DH17" s="666"/>
      <c r="DI17" s="666"/>
      <c r="DJ17" s="666"/>
      <c r="DK17" s="666"/>
      <c r="DL17" s="666"/>
      <c r="DM17" s="666"/>
      <c r="DN17" s="666"/>
      <c r="DO17" s="666"/>
      <c r="DP17" s="667"/>
      <c r="DQ17" s="671">
        <v>605249</v>
      </c>
      <c r="DR17" s="666"/>
      <c r="DS17" s="666"/>
      <c r="DT17" s="666"/>
      <c r="DU17" s="666"/>
      <c r="DV17" s="666"/>
      <c r="DW17" s="666"/>
      <c r="DX17" s="666"/>
      <c r="DY17" s="666"/>
      <c r="DZ17" s="666"/>
      <c r="EA17" s="666"/>
      <c r="EB17" s="666"/>
      <c r="EC17" s="709"/>
    </row>
    <row r="18" spans="2:133" ht="11.25" customHeight="1">
      <c r="B18" s="662" t="s">
        <v>264</v>
      </c>
      <c r="C18" s="663"/>
      <c r="D18" s="663"/>
      <c r="E18" s="663"/>
      <c r="F18" s="663"/>
      <c r="G18" s="663"/>
      <c r="H18" s="663"/>
      <c r="I18" s="663"/>
      <c r="J18" s="663"/>
      <c r="K18" s="663"/>
      <c r="L18" s="663"/>
      <c r="M18" s="663"/>
      <c r="N18" s="663"/>
      <c r="O18" s="663"/>
      <c r="P18" s="663"/>
      <c r="Q18" s="664"/>
      <c r="R18" s="665">
        <v>4329</v>
      </c>
      <c r="S18" s="666"/>
      <c r="T18" s="666"/>
      <c r="U18" s="666"/>
      <c r="V18" s="666"/>
      <c r="W18" s="666"/>
      <c r="X18" s="666"/>
      <c r="Y18" s="667"/>
      <c r="Z18" s="692">
        <v>0.1</v>
      </c>
      <c r="AA18" s="692"/>
      <c r="AB18" s="692"/>
      <c r="AC18" s="692"/>
      <c r="AD18" s="693">
        <v>4329</v>
      </c>
      <c r="AE18" s="693"/>
      <c r="AF18" s="693"/>
      <c r="AG18" s="693"/>
      <c r="AH18" s="693"/>
      <c r="AI18" s="693"/>
      <c r="AJ18" s="693"/>
      <c r="AK18" s="693"/>
      <c r="AL18" s="668">
        <v>0.10000000149011612</v>
      </c>
      <c r="AM18" s="669"/>
      <c r="AN18" s="669"/>
      <c r="AO18" s="694"/>
      <c r="AP18" s="662" t="s">
        <v>265</v>
      </c>
      <c r="AQ18" s="663"/>
      <c r="AR18" s="663"/>
      <c r="AS18" s="663"/>
      <c r="AT18" s="663"/>
      <c r="AU18" s="663"/>
      <c r="AV18" s="663"/>
      <c r="AW18" s="663"/>
      <c r="AX18" s="663"/>
      <c r="AY18" s="663"/>
      <c r="AZ18" s="663"/>
      <c r="BA18" s="663"/>
      <c r="BB18" s="663"/>
      <c r="BC18" s="663"/>
      <c r="BD18" s="663"/>
      <c r="BE18" s="663"/>
      <c r="BF18" s="664"/>
      <c r="BG18" s="665" t="s">
        <v>126</v>
      </c>
      <c r="BH18" s="666"/>
      <c r="BI18" s="666"/>
      <c r="BJ18" s="666"/>
      <c r="BK18" s="666"/>
      <c r="BL18" s="666"/>
      <c r="BM18" s="666"/>
      <c r="BN18" s="667"/>
      <c r="BO18" s="692" t="s">
        <v>126</v>
      </c>
      <c r="BP18" s="692"/>
      <c r="BQ18" s="692"/>
      <c r="BR18" s="692"/>
      <c r="BS18" s="693" t="s">
        <v>126</v>
      </c>
      <c r="BT18" s="693"/>
      <c r="BU18" s="693"/>
      <c r="BV18" s="693"/>
      <c r="BW18" s="693"/>
      <c r="BX18" s="693"/>
      <c r="BY18" s="693"/>
      <c r="BZ18" s="693"/>
      <c r="CA18" s="693"/>
      <c r="CB18" s="751"/>
      <c r="CD18" s="699" t="s">
        <v>266</v>
      </c>
      <c r="CE18" s="700"/>
      <c r="CF18" s="700"/>
      <c r="CG18" s="700"/>
      <c r="CH18" s="700"/>
      <c r="CI18" s="700"/>
      <c r="CJ18" s="700"/>
      <c r="CK18" s="700"/>
      <c r="CL18" s="700"/>
      <c r="CM18" s="700"/>
      <c r="CN18" s="700"/>
      <c r="CO18" s="700"/>
      <c r="CP18" s="700"/>
      <c r="CQ18" s="701"/>
      <c r="CR18" s="665" t="s">
        <v>126</v>
      </c>
      <c r="CS18" s="666"/>
      <c r="CT18" s="666"/>
      <c r="CU18" s="666"/>
      <c r="CV18" s="666"/>
      <c r="CW18" s="666"/>
      <c r="CX18" s="666"/>
      <c r="CY18" s="667"/>
      <c r="CZ18" s="692" t="s">
        <v>126</v>
      </c>
      <c r="DA18" s="692"/>
      <c r="DB18" s="692"/>
      <c r="DC18" s="692"/>
      <c r="DD18" s="671" t="s">
        <v>126</v>
      </c>
      <c r="DE18" s="666"/>
      <c r="DF18" s="666"/>
      <c r="DG18" s="666"/>
      <c r="DH18" s="666"/>
      <c r="DI18" s="666"/>
      <c r="DJ18" s="666"/>
      <c r="DK18" s="666"/>
      <c r="DL18" s="666"/>
      <c r="DM18" s="666"/>
      <c r="DN18" s="666"/>
      <c r="DO18" s="666"/>
      <c r="DP18" s="667"/>
      <c r="DQ18" s="671" t="s">
        <v>126</v>
      </c>
      <c r="DR18" s="666"/>
      <c r="DS18" s="666"/>
      <c r="DT18" s="666"/>
      <c r="DU18" s="666"/>
      <c r="DV18" s="666"/>
      <c r="DW18" s="666"/>
      <c r="DX18" s="666"/>
      <c r="DY18" s="666"/>
      <c r="DZ18" s="666"/>
      <c r="EA18" s="666"/>
      <c r="EB18" s="666"/>
      <c r="EC18" s="709"/>
    </row>
    <row r="19" spans="2:133" ht="11.25" customHeight="1">
      <c r="B19" s="662" t="s">
        <v>267</v>
      </c>
      <c r="C19" s="663"/>
      <c r="D19" s="663"/>
      <c r="E19" s="663"/>
      <c r="F19" s="663"/>
      <c r="G19" s="663"/>
      <c r="H19" s="663"/>
      <c r="I19" s="663"/>
      <c r="J19" s="663"/>
      <c r="K19" s="663"/>
      <c r="L19" s="663"/>
      <c r="M19" s="663"/>
      <c r="N19" s="663"/>
      <c r="O19" s="663"/>
      <c r="P19" s="663"/>
      <c r="Q19" s="664"/>
      <c r="R19" s="665">
        <v>551</v>
      </c>
      <c r="S19" s="666"/>
      <c r="T19" s="666"/>
      <c r="U19" s="666"/>
      <c r="V19" s="666"/>
      <c r="W19" s="666"/>
      <c r="X19" s="666"/>
      <c r="Y19" s="667"/>
      <c r="Z19" s="692">
        <v>0</v>
      </c>
      <c r="AA19" s="692"/>
      <c r="AB19" s="692"/>
      <c r="AC19" s="692"/>
      <c r="AD19" s="693">
        <v>551</v>
      </c>
      <c r="AE19" s="693"/>
      <c r="AF19" s="693"/>
      <c r="AG19" s="693"/>
      <c r="AH19" s="693"/>
      <c r="AI19" s="693"/>
      <c r="AJ19" s="693"/>
      <c r="AK19" s="693"/>
      <c r="AL19" s="668">
        <v>0</v>
      </c>
      <c r="AM19" s="669"/>
      <c r="AN19" s="669"/>
      <c r="AO19" s="694"/>
      <c r="AP19" s="662" t="s">
        <v>268</v>
      </c>
      <c r="AQ19" s="663"/>
      <c r="AR19" s="663"/>
      <c r="AS19" s="663"/>
      <c r="AT19" s="663"/>
      <c r="AU19" s="663"/>
      <c r="AV19" s="663"/>
      <c r="AW19" s="663"/>
      <c r="AX19" s="663"/>
      <c r="AY19" s="663"/>
      <c r="AZ19" s="663"/>
      <c r="BA19" s="663"/>
      <c r="BB19" s="663"/>
      <c r="BC19" s="663"/>
      <c r="BD19" s="663"/>
      <c r="BE19" s="663"/>
      <c r="BF19" s="664"/>
      <c r="BG19" s="665" t="s">
        <v>126</v>
      </c>
      <c r="BH19" s="666"/>
      <c r="BI19" s="666"/>
      <c r="BJ19" s="666"/>
      <c r="BK19" s="666"/>
      <c r="BL19" s="666"/>
      <c r="BM19" s="666"/>
      <c r="BN19" s="667"/>
      <c r="BO19" s="692" t="s">
        <v>126</v>
      </c>
      <c r="BP19" s="692"/>
      <c r="BQ19" s="692"/>
      <c r="BR19" s="692"/>
      <c r="BS19" s="693" t="s">
        <v>126</v>
      </c>
      <c r="BT19" s="693"/>
      <c r="BU19" s="693"/>
      <c r="BV19" s="693"/>
      <c r="BW19" s="693"/>
      <c r="BX19" s="693"/>
      <c r="BY19" s="693"/>
      <c r="BZ19" s="693"/>
      <c r="CA19" s="693"/>
      <c r="CB19" s="751"/>
      <c r="CD19" s="699" t="s">
        <v>269</v>
      </c>
      <c r="CE19" s="700"/>
      <c r="CF19" s="700"/>
      <c r="CG19" s="700"/>
      <c r="CH19" s="700"/>
      <c r="CI19" s="700"/>
      <c r="CJ19" s="700"/>
      <c r="CK19" s="700"/>
      <c r="CL19" s="700"/>
      <c r="CM19" s="700"/>
      <c r="CN19" s="700"/>
      <c r="CO19" s="700"/>
      <c r="CP19" s="700"/>
      <c r="CQ19" s="701"/>
      <c r="CR19" s="665" t="s">
        <v>126</v>
      </c>
      <c r="CS19" s="666"/>
      <c r="CT19" s="666"/>
      <c r="CU19" s="666"/>
      <c r="CV19" s="666"/>
      <c r="CW19" s="666"/>
      <c r="CX19" s="666"/>
      <c r="CY19" s="667"/>
      <c r="CZ19" s="692" t="s">
        <v>126</v>
      </c>
      <c r="DA19" s="692"/>
      <c r="DB19" s="692"/>
      <c r="DC19" s="692"/>
      <c r="DD19" s="671" t="s">
        <v>126</v>
      </c>
      <c r="DE19" s="666"/>
      <c r="DF19" s="666"/>
      <c r="DG19" s="666"/>
      <c r="DH19" s="666"/>
      <c r="DI19" s="666"/>
      <c r="DJ19" s="666"/>
      <c r="DK19" s="666"/>
      <c r="DL19" s="666"/>
      <c r="DM19" s="666"/>
      <c r="DN19" s="666"/>
      <c r="DO19" s="666"/>
      <c r="DP19" s="667"/>
      <c r="DQ19" s="671" t="s">
        <v>126</v>
      </c>
      <c r="DR19" s="666"/>
      <c r="DS19" s="666"/>
      <c r="DT19" s="666"/>
      <c r="DU19" s="666"/>
      <c r="DV19" s="666"/>
      <c r="DW19" s="666"/>
      <c r="DX19" s="666"/>
      <c r="DY19" s="666"/>
      <c r="DZ19" s="666"/>
      <c r="EA19" s="666"/>
      <c r="EB19" s="666"/>
      <c r="EC19" s="709"/>
    </row>
    <row r="20" spans="2:133" ht="11.25" customHeight="1">
      <c r="B20" s="662" t="s">
        <v>270</v>
      </c>
      <c r="C20" s="663"/>
      <c r="D20" s="663"/>
      <c r="E20" s="663"/>
      <c r="F20" s="663"/>
      <c r="G20" s="663"/>
      <c r="H20" s="663"/>
      <c r="I20" s="663"/>
      <c r="J20" s="663"/>
      <c r="K20" s="663"/>
      <c r="L20" s="663"/>
      <c r="M20" s="663"/>
      <c r="N20" s="663"/>
      <c r="O20" s="663"/>
      <c r="P20" s="663"/>
      <c r="Q20" s="664"/>
      <c r="R20" s="665">
        <v>596</v>
      </c>
      <c r="S20" s="666"/>
      <c r="T20" s="666"/>
      <c r="U20" s="666"/>
      <c r="V20" s="666"/>
      <c r="W20" s="666"/>
      <c r="X20" s="666"/>
      <c r="Y20" s="667"/>
      <c r="Z20" s="692">
        <v>0</v>
      </c>
      <c r="AA20" s="692"/>
      <c r="AB20" s="692"/>
      <c r="AC20" s="692"/>
      <c r="AD20" s="693">
        <v>596</v>
      </c>
      <c r="AE20" s="693"/>
      <c r="AF20" s="693"/>
      <c r="AG20" s="693"/>
      <c r="AH20" s="693"/>
      <c r="AI20" s="693"/>
      <c r="AJ20" s="693"/>
      <c r="AK20" s="693"/>
      <c r="AL20" s="668">
        <v>0</v>
      </c>
      <c r="AM20" s="669"/>
      <c r="AN20" s="669"/>
      <c r="AO20" s="694"/>
      <c r="AP20" s="662" t="s">
        <v>271</v>
      </c>
      <c r="AQ20" s="663"/>
      <c r="AR20" s="663"/>
      <c r="AS20" s="663"/>
      <c r="AT20" s="663"/>
      <c r="AU20" s="663"/>
      <c r="AV20" s="663"/>
      <c r="AW20" s="663"/>
      <c r="AX20" s="663"/>
      <c r="AY20" s="663"/>
      <c r="AZ20" s="663"/>
      <c r="BA20" s="663"/>
      <c r="BB20" s="663"/>
      <c r="BC20" s="663"/>
      <c r="BD20" s="663"/>
      <c r="BE20" s="663"/>
      <c r="BF20" s="664"/>
      <c r="BG20" s="665" t="s">
        <v>126</v>
      </c>
      <c r="BH20" s="666"/>
      <c r="BI20" s="666"/>
      <c r="BJ20" s="666"/>
      <c r="BK20" s="666"/>
      <c r="BL20" s="666"/>
      <c r="BM20" s="666"/>
      <c r="BN20" s="667"/>
      <c r="BO20" s="692" t="s">
        <v>126</v>
      </c>
      <c r="BP20" s="692"/>
      <c r="BQ20" s="692"/>
      <c r="BR20" s="692"/>
      <c r="BS20" s="693" t="s">
        <v>126</v>
      </c>
      <c r="BT20" s="693"/>
      <c r="BU20" s="693"/>
      <c r="BV20" s="693"/>
      <c r="BW20" s="693"/>
      <c r="BX20" s="693"/>
      <c r="BY20" s="693"/>
      <c r="BZ20" s="693"/>
      <c r="CA20" s="693"/>
      <c r="CB20" s="751"/>
      <c r="CD20" s="699" t="s">
        <v>272</v>
      </c>
      <c r="CE20" s="700"/>
      <c r="CF20" s="700"/>
      <c r="CG20" s="700"/>
      <c r="CH20" s="700"/>
      <c r="CI20" s="700"/>
      <c r="CJ20" s="700"/>
      <c r="CK20" s="700"/>
      <c r="CL20" s="700"/>
      <c r="CM20" s="700"/>
      <c r="CN20" s="700"/>
      <c r="CO20" s="700"/>
      <c r="CP20" s="700"/>
      <c r="CQ20" s="701"/>
      <c r="CR20" s="665">
        <v>5438900</v>
      </c>
      <c r="CS20" s="666"/>
      <c r="CT20" s="666"/>
      <c r="CU20" s="666"/>
      <c r="CV20" s="666"/>
      <c r="CW20" s="666"/>
      <c r="CX20" s="666"/>
      <c r="CY20" s="667"/>
      <c r="CZ20" s="692">
        <v>100</v>
      </c>
      <c r="DA20" s="692"/>
      <c r="DB20" s="692"/>
      <c r="DC20" s="692"/>
      <c r="DD20" s="671">
        <v>986413</v>
      </c>
      <c r="DE20" s="666"/>
      <c r="DF20" s="666"/>
      <c r="DG20" s="666"/>
      <c r="DH20" s="666"/>
      <c r="DI20" s="666"/>
      <c r="DJ20" s="666"/>
      <c r="DK20" s="666"/>
      <c r="DL20" s="666"/>
      <c r="DM20" s="666"/>
      <c r="DN20" s="666"/>
      <c r="DO20" s="666"/>
      <c r="DP20" s="667"/>
      <c r="DQ20" s="671">
        <v>3332417</v>
      </c>
      <c r="DR20" s="666"/>
      <c r="DS20" s="666"/>
      <c r="DT20" s="666"/>
      <c r="DU20" s="666"/>
      <c r="DV20" s="666"/>
      <c r="DW20" s="666"/>
      <c r="DX20" s="666"/>
      <c r="DY20" s="666"/>
      <c r="DZ20" s="666"/>
      <c r="EA20" s="666"/>
      <c r="EB20" s="666"/>
      <c r="EC20" s="709"/>
    </row>
    <row r="21" spans="2:133" ht="11.25" customHeight="1">
      <c r="B21" s="662" t="s">
        <v>273</v>
      </c>
      <c r="C21" s="663"/>
      <c r="D21" s="663"/>
      <c r="E21" s="663"/>
      <c r="F21" s="663"/>
      <c r="G21" s="663"/>
      <c r="H21" s="663"/>
      <c r="I21" s="663"/>
      <c r="J21" s="663"/>
      <c r="K21" s="663"/>
      <c r="L21" s="663"/>
      <c r="M21" s="663"/>
      <c r="N21" s="663"/>
      <c r="O21" s="663"/>
      <c r="P21" s="663"/>
      <c r="Q21" s="664"/>
      <c r="R21" s="665">
        <v>181</v>
      </c>
      <c r="S21" s="666"/>
      <c r="T21" s="666"/>
      <c r="U21" s="666"/>
      <c r="V21" s="666"/>
      <c r="W21" s="666"/>
      <c r="X21" s="666"/>
      <c r="Y21" s="667"/>
      <c r="Z21" s="692">
        <v>0</v>
      </c>
      <c r="AA21" s="692"/>
      <c r="AB21" s="692"/>
      <c r="AC21" s="692"/>
      <c r="AD21" s="693">
        <v>181</v>
      </c>
      <c r="AE21" s="693"/>
      <c r="AF21" s="693"/>
      <c r="AG21" s="693"/>
      <c r="AH21" s="693"/>
      <c r="AI21" s="693"/>
      <c r="AJ21" s="693"/>
      <c r="AK21" s="693"/>
      <c r="AL21" s="668">
        <v>0</v>
      </c>
      <c r="AM21" s="669"/>
      <c r="AN21" s="669"/>
      <c r="AO21" s="694"/>
      <c r="AP21" s="758" t="s">
        <v>274</v>
      </c>
      <c r="AQ21" s="765"/>
      <c r="AR21" s="765"/>
      <c r="AS21" s="765"/>
      <c r="AT21" s="765"/>
      <c r="AU21" s="765"/>
      <c r="AV21" s="765"/>
      <c r="AW21" s="765"/>
      <c r="AX21" s="765"/>
      <c r="AY21" s="765"/>
      <c r="AZ21" s="765"/>
      <c r="BA21" s="765"/>
      <c r="BB21" s="765"/>
      <c r="BC21" s="765"/>
      <c r="BD21" s="765"/>
      <c r="BE21" s="765"/>
      <c r="BF21" s="760"/>
      <c r="BG21" s="665" t="s">
        <v>126</v>
      </c>
      <c r="BH21" s="666"/>
      <c r="BI21" s="666"/>
      <c r="BJ21" s="666"/>
      <c r="BK21" s="666"/>
      <c r="BL21" s="666"/>
      <c r="BM21" s="666"/>
      <c r="BN21" s="667"/>
      <c r="BO21" s="692" t="s">
        <v>126</v>
      </c>
      <c r="BP21" s="692"/>
      <c r="BQ21" s="692"/>
      <c r="BR21" s="692"/>
      <c r="BS21" s="693" t="s">
        <v>126</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c r="B22" s="728" t="s">
        <v>275</v>
      </c>
      <c r="C22" s="729"/>
      <c r="D22" s="729"/>
      <c r="E22" s="729"/>
      <c r="F22" s="729"/>
      <c r="G22" s="729"/>
      <c r="H22" s="729"/>
      <c r="I22" s="729"/>
      <c r="J22" s="729"/>
      <c r="K22" s="729"/>
      <c r="L22" s="729"/>
      <c r="M22" s="729"/>
      <c r="N22" s="729"/>
      <c r="O22" s="729"/>
      <c r="P22" s="729"/>
      <c r="Q22" s="730"/>
      <c r="R22" s="665">
        <v>3001</v>
      </c>
      <c r="S22" s="666"/>
      <c r="T22" s="666"/>
      <c r="U22" s="666"/>
      <c r="V22" s="666"/>
      <c r="W22" s="666"/>
      <c r="X22" s="666"/>
      <c r="Y22" s="667"/>
      <c r="Z22" s="692">
        <v>0.1</v>
      </c>
      <c r="AA22" s="692"/>
      <c r="AB22" s="692"/>
      <c r="AC22" s="692"/>
      <c r="AD22" s="693">
        <v>3001</v>
      </c>
      <c r="AE22" s="693"/>
      <c r="AF22" s="693"/>
      <c r="AG22" s="693"/>
      <c r="AH22" s="693"/>
      <c r="AI22" s="693"/>
      <c r="AJ22" s="693"/>
      <c r="AK22" s="693"/>
      <c r="AL22" s="668">
        <v>0.10000000149011612</v>
      </c>
      <c r="AM22" s="669"/>
      <c r="AN22" s="669"/>
      <c r="AO22" s="694"/>
      <c r="AP22" s="758" t="s">
        <v>276</v>
      </c>
      <c r="AQ22" s="765"/>
      <c r="AR22" s="765"/>
      <c r="AS22" s="765"/>
      <c r="AT22" s="765"/>
      <c r="AU22" s="765"/>
      <c r="AV22" s="765"/>
      <c r="AW22" s="765"/>
      <c r="AX22" s="765"/>
      <c r="AY22" s="765"/>
      <c r="AZ22" s="765"/>
      <c r="BA22" s="765"/>
      <c r="BB22" s="765"/>
      <c r="BC22" s="765"/>
      <c r="BD22" s="765"/>
      <c r="BE22" s="765"/>
      <c r="BF22" s="760"/>
      <c r="BG22" s="665" t="s">
        <v>126</v>
      </c>
      <c r="BH22" s="666"/>
      <c r="BI22" s="666"/>
      <c r="BJ22" s="666"/>
      <c r="BK22" s="666"/>
      <c r="BL22" s="666"/>
      <c r="BM22" s="666"/>
      <c r="BN22" s="667"/>
      <c r="BO22" s="692" t="s">
        <v>126</v>
      </c>
      <c r="BP22" s="692"/>
      <c r="BQ22" s="692"/>
      <c r="BR22" s="692"/>
      <c r="BS22" s="693" t="s">
        <v>126</v>
      </c>
      <c r="BT22" s="693"/>
      <c r="BU22" s="693"/>
      <c r="BV22" s="693"/>
      <c r="BW22" s="693"/>
      <c r="BX22" s="693"/>
      <c r="BY22" s="693"/>
      <c r="BZ22" s="693"/>
      <c r="CA22" s="693"/>
      <c r="CB22" s="751"/>
      <c r="CD22" s="767" t="s">
        <v>277</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c r="B23" s="662" t="s">
        <v>278</v>
      </c>
      <c r="C23" s="663"/>
      <c r="D23" s="663"/>
      <c r="E23" s="663"/>
      <c r="F23" s="663"/>
      <c r="G23" s="663"/>
      <c r="H23" s="663"/>
      <c r="I23" s="663"/>
      <c r="J23" s="663"/>
      <c r="K23" s="663"/>
      <c r="L23" s="663"/>
      <c r="M23" s="663"/>
      <c r="N23" s="663"/>
      <c r="O23" s="663"/>
      <c r="P23" s="663"/>
      <c r="Q23" s="664"/>
      <c r="R23" s="665">
        <v>2590190</v>
      </c>
      <c r="S23" s="666"/>
      <c r="T23" s="666"/>
      <c r="U23" s="666"/>
      <c r="V23" s="666"/>
      <c r="W23" s="666"/>
      <c r="X23" s="666"/>
      <c r="Y23" s="667"/>
      <c r="Z23" s="692">
        <v>44.9</v>
      </c>
      <c r="AA23" s="692"/>
      <c r="AB23" s="692"/>
      <c r="AC23" s="692"/>
      <c r="AD23" s="693">
        <v>2413948</v>
      </c>
      <c r="AE23" s="693"/>
      <c r="AF23" s="693"/>
      <c r="AG23" s="693"/>
      <c r="AH23" s="693"/>
      <c r="AI23" s="693"/>
      <c r="AJ23" s="693"/>
      <c r="AK23" s="693"/>
      <c r="AL23" s="668">
        <v>81.8</v>
      </c>
      <c r="AM23" s="669"/>
      <c r="AN23" s="669"/>
      <c r="AO23" s="694"/>
      <c r="AP23" s="758" t="s">
        <v>279</v>
      </c>
      <c r="AQ23" s="765"/>
      <c r="AR23" s="765"/>
      <c r="AS23" s="765"/>
      <c r="AT23" s="765"/>
      <c r="AU23" s="765"/>
      <c r="AV23" s="765"/>
      <c r="AW23" s="765"/>
      <c r="AX23" s="765"/>
      <c r="AY23" s="765"/>
      <c r="AZ23" s="765"/>
      <c r="BA23" s="765"/>
      <c r="BB23" s="765"/>
      <c r="BC23" s="765"/>
      <c r="BD23" s="765"/>
      <c r="BE23" s="765"/>
      <c r="BF23" s="760"/>
      <c r="BG23" s="665" t="s">
        <v>126</v>
      </c>
      <c r="BH23" s="666"/>
      <c r="BI23" s="666"/>
      <c r="BJ23" s="666"/>
      <c r="BK23" s="666"/>
      <c r="BL23" s="666"/>
      <c r="BM23" s="666"/>
      <c r="BN23" s="667"/>
      <c r="BO23" s="692" t="s">
        <v>126</v>
      </c>
      <c r="BP23" s="692"/>
      <c r="BQ23" s="692"/>
      <c r="BR23" s="692"/>
      <c r="BS23" s="693" t="s">
        <v>126</v>
      </c>
      <c r="BT23" s="693"/>
      <c r="BU23" s="693"/>
      <c r="BV23" s="693"/>
      <c r="BW23" s="693"/>
      <c r="BX23" s="693"/>
      <c r="BY23" s="693"/>
      <c r="BZ23" s="693"/>
      <c r="CA23" s="693"/>
      <c r="CB23" s="751"/>
      <c r="CD23" s="767" t="s">
        <v>219</v>
      </c>
      <c r="CE23" s="768"/>
      <c r="CF23" s="768"/>
      <c r="CG23" s="768"/>
      <c r="CH23" s="768"/>
      <c r="CI23" s="768"/>
      <c r="CJ23" s="768"/>
      <c r="CK23" s="768"/>
      <c r="CL23" s="768"/>
      <c r="CM23" s="768"/>
      <c r="CN23" s="768"/>
      <c r="CO23" s="768"/>
      <c r="CP23" s="768"/>
      <c r="CQ23" s="769"/>
      <c r="CR23" s="767" t="s">
        <v>280</v>
      </c>
      <c r="CS23" s="768"/>
      <c r="CT23" s="768"/>
      <c r="CU23" s="768"/>
      <c r="CV23" s="768"/>
      <c r="CW23" s="768"/>
      <c r="CX23" s="768"/>
      <c r="CY23" s="769"/>
      <c r="CZ23" s="767" t="s">
        <v>281</v>
      </c>
      <c r="DA23" s="768"/>
      <c r="DB23" s="768"/>
      <c r="DC23" s="769"/>
      <c r="DD23" s="767" t="s">
        <v>282</v>
      </c>
      <c r="DE23" s="768"/>
      <c r="DF23" s="768"/>
      <c r="DG23" s="768"/>
      <c r="DH23" s="768"/>
      <c r="DI23" s="768"/>
      <c r="DJ23" s="768"/>
      <c r="DK23" s="769"/>
      <c r="DL23" s="776" t="s">
        <v>283</v>
      </c>
      <c r="DM23" s="777"/>
      <c r="DN23" s="777"/>
      <c r="DO23" s="777"/>
      <c r="DP23" s="777"/>
      <c r="DQ23" s="777"/>
      <c r="DR23" s="777"/>
      <c r="DS23" s="777"/>
      <c r="DT23" s="777"/>
      <c r="DU23" s="777"/>
      <c r="DV23" s="778"/>
      <c r="DW23" s="767" t="s">
        <v>284</v>
      </c>
      <c r="DX23" s="768"/>
      <c r="DY23" s="768"/>
      <c r="DZ23" s="768"/>
      <c r="EA23" s="768"/>
      <c r="EB23" s="768"/>
      <c r="EC23" s="769"/>
    </row>
    <row r="24" spans="2:133" ht="11.25" customHeight="1">
      <c r="B24" s="662" t="s">
        <v>285</v>
      </c>
      <c r="C24" s="663"/>
      <c r="D24" s="663"/>
      <c r="E24" s="663"/>
      <c r="F24" s="663"/>
      <c r="G24" s="663"/>
      <c r="H24" s="663"/>
      <c r="I24" s="663"/>
      <c r="J24" s="663"/>
      <c r="K24" s="663"/>
      <c r="L24" s="663"/>
      <c r="M24" s="663"/>
      <c r="N24" s="663"/>
      <c r="O24" s="663"/>
      <c r="P24" s="663"/>
      <c r="Q24" s="664"/>
      <c r="R24" s="665">
        <v>2413948</v>
      </c>
      <c r="S24" s="666"/>
      <c r="T24" s="666"/>
      <c r="U24" s="666"/>
      <c r="V24" s="666"/>
      <c r="W24" s="666"/>
      <c r="X24" s="666"/>
      <c r="Y24" s="667"/>
      <c r="Z24" s="692">
        <v>41.9</v>
      </c>
      <c r="AA24" s="692"/>
      <c r="AB24" s="692"/>
      <c r="AC24" s="692"/>
      <c r="AD24" s="693">
        <v>2413948</v>
      </c>
      <c r="AE24" s="693"/>
      <c r="AF24" s="693"/>
      <c r="AG24" s="693"/>
      <c r="AH24" s="693"/>
      <c r="AI24" s="693"/>
      <c r="AJ24" s="693"/>
      <c r="AK24" s="693"/>
      <c r="AL24" s="668">
        <v>81.8</v>
      </c>
      <c r="AM24" s="669"/>
      <c r="AN24" s="669"/>
      <c r="AO24" s="694"/>
      <c r="AP24" s="758" t="s">
        <v>286</v>
      </c>
      <c r="AQ24" s="765"/>
      <c r="AR24" s="765"/>
      <c r="AS24" s="765"/>
      <c r="AT24" s="765"/>
      <c r="AU24" s="765"/>
      <c r="AV24" s="765"/>
      <c r="AW24" s="765"/>
      <c r="AX24" s="765"/>
      <c r="AY24" s="765"/>
      <c r="AZ24" s="765"/>
      <c r="BA24" s="765"/>
      <c r="BB24" s="765"/>
      <c r="BC24" s="765"/>
      <c r="BD24" s="765"/>
      <c r="BE24" s="765"/>
      <c r="BF24" s="760"/>
      <c r="BG24" s="665" t="s">
        <v>126</v>
      </c>
      <c r="BH24" s="666"/>
      <c r="BI24" s="666"/>
      <c r="BJ24" s="666"/>
      <c r="BK24" s="666"/>
      <c r="BL24" s="666"/>
      <c r="BM24" s="666"/>
      <c r="BN24" s="667"/>
      <c r="BO24" s="692" t="s">
        <v>126</v>
      </c>
      <c r="BP24" s="692"/>
      <c r="BQ24" s="692"/>
      <c r="BR24" s="692"/>
      <c r="BS24" s="693" t="s">
        <v>126</v>
      </c>
      <c r="BT24" s="693"/>
      <c r="BU24" s="693"/>
      <c r="BV24" s="693"/>
      <c r="BW24" s="693"/>
      <c r="BX24" s="693"/>
      <c r="BY24" s="693"/>
      <c r="BZ24" s="693"/>
      <c r="CA24" s="693"/>
      <c r="CB24" s="751"/>
      <c r="CD24" s="721" t="s">
        <v>287</v>
      </c>
      <c r="CE24" s="722"/>
      <c r="CF24" s="722"/>
      <c r="CG24" s="722"/>
      <c r="CH24" s="722"/>
      <c r="CI24" s="722"/>
      <c r="CJ24" s="722"/>
      <c r="CK24" s="722"/>
      <c r="CL24" s="722"/>
      <c r="CM24" s="722"/>
      <c r="CN24" s="722"/>
      <c r="CO24" s="722"/>
      <c r="CP24" s="722"/>
      <c r="CQ24" s="723"/>
      <c r="CR24" s="718">
        <v>2152541</v>
      </c>
      <c r="CS24" s="719"/>
      <c r="CT24" s="719"/>
      <c r="CU24" s="719"/>
      <c r="CV24" s="719"/>
      <c r="CW24" s="719"/>
      <c r="CX24" s="719"/>
      <c r="CY24" s="762"/>
      <c r="CZ24" s="763">
        <v>39.6</v>
      </c>
      <c r="DA24" s="738"/>
      <c r="DB24" s="738"/>
      <c r="DC24" s="766"/>
      <c r="DD24" s="761">
        <v>1650937</v>
      </c>
      <c r="DE24" s="719"/>
      <c r="DF24" s="719"/>
      <c r="DG24" s="719"/>
      <c r="DH24" s="719"/>
      <c r="DI24" s="719"/>
      <c r="DJ24" s="719"/>
      <c r="DK24" s="762"/>
      <c r="DL24" s="761">
        <v>1639396</v>
      </c>
      <c r="DM24" s="719"/>
      <c r="DN24" s="719"/>
      <c r="DO24" s="719"/>
      <c r="DP24" s="719"/>
      <c r="DQ24" s="719"/>
      <c r="DR24" s="719"/>
      <c r="DS24" s="719"/>
      <c r="DT24" s="719"/>
      <c r="DU24" s="719"/>
      <c r="DV24" s="762"/>
      <c r="DW24" s="763">
        <v>53.8</v>
      </c>
      <c r="DX24" s="738"/>
      <c r="DY24" s="738"/>
      <c r="DZ24" s="738"/>
      <c r="EA24" s="738"/>
      <c r="EB24" s="738"/>
      <c r="EC24" s="764"/>
    </row>
    <row r="25" spans="2:133" ht="11.25" customHeight="1">
      <c r="B25" s="662" t="s">
        <v>288</v>
      </c>
      <c r="C25" s="663"/>
      <c r="D25" s="663"/>
      <c r="E25" s="663"/>
      <c r="F25" s="663"/>
      <c r="G25" s="663"/>
      <c r="H25" s="663"/>
      <c r="I25" s="663"/>
      <c r="J25" s="663"/>
      <c r="K25" s="663"/>
      <c r="L25" s="663"/>
      <c r="M25" s="663"/>
      <c r="N25" s="663"/>
      <c r="O25" s="663"/>
      <c r="P25" s="663"/>
      <c r="Q25" s="664"/>
      <c r="R25" s="665">
        <v>176242</v>
      </c>
      <c r="S25" s="666"/>
      <c r="T25" s="666"/>
      <c r="U25" s="666"/>
      <c r="V25" s="666"/>
      <c r="W25" s="666"/>
      <c r="X25" s="666"/>
      <c r="Y25" s="667"/>
      <c r="Z25" s="692">
        <v>3.1</v>
      </c>
      <c r="AA25" s="692"/>
      <c r="AB25" s="692"/>
      <c r="AC25" s="692"/>
      <c r="AD25" s="693" t="s">
        <v>126</v>
      </c>
      <c r="AE25" s="693"/>
      <c r="AF25" s="693"/>
      <c r="AG25" s="693"/>
      <c r="AH25" s="693"/>
      <c r="AI25" s="693"/>
      <c r="AJ25" s="693"/>
      <c r="AK25" s="693"/>
      <c r="AL25" s="668" t="s">
        <v>126</v>
      </c>
      <c r="AM25" s="669"/>
      <c r="AN25" s="669"/>
      <c r="AO25" s="694"/>
      <c r="AP25" s="758" t="s">
        <v>289</v>
      </c>
      <c r="AQ25" s="765"/>
      <c r="AR25" s="765"/>
      <c r="AS25" s="765"/>
      <c r="AT25" s="765"/>
      <c r="AU25" s="765"/>
      <c r="AV25" s="765"/>
      <c r="AW25" s="765"/>
      <c r="AX25" s="765"/>
      <c r="AY25" s="765"/>
      <c r="AZ25" s="765"/>
      <c r="BA25" s="765"/>
      <c r="BB25" s="765"/>
      <c r="BC25" s="765"/>
      <c r="BD25" s="765"/>
      <c r="BE25" s="765"/>
      <c r="BF25" s="760"/>
      <c r="BG25" s="665" t="s">
        <v>126</v>
      </c>
      <c r="BH25" s="666"/>
      <c r="BI25" s="666"/>
      <c r="BJ25" s="666"/>
      <c r="BK25" s="666"/>
      <c r="BL25" s="666"/>
      <c r="BM25" s="666"/>
      <c r="BN25" s="667"/>
      <c r="BO25" s="692" t="s">
        <v>126</v>
      </c>
      <c r="BP25" s="692"/>
      <c r="BQ25" s="692"/>
      <c r="BR25" s="692"/>
      <c r="BS25" s="693" t="s">
        <v>126</v>
      </c>
      <c r="BT25" s="693"/>
      <c r="BU25" s="693"/>
      <c r="BV25" s="693"/>
      <c r="BW25" s="693"/>
      <c r="BX25" s="693"/>
      <c r="BY25" s="693"/>
      <c r="BZ25" s="693"/>
      <c r="CA25" s="693"/>
      <c r="CB25" s="751"/>
      <c r="CD25" s="699" t="s">
        <v>290</v>
      </c>
      <c r="CE25" s="700"/>
      <c r="CF25" s="700"/>
      <c r="CG25" s="700"/>
      <c r="CH25" s="700"/>
      <c r="CI25" s="700"/>
      <c r="CJ25" s="700"/>
      <c r="CK25" s="700"/>
      <c r="CL25" s="700"/>
      <c r="CM25" s="700"/>
      <c r="CN25" s="700"/>
      <c r="CO25" s="700"/>
      <c r="CP25" s="700"/>
      <c r="CQ25" s="701"/>
      <c r="CR25" s="665">
        <v>1021982</v>
      </c>
      <c r="CS25" s="676"/>
      <c r="CT25" s="676"/>
      <c r="CU25" s="676"/>
      <c r="CV25" s="676"/>
      <c r="CW25" s="676"/>
      <c r="CX25" s="676"/>
      <c r="CY25" s="677"/>
      <c r="CZ25" s="668">
        <v>18.8</v>
      </c>
      <c r="DA25" s="678"/>
      <c r="DB25" s="678"/>
      <c r="DC25" s="679"/>
      <c r="DD25" s="671">
        <v>937051</v>
      </c>
      <c r="DE25" s="676"/>
      <c r="DF25" s="676"/>
      <c r="DG25" s="676"/>
      <c r="DH25" s="676"/>
      <c r="DI25" s="676"/>
      <c r="DJ25" s="676"/>
      <c r="DK25" s="677"/>
      <c r="DL25" s="671">
        <v>927053</v>
      </c>
      <c r="DM25" s="676"/>
      <c r="DN25" s="676"/>
      <c r="DO25" s="676"/>
      <c r="DP25" s="676"/>
      <c r="DQ25" s="676"/>
      <c r="DR25" s="676"/>
      <c r="DS25" s="676"/>
      <c r="DT25" s="676"/>
      <c r="DU25" s="676"/>
      <c r="DV25" s="677"/>
      <c r="DW25" s="668">
        <v>30.4</v>
      </c>
      <c r="DX25" s="678"/>
      <c r="DY25" s="678"/>
      <c r="DZ25" s="678"/>
      <c r="EA25" s="678"/>
      <c r="EB25" s="678"/>
      <c r="EC25" s="710"/>
    </row>
    <row r="26" spans="2:133" ht="11.25" customHeight="1">
      <c r="B26" s="662" t="s">
        <v>291</v>
      </c>
      <c r="C26" s="663"/>
      <c r="D26" s="663"/>
      <c r="E26" s="663"/>
      <c r="F26" s="663"/>
      <c r="G26" s="663"/>
      <c r="H26" s="663"/>
      <c r="I26" s="663"/>
      <c r="J26" s="663"/>
      <c r="K26" s="663"/>
      <c r="L26" s="663"/>
      <c r="M26" s="663"/>
      <c r="N26" s="663"/>
      <c r="O26" s="663"/>
      <c r="P26" s="663"/>
      <c r="Q26" s="664"/>
      <c r="R26" s="665" t="s">
        <v>126</v>
      </c>
      <c r="S26" s="666"/>
      <c r="T26" s="666"/>
      <c r="U26" s="666"/>
      <c r="V26" s="666"/>
      <c r="W26" s="666"/>
      <c r="X26" s="666"/>
      <c r="Y26" s="667"/>
      <c r="Z26" s="692" t="s">
        <v>126</v>
      </c>
      <c r="AA26" s="692"/>
      <c r="AB26" s="692"/>
      <c r="AC26" s="692"/>
      <c r="AD26" s="693" t="s">
        <v>126</v>
      </c>
      <c r="AE26" s="693"/>
      <c r="AF26" s="693"/>
      <c r="AG26" s="693"/>
      <c r="AH26" s="693"/>
      <c r="AI26" s="693"/>
      <c r="AJ26" s="693"/>
      <c r="AK26" s="693"/>
      <c r="AL26" s="668" t="s">
        <v>126</v>
      </c>
      <c r="AM26" s="669"/>
      <c r="AN26" s="669"/>
      <c r="AO26" s="694"/>
      <c r="AP26" s="758" t="s">
        <v>292</v>
      </c>
      <c r="AQ26" s="759"/>
      <c r="AR26" s="759"/>
      <c r="AS26" s="759"/>
      <c r="AT26" s="759"/>
      <c r="AU26" s="759"/>
      <c r="AV26" s="759"/>
      <c r="AW26" s="759"/>
      <c r="AX26" s="759"/>
      <c r="AY26" s="759"/>
      <c r="AZ26" s="759"/>
      <c r="BA26" s="759"/>
      <c r="BB26" s="759"/>
      <c r="BC26" s="759"/>
      <c r="BD26" s="759"/>
      <c r="BE26" s="759"/>
      <c r="BF26" s="760"/>
      <c r="BG26" s="665" t="s">
        <v>126</v>
      </c>
      <c r="BH26" s="666"/>
      <c r="BI26" s="666"/>
      <c r="BJ26" s="666"/>
      <c r="BK26" s="666"/>
      <c r="BL26" s="666"/>
      <c r="BM26" s="666"/>
      <c r="BN26" s="667"/>
      <c r="BO26" s="692" t="s">
        <v>126</v>
      </c>
      <c r="BP26" s="692"/>
      <c r="BQ26" s="692"/>
      <c r="BR26" s="692"/>
      <c r="BS26" s="693" t="s">
        <v>126</v>
      </c>
      <c r="BT26" s="693"/>
      <c r="BU26" s="693"/>
      <c r="BV26" s="693"/>
      <c r="BW26" s="693"/>
      <c r="BX26" s="693"/>
      <c r="BY26" s="693"/>
      <c r="BZ26" s="693"/>
      <c r="CA26" s="693"/>
      <c r="CB26" s="751"/>
      <c r="CD26" s="699" t="s">
        <v>293</v>
      </c>
      <c r="CE26" s="700"/>
      <c r="CF26" s="700"/>
      <c r="CG26" s="700"/>
      <c r="CH26" s="700"/>
      <c r="CI26" s="700"/>
      <c r="CJ26" s="700"/>
      <c r="CK26" s="700"/>
      <c r="CL26" s="700"/>
      <c r="CM26" s="700"/>
      <c r="CN26" s="700"/>
      <c r="CO26" s="700"/>
      <c r="CP26" s="700"/>
      <c r="CQ26" s="701"/>
      <c r="CR26" s="665">
        <v>464596</v>
      </c>
      <c r="CS26" s="666"/>
      <c r="CT26" s="666"/>
      <c r="CU26" s="666"/>
      <c r="CV26" s="666"/>
      <c r="CW26" s="666"/>
      <c r="CX26" s="666"/>
      <c r="CY26" s="667"/>
      <c r="CZ26" s="668">
        <v>8.5</v>
      </c>
      <c r="DA26" s="678"/>
      <c r="DB26" s="678"/>
      <c r="DC26" s="679"/>
      <c r="DD26" s="671">
        <v>431817</v>
      </c>
      <c r="DE26" s="666"/>
      <c r="DF26" s="666"/>
      <c r="DG26" s="666"/>
      <c r="DH26" s="666"/>
      <c r="DI26" s="666"/>
      <c r="DJ26" s="666"/>
      <c r="DK26" s="667"/>
      <c r="DL26" s="671" t="s">
        <v>126</v>
      </c>
      <c r="DM26" s="666"/>
      <c r="DN26" s="666"/>
      <c r="DO26" s="666"/>
      <c r="DP26" s="666"/>
      <c r="DQ26" s="666"/>
      <c r="DR26" s="666"/>
      <c r="DS26" s="666"/>
      <c r="DT26" s="666"/>
      <c r="DU26" s="666"/>
      <c r="DV26" s="667"/>
      <c r="DW26" s="668" t="s">
        <v>126</v>
      </c>
      <c r="DX26" s="678"/>
      <c r="DY26" s="678"/>
      <c r="DZ26" s="678"/>
      <c r="EA26" s="678"/>
      <c r="EB26" s="678"/>
      <c r="EC26" s="710"/>
    </row>
    <row r="27" spans="2:133" ht="11.25" customHeight="1">
      <c r="B27" s="662" t="s">
        <v>294</v>
      </c>
      <c r="C27" s="663"/>
      <c r="D27" s="663"/>
      <c r="E27" s="663"/>
      <c r="F27" s="663"/>
      <c r="G27" s="663"/>
      <c r="H27" s="663"/>
      <c r="I27" s="663"/>
      <c r="J27" s="663"/>
      <c r="K27" s="663"/>
      <c r="L27" s="663"/>
      <c r="M27" s="663"/>
      <c r="N27" s="663"/>
      <c r="O27" s="663"/>
      <c r="P27" s="663"/>
      <c r="Q27" s="664"/>
      <c r="R27" s="665">
        <v>3118979</v>
      </c>
      <c r="S27" s="666"/>
      <c r="T27" s="666"/>
      <c r="U27" s="666"/>
      <c r="V27" s="666"/>
      <c r="W27" s="666"/>
      <c r="X27" s="666"/>
      <c r="Y27" s="667"/>
      <c r="Z27" s="692">
        <v>54.1</v>
      </c>
      <c r="AA27" s="692"/>
      <c r="AB27" s="692"/>
      <c r="AC27" s="692"/>
      <c r="AD27" s="693">
        <v>2942737</v>
      </c>
      <c r="AE27" s="693"/>
      <c r="AF27" s="693"/>
      <c r="AG27" s="693"/>
      <c r="AH27" s="693"/>
      <c r="AI27" s="693"/>
      <c r="AJ27" s="693"/>
      <c r="AK27" s="693"/>
      <c r="AL27" s="668">
        <v>99.699996948242188</v>
      </c>
      <c r="AM27" s="669"/>
      <c r="AN27" s="669"/>
      <c r="AO27" s="694"/>
      <c r="AP27" s="662" t="s">
        <v>295</v>
      </c>
      <c r="AQ27" s="663"/>
      <c r="AR27" s="663"/>
      <c r="AS27" s="663"/>
      <c r="AT27" s="663"/>
      <c r="AU27" s="663"/>
      <c r="AV27" s="663"/>
      <c r="AW27" s="663"/>
      <c r="AX27" s="663"/>
      <c r="AY27" s="663"/>
      <c r="AZ27" s="663"/>
      <c r="BA27" s="663"/>
      <c r="BB27" s="663"/>
      <c r="BC27" s="663"/>
      <c r="BD27" s="663"/>
      <c r="BE27" s="663"/>
      <c r="BF27" s="664"/>
      <c r="BG27" s="665">
        <v>358739</v>
      </c>
      <c r="BH27" s="666"/>
      <c r="BI27" s="666"/>
      <c r="BJ27" s="666"/>
      <c r="BK27" s="666"/>
      <c r="BL27" s="666"/>
      <c r="BM27" s="666"/>
      <c r="BN27" s="667"/>
      <c r="BO27" s="692">
        <v>100</v>
      </c>
      <c r="BP27" s="692"/>
      <c r="BQ27" s="692"/>
      <c r="BR27" s="692"/>
      <c r="BS27" s="693" t="s">
        <v>126</v>
      </c>
      <c r="BT27" s="693"/>
      <c r="BU27" s="693"/>
      <c r="BV27" s="693"/>
      <c r="BW27" s="693"/>
      <c r="BX27" s="693"/>
      <c r="BY27" s="693"/>
      <c r="BZ27" s="693"/>
      <c r="CA27" s="693"/>
      <c r="CB27" s="751"/>
      <c r="CD27" s="699" t="s">
        <v>296</v>
      </c>
      <c r="CE27" s="700"/>
      <c r="CF27" s="700"/>
      <c r="CG27" s="700"/>
      <c r="CH27" s="700"/>
      <c r="CI27" s="700"/>
      <c r="CJ27" s="700"/>
      <c r="CK27" s="700"/>
      <c r="CL27" s="700"/>
      <c r="CM27" s="700"/>
      <c r="CN27" s="700"/>
      <c r="CO27" s="700"/>
      <c r="CP27" s="700"/>
      <c r="CQ27" s="701"/>
      <c r="CR27" s="665">
        <v>508801</v>
      </c>
      <c r="CS27" s="676"/>
      <c r="CT27" s="676"/>
      <c r="CU27" s="676"/>
      <c r="CV27" s="676"/>
      <c r="CW27" s="676"/>
      <c r="CX27" s="676"/>
      <c r="CY27" s="677"/>
      <c r="CZ27" s="668">
        <v>9.4</v>
      </c>
      <c r="DA27" s="678"/>
      <c r="DB27" s="678"/>
      <c r="DC27" s="679"/>
      <c r="DD27" s="671">
        <v>108637</v>
      </c>
      <c r="DE27" s="676"/>
      <c r="DF27" s="676"/>
      <c r="DG27" s="676"/>
      <c r="DH27" s="676"/>
      <c r="DI27" s="676"/>
      <c r="DJ27" s="676"/>
      <c r="DK27" s="677"/>
      <c r="DL27" s="671">
        <v>107094</v>
      </c>
      <c r="DM27" s="676"/>
      <c r="DN27" s="676"/>
      <c r="DO27" s="676"/>
      <c r="DP27" s="676"/>
      <c r="DQ27" s="676"/>
      <c r="DR27" s="676"/>
      <c r="DS27" s="676"/>
      <c r="DT27" s="676"/>
      <c r="DU27" s="676"/>
      <c r="DV27" s="677"/>
      <c r="DW27" s="668">
        <v>3.5</v>
      </c>
      <c r="DX27" s="678"/>
      <c r="DY27" s="678"/>
      <c r="DZ27" s="678"/>
      <c r="EA27" s="678"/>
      <c r="EB27" s="678"/>
      <c r="EC27" s="710"/>
    </row>
    <row r="28" spans="2:133" ht="11.25" customHeight="1">
      <c r="B28" s="662" t="s">
        <v>297</v>
      </c>
      <c r="C28" s="663"/>
      <c r="D28" s="663"/>
      <c r="E28" s="663"/>
      <c r="F28" s="663"/>
      <c r="G28" s="663"/>
      <c r="H28" s="663"/>
      <c r="I28" s="663"/>
      <c r="J28" s="663"/>
      <c r="K28" s="663"/>
      <c r="L28" s="663"/>
      <c r="M28" s="663"/>
      <c r="N28" s="663"/>
      <c r="O28" s="663"/>
      <c r="P28" s="663"/>
      <c r="Q28" s="664"/>
      <c r="R28" s="665">
        <v>769</v>
      </c>
      <c r="S28" s="666"/>
      <c r="T28" s="666"/>
      <c r="U28" s="666"/>
      <c r="V28" s="666"/>
      <c r="W28" s="666"/>
      <c r="X28" s="666"/>
      <c r="Y28" s="667"/>
      <c r="Z28" s="692">
        <v>0</v>
      </c>
      <c r="AA28" s="692"/>
      <c r="AB28" s="692"/>
      <c r="AC28" s="692"/>
      <c r="AD28" s="693">
        <v>769</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9"/>
      <c r="CD28" s="699" t="s">
        <v>298</v>
      </c>
      <c r="CE28" s="700"/>
      <c r="CF28" s="700"/>
      <c r="CG28" s="700"/>
      <c r="CH28" s="700"/>
      <c r="CI28" s="700"/>
      <c r="CJ28" s="700"/>
      <c r="CK28" s="700"/>
      <c r="CL28" s="700"/>
      <c r="CM28" s="700"/>
      <c r="CN28" s="700"/>
      <c r="CO28" s="700"/>
      <c r="CP28" s="700"/>
      <c r="CQ28" s="701"/>
      <c r="CR28" s="665">
        <v>621758</v>
      </c>
      <c r="CS28" s="666"/>
      <c r="CT28" s="666"/>
      <c r="CU28" s="666"/>
      <c r="CV28" s="666"/>
      <c r="CW28" s="666"/>
      <c r="CX28" s="666"/>
      <c r="CY28" s="667"/>
      <c r="CZ28" s="668">
        <v>11.4</v>
      </c>
      <c r="DA28" s="678"/>
      <c r="DB28" s="678"/>
      <c r="DC28" s="679"/>
      <c r="DD28" s="671">
        <v>605249</v>
      </c>
      <c r="DE28" s="666"/>
      <c r="DF28" s="666"/>
      <c r="DG28" s="666"/>
      <c r="DH28" s="666"/>
      <c r="DI28" s="666"/>
      <c r="DJ28" s="666"/>
      <c r="DK28" s="667"/>
      <c r="DL28" s="671">
        <v>605249</v>
      </c>
      <c r="DM28" s="666"/>
      <c r="DN28" s="666"/>
      <c r="DO28" s="666"/>
      <c r="DP28" s="666"/>
      <c r="DQ28" s="666"/>
      <c r="DR28" s="666"/>
      <c r="DS28" s="666"/>
      <c r="DT28" s="666"/>
      <c r="DU28" s="666"/>
      <c r="DV28" s="667"/>
      <c r="DW28" s="668">
        <v>19.899999999999999</v>
      </c>
      <c r="DX28" s="678"/>
      <c r="DY28" s="678"/>
      <c r="DZ28" s="678"/>
      <c r="EA28" s="678"/>
      <c r="EB28" s="678"/>
      <c r="EC28" s="710"/>
    </row>
    <row r="29" spans="2:133" ht="11.25" customHeight="1">
      <c r="B29" s="662" t="s">
        <v>299</v>
      </c>
      <c r="C29" s="663"/>
      <c r="D29" s="663"/>
      <c r="E29" s="663"/>
      <c r="F29" s="663"/>
      <c r="G29" s="663"/>
      <c r="H29" s="663"/>
      <c r="I29" s="663"/>
      <c r="J29" s="663"/>
      <c r="K29" s="663"/>
      <c r="L29" s="663"/>
      <c r="M29" s="663"/>
      <c r="N29" s="663"/>
      <c r="O29" s="663"/>
      <c r="P29" s="663"/>
      <c r="Q29" s="664"/>
      <c r="R29" s="665">
        <v>24860</v>
      </c>
      <c r="S29" s="666"/>
      <c r="T29" s="666"/>
      <c r="U29" s="666"/>
      <c r="V29" s="666"/>
      <c r="W29" s="666"/>
      <c r="X29" s="666"/>
      <c r="Y29" s="667"/>
      <c r="Z29" s="692">
        <v>0.4</v>
      </c>
      <c r="AA29" s="692"/>
      <c r="AB29" s="692"/>
      <c r="AC29" s="692"/>
      <c r="AD29" s="693" t="s">
        <v>126</v>
      </c>
      <c r="AE29" s="693"/>
      <c r="AF29" s="693"/>
      <c r="AG29" s="693"/>
      <c r="AH29" s="693"/>
      <c r="AI29" s="693"/>
      <c r="AJ29" s="693"/>
      <c r="AK29" s="693"/>
      <c r="AL29" s="668" t="s">
        <v>126</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300</v>
      </c>
      <c r="CE29" s="753"/>
      <c r="CF29" s="699" t="s">
        <v>70</v>
      </c>
      <c r="CG29" s="700"/>
      <c r="CH29" s="700"/>
      <c r="CI29" s="700"/>
      <c r="CJ29" s="700"/>
      <c r="CK29" s="700"/>
      <c r="CL29" s="700"/>
      <c r="CM29" s="700"/>
      <c r="CN29" s="700"/>
      <c r="CO29" s="700"/>
      <c r="CP29" s="700"/>
      <c r="CQ29" s="701"/>
      <c r="CR29" s="665">
        <v>621678</v>
      </c>
      <c r="CS29" s="676"/>
      <c r="CT29" s="676"/>
      <c r="CU29" s="676"/>
      <c r="CV29" s="676"/>
      <c r="CW29" s="676"/>
      <c r="CX29" s="676"/>
      <c r="CY29" s="677"/>
      <c r="CZ29" s="668">
        <v>11.4</v>
      </c>
      <c r="DA29" s="678"/>
      <c r="DB29" s="678"/>
      <c r="DC29" s="679"/>
      <c r="DD29" s="671">
        <v>605169</v>
      </c>
      <c r="DE29" s="676"/>
      <c r="DF29" s="676"/>
      <c r="DG29" s="676"/>
      <c r="DH29" s="676"/>
      <c r="DI29" s="676"/>
      <c r="DJ29" s="676"/>
      <c r="DK29" s="677"/>
      <c r="DL29" s="671">
        <v>605169</v>
      </c>
      <c r="DM29" s="676"/>
      <c r="DN29" s="676"/>
      <c r="DO29" s="676"/>
      <c r="DP29" s="676"/>
      <c r="DQ29" s="676"/>
      <c r="DR29" s="676"/>
      <c r="DS29" s="676"/>
      <c r="DT29" s="676"/>
      <c r="DU29" s="676"/>
      <c r="DV29" s="677"/>
      <c r="DW29" s="668">
        <v>19.899999999999999</v>
      </c>
      <c r="DX29" s="678"/>
      <c r="DY29" s="678"/>
      <c r="DZ29" s="678"/>
      <c r="EA29" s="678"/>
      <c r="EB29" s="678"/>
      <c r="EC29" s="710"/>
    </row>
    <row r="30" spans="2:133" ht="11.25" customHeight="1">
      <c r="B30" s="662" t="s">
        <v>301</v>
      </c>
      <c r="C30" s="663"/>
      <c r="D30" s="663"/>
      <c r="E30" s="663"/>
      <c r="F30" s="663"/>
      <c r="G30" s="663"/>
      <c r="H30" s="663"/>
      <c r="I30" s="663"/>
      <c r="J30" s="663"/>
      <c r="K30" s="663"/>
      <c r="L30" s="663"/>
      <c r="M30" s="663"/>
      <c r="N30" s="663"/>
      <c r="O30" s="663"/>
      <c r="P30" s="663"/>
      <c r="Q30" s="664"/>
      <c r="R30" s="665">
        <v>55552</v>
      </c>
      <c r="S30" s="666"/>
      <c r="T30" s="666"/>
      <c r="U30" s="666"/>
      <c r="V30" s="666"/>
      <c r="W30" s="666"/>
      <c r="X30" s="666"/>
      <c r="Y30" s="667"/>
      <c r="Z30" s="692">
        <v>1</v>
      </c>
      <c r="AA30" s="692"/>
      <c r="AB30" s="692"/>
      <c r="AC30" s="692"/>
      <c r="AD30" s="693">
        <v>5516</v>
      </c>
      <c r="AE30" s="693"/>
      <c r="AF30" s="693"/>
      <c r="AG30" s="693"/>
      <c r="AH30" s="693"/>
      <c r="AI30" s="693"/>
      <c r="AJ30" s="693"/>
      <c r="AK30" s="693"/>
      <c r="AL30" s="668">
        <v>0.2</v>
      </c>
      <c r="AM30" s="669"/>
      <c r="AN30" s="669"/>
      <c r="AO30" s="694"/>
      <c r="AP30" s="724" t="s">
        <v>219</v>
      </c>
      <c r="AQ30" s="725"/>
      <c r="AR30" s="725"/>
      <c r="AS30" s="725"/>
      <c r="AT30" s="725"/>
      <c r="AU30" s="725"/>
      <c r="AV30" s="725"/>
      <c r="AW30" s="725"/>
      <c r="AX30" s="725"/>
      <c r="AY30" s="725"/>
      <c r="AZ30" s="725"/>
      <c r="BA30" s="725"/>
      <c r="BB30" s="725"/>
      <c r="BC30" s="725"/>
      <c r="BD30" s="725"/>
      <c r="BE30" s="725"/>
      <c r="BF30" s="726"/>
      <c r="BG30" s="724" t="s">
        <v>302</v>
      </c>
      <c r="BH30" s="749"/>
      <c r="BI30" s="749"/>
      <c r="BJ30" s="749"/>
      <c r="BK30" s="749"/>
      <c r="BL30" s="749"/>
      <c r="BM30" s="749"/>
      <c r="BN30" s="749"/>
      <c r="BO30" s="749"/>
      <c r="BP30" s="749"/>
      <c r="BQ30" s="750"/>
      <c r="BR30" s="724" t="s">
        <v>303</v>
      </c>
      <c r="BS30" s="749"/>
      <c r="BT30" s="749"/>
      <c r="BU30" s="749"/>
      <c r="BV30" s="749"/>
      <c r="BW30" s="749"/>
      <c r="BX30" s="749"/>
      <c r="BY30" s="749"/>
      <c r="BZ30" s="749"/>
      <c r="CA30" s="749"/>
      <c r="CB30" s="750"/>
      <c r="CD30" s="754"/>
      <c r="CE30" s="755"/>
      <c r="CF30" s="699" t="s">
        <v>304</v>
      </c>
      <c r="CG30" s="700"/>
      <c r="CH30" s="700"/>
      <c r="CI30" s="700"/>
      <c r="CJ30" s="700"/>
      <c r="CK30" s="700"/>
      <c r="CL30" s="700"/>
      <c r="CM30" s="700"/>
      <c r="CN30" s="700"/>
      <c r="CO30" s="700"/>
      <c r="CP30" s="700"/>
      <c r="CQ30" s="701"/>
      <c r="CR30" s="665">
        <v>594928</v>
      </c>
      <c r="CS30" s="666"/>
      <c r="CT30" s="666"/>
      <c r="CU30" s="666"/>
      <c r="CV30" s="666"/>
      <c r="CW30" s="666"/>
      <c r="CX30" s="666"/>
      <c r="CY30" s="667"/>
      <c r="CZ30" s="668">
        <v>10.9</v>
      </c>
      <c r="DA30" s="678"/>
      <c r="DB30" s="678"/>
      <c r="DC30" s="679"/>
      <c r="DD30" s="671">
        <v>578419</v>
      </c>
      <c r="DE30" s="666"/>
      <c r="DF30" s="666"/>
      <c r="DG30" s="666"/>
      <c r="DH30" s="666"/>
      <c r="DI30" s="666"/>
      <c r="DJ30" s="666"/>
      <c r="DK30" s="667"/>
      <c r="DL30" s="671">
        <v>578419</v>
      </c>
      <c r="DM30" s="666"/>
      <c r="DN30" s="666"/>
      <c r="DO30" s="666"/>
      <c r="DP30" s="666"/>
      <c r="DQ30" s="666"/>
      <c r="DR30" s="666"/>
      <c r="DS30" s="666"/>
      <c r="DT30" s="666"/>
      <c r="DU30" s="666"/>
      <c r="DV30" s="667"/>
      <c r="DW30" s="668">
        <v>19</v>
      </c>
      <c r="DX30" s="678"/>
      <c r="DY30" s="678"/>
      <c r="DZ30" s="678"/>
      <c r="EA30" s="678"/>
      <c r="EB30" s="678"/>
      <c r="EC30" s="710"/>
    </row>
    <row r="31" spans="2:133" ht="11.25" customHeight="1">
      <c r="B31" s="662" t="s">
        <v>305</v>
      </c>
      <c r="C31" s="663"/>
      <c r="D31" s="663"/>
      <c r="E31" s="663"/>
      <c r="F31" s="663"/>
      <c r="G31" s="663"/>
      <c r="H31" s="663"/>
      <c r="I31" s="663"/>
      <c r="J31" s="663"/>
      <c r="K31" s="663"/>
      <c r="L31" s="663"/>
      <c r="M31" s="663"/>
      <c r="N31" s="663"/>
      <c r="O31" s="663"/>
      <c r="P31" s="663"/>
      <c r="Q31" s="664"/>
      <c r="R31" s="665">
        <v>9580</v>
      </c>
      <c r="S31" s="666"/>
      <c r="T31" s="666"/>
      <c r="U31" s="666"/>
      <c r="V31" s="666"/>
      <c r="W31" s="666"/>
      <c r="X31" s="666"/>
      <c r="Y31" s="667"/>
      <c r="Z31" s="692">
        <v>0.2</v>
      </c>
      <c r="AA31" s="692"/>
      <c r="AB31" s="692"/>
      <c r="AC31" s="692"/>
      <c r="AD31" s="693" t="s">
        <v>126</v>
      </c>
      <c r="AE31" s="693"/>
      <c r="AF31" s="693"/>
      <c r="AG31" s="693"/>
      <c r="AH31" s="693"/>
      <c r="AI31" s="693"/>
      <c r="AJ31" s="693"/>
      <c r="AK31" s="693"/>
      <c r="AL31" s="668" t="s">
        <v>126</v>
      </c>
      <c r="AM31" s="669"/>
      <c r="AN31" s="669"/>
      <c r="AO31" s="694"/>
      <c r="AP31" s="740" t="s">
        <v>306</v>
      </c>
      <c r="AQ31" s="741"/>
      <c r="AR31" s="741"/>
      <c r="AS31" s="741"/>
      <c r="AT31" s="746" t="s">
        <v>307</v>
      </c>
      <c r="AU31" s="366"/>
      <c r="AV31" s="366"/>
      <c r="AW31" s="366"/>
      <c r="AX31" s="733" t="s">
        <v>186</v>
      </c>
      <c r="AY31" s="734"/>
      <c r="AZ31" s="734"/>
      <c r="BA31" s="734"/>
      <c r="BB31" s="734"/>
      <c r="BC31" s="734"/>
      <c r="BD31" s="734"/>
      <c r="BE31" s="734"/>
      <c r="BF31" s="735"/>
      <c r="BG31" s="736">
        <v>99.4</v>
      </c>
      <c r="BH31" s="737"/>
      <c r="BI31" s="737"/>
      <c r="BJ31" s="737"/>
      <c r="BK31" s="737"/>
      <c r="BL31" s="737"/>
      <c r="BM31" s="738">
        <v>97</v>
      </c>
      <c r="BN31" s="737"/>
      <c r="BO31" s="737"/>
      <c r="BP31" s="737"/>
      <c r="BQ31" s="739"/>
      <c r="BR31" s="736">
        <v>99.7</v>
      </c>
      <c r="BS31" s="737"/>
      <c r="BT31" s="737"/>
      <c r="BU31" s="737"/>
      <c r="BV31" s="737"/>
      <c r="BW31" s="737"/>
      <c r="BX31" s="738">
        <v>97.1</v>
      </c>
      <c r="BY31" s="737"/>
      <c r="BZ31" s="737"/>
      <c r="CA31" s="737"/>
      <c r="CB31" s="739"/>
      <c r="CD31" s="754"/>
      <c r="CE31" s="755"/>
      <c r="CF31" s="699" t="s">
        <v>308</v>
      </c>
      <c r="CG31" s="700"/>
      <c r="CH31" s="700"/>
      <c r="CI31" s="700"/>
      <c r="CJ31" s="700"/>
      <c r="CK31" s="700"/>
      <c r="CL31" s="700"/>
      <c r="CM31" s="700"/>
      <c r="CN31" s="700"/>
      <c r="CO31" s="700"/>
      <c r="CP31" s="700"/>
      <c r="CQ31" s="701"/>
      <c r="CR31" s="665">
        <v>26750</v>
      </c>
      <c r="CS31" s="676"/>
      <c r="CT31" s="676"/>
      <c r="CU31" s="676"/>
      <c r="CV31" s="676"/>
      <c r="CW31" s="676"/>
      <c r="CX31" s="676"/>
      <c r="CY31" s="677"/>
      <c r="CZ31" s="668">
        <v>0.5</v>
      </c>
      <c r="DA31" s="678"/>
      <c r="DB31" s="678"/>
      <c r="DC31" s="679"/>
      <c r="DD31" s="671">
        <v>26750</v>
      </c>
      <c r="DE31" s="676"/>
      <c r="DF31" s="676"/>
      <c r="DG31" s="676"/>
      <c r="DH31" s="676"/>
      <c r="DI31" s="676"/>
      <c r="DJ31" s="676"/>
      <c r="DK31" s="677"/>
      <c r="DL31" s="671">
        <v>26750</v>
      </c>
      <c r="DM31" s="676"/>
      <c r="DN31" s="676"/>
      <c r="DO31" s="676"/>
      <c r="DP31" s="676"/>
      <c r="DQ31" s="676"/>
      <c r="DR31" s="676"/>
      <c r="DS31" s="676"/>
      <c r="DT31" s="676"/>
      <c r="DU31" s="676"/>
      <c r="DV31" s="677"/>
      <c r="DW31" s="668">
        <v>0.9</v>
      </c>
      <c r="DX31" s="678"/>
      <c r="DY31" s="678"/>
      <c r="DZ31" s="678"/>
      <c r="EA31" s="678"/>
      <c r="EB31" s="678"/>
      <c r="EC31" s="710"/>
    </row>
    <row r="32" spans="2:133" ht="11.25" customHeight="1">
      <c r="B32" s="662" t="s">
        <v>309</v>
      </c>
      <c r="C32" s="663"/>
      <c r="D32" s="663"/>
      <c r="E32" s="663"/>
      <c r="F32" s="663"/>
      <c r="G32" s="663"/>
      <c r="H32" s="663"/>
      <c r="I32" s="663"/>
      <c r="J32" s="663"/>
      <c r="K32" s="663"/>
      <c r="L32" s="663"/>
      <c r="M32" s="663"/>
      <c r="N32" s="663"/>
      <c r="O32" s="663"/>
      <c r="P32" s="663"/>
      <c r="Q32" s="664"/>
      <c r="R32" s="665">
        <v>880409</v>
      </c>
      <c r="S32" s="666"/>
      <c r="T32" s="666"/>
      <c r="U32" s="666"/>
      <c r="V32" s="666"/>
      <c r="W32" s="666"/>
      <c r="X32" s="666"/>
      <c r="Y32" s="667"/>
      <c r="Z32" s="692">
        <v>15.3</v>
      </c>
      <c r="AA32" s="692"/>
      <c r="AB32" s="692"/>
      <c r="AC32" s="692"/>
      <c r="AD32" s="693" t="s">
        <v>126</v>
      </c>
      <c r="AE32" s="693"/>
      <c r="AF32" s="693"/>
      <c r="AG32" s="693"/>
      <c r="AH32" s="693"/>
      <c r="AI32" s="693"/>
      <c r="AJ32" s="693"/>
      <c r="AK32" s="693"/>
      <c r="AL32" s="668" t="s">
        <v>126</v>
      </c>
      <c r="AM32" s="669"/>
      <c r="AN32" s="669"/>
      <c r="AO32" s="694"/>
      <c r="AP32" s="742"/>
      <c r="AQ32" s="743"/>
      <c r="AR32" s="743"/>
      <c r="AS32" s="743"/>
      <c r="AT32" s="747"/>
      <c r="AU32" s="362" t="s">
        <v>310</v>
      </c>
      <c r="AV32" s="362"/>
      <c r="AW32" s="362"/>
      <c r="AX32" s="662" t="s">
        <v>311</v>
      </c>
      <c r="AY32" s="663"/>
      <c r="AZ32" s="663"/>
      <c r="BA32" s="663"/>
      <c r="BB32" s="663"/>
      <c r="BC32" s="663"/>
      <c r="BD32" s="663"/>
      <c r="BE32" s="663"/>
      <c r="BF32" s="664"/>
      <c r="BG32" s="731">
        <v>99.2</v>
      </c>
      <c r="BH32" s="676"/>
      <c r="BI32" s="676"/>
      <c r="BJ32" s="676"/>
      <c r="BK32" s="676"/>
      <c r="BL32" s="676"/>
      <c r="BM32" s="669">
        <v>97.9</v>
      </c>
      <c r="BN32" s="732"/>
      <c r="BO32" s="732"/>
      <c r="BP32" s="732"/>
      <c r="BQ32" s="708"/>
      <c r="BR32" s="731">
        <v>99.5</v>
      </c>
      <c r="BS32" s="676"/>
      <c r="BT32" s="676"/>
      <c r="BU32" s="676"/>
      <c r="BV32" s="676"/>
      <c r="BW32" s="676"/>
      <c r="BX32" s="669">
        <v>98.3</v>
      </c>
      <c r="BY32" s="732"/>
      <c r="BZ32" s="732"/>
      <c r="CA32" s="732"/>
      <c r="CB32" s="708"/>
      <c r="CD32" s="756"/>
      <c r="CE32" s="757"/>
      <c r="CF32" s="699" t="s">
        <v>312</v>
      </c>
      <c r="CG32" s="700"/>
      <c r="CH32" s="700"/>
      <c r="CI32" s="700"/>
      <c r="CJ32" s="700"/>
      <c r="CK32" s="700"/>
      <c r="CL32" s="700"/>
      <c r="CM32" s="700"/>
      <c r="CN32" s="700"/>
      <c r="CO32" s="700"/>
      <c r="CP32" s="700"/>
      <c r="CQ32" s="701"/>
      <c r="CR32" s="665">
        <v>80</v>
      </c>
      <c r="CS32" s="666"/>
      <c r="CT32" s="666"/>
      <c r="CU32" s="666"/>
      <c r="CV32" s="666"/>
      <c r="CW32" s="666"/>
      <c r="CX32" s="666"/>
      <c r="CY32" s="667"/>
      <c r="CZ32" s="668">
        <v>0</v>
      </c>
      <c r="DA32" s="678"/>
      <c r="DB32" s="678"/>
      <c r="DC32" s="679"/>
      <c r="DD32" s="671">
        <v>80</v>
      </c>
      <c r="DE32" s="666"/>
      <c r="DF32" s="666"/>
      <c r="DG32" s="666"/>
      <c r="DH32" s="666"/>
      <c r="DI32" s="666"/>
      <c r="DJ32" s="666"/>
      <c r="DK32" s="667"/>
      <c r="DL32" s="671">
        <v>80</v>
      </c>
      <c r="DM32" s="666"/>
      <c r="DN32" s="666"/>
      <c r="DO32" s="666"/>
      <c r="DP32" s="666"/>
      <c r="DQ32" s="666"/>
      <c r="DR32" s="666"/>
      <c r="DS32" s="666"/>
      <c r="DT32" s="666"/>
      <c r="DU32" s="666"/>
      <c r="DV32" s="667"/>
      <c r="DW32" s="668">
        <v>0</v>
      </c>
      <c r="DX32" s="678"/>
      <c r="DY32" s="678"/>
      <c r="DZ32" s="678"/>
      <c r="EA32" s="678"/>
      <c r="EB32" s="678"/>
      <c r="EC32" s="710"/>
    </row>
    <row r="33" spans="2:133" ht="11.25" customHeight="1">
      <c r="B33" s="728" t="s">
        <v>313</v>
      </c>
      <c r="C33" s="729"/>
      <c r="D33" s="729"/>
      <c r="E33" s="729"/>
      <c r="F33" s="729"/>
      <c r="G33" s="729"/>
      <c r="H33" s="729"/>
      <c r="I33" s="729"/>
      <c r="J33" s="729"/>
      <c r="K33" s="729"/>
      <c r="L33" s="729"/>
      <c r="M33" s="729"/>
      <c r="N33" s="729"/>
      <c r="O33" s="729"/>
      <c r="P33" s="729"/>
      <c r="Q33" s="730"/>
      <c r="R33" s="665" t="s">
        <v>126</v>
      </c>
      <c r="S33" s="666"/>
      <c r="T33" s="666"/>
      <c r="U33" s="666"/>
      <c r="V33" s="666"/>
      <c r="W33" s="666"/>
      <c r="X33" s="666"/>
      <c r="Y33" s="667"/>
      <c r="Z33" s="692" t="s">
        <v>126</v>
      </c>
      <c r="AA33" s="692"/>
      <c r="AB33" s="692"/>
      <c r="AC33" s="692"/>
      <c r="AD33" s="693" t="s">
        <v>126</v>
      </c>
      <c r="AE33" s="693"/>
      <c r="AF33" s="693"/>
      <c r="AG33" s="693"/>
      <c r="AH33" s="693"/>
      <c r="AI33" s="693"/>
      <c r="AJ33" s="693"/>
      <c r="AK33" s="693"/>
      <c r="AL33" s="668" t="s">
        <v>126</v>
      </c>
      <c r="AM33" s="669"/>
      <c r="AN33" s="669"/>
      <c r="AO33" s="694"/>
      <c r="AP33" s="744"/>
      <c r="AQ33" s="745"/>
      <c r="AR33" s="745"/>
      <c r="AS33" s="745"/>
      <c r="AT33" s="748"/>
      <c r="AU33" s="360"/>
      <c r="AV33" s="360"/>
      <c r="AW33" s="360"/>
      <c r="AX33" s="642" t="s">
        <v>314</v>
      </c>
      <c r="AY33" s="643"/>
      <c r="AZ33" s="643"/>
      <c r="BA33" s="643"/>
      <c r="BB33" s="643"/>
      <c r="BC33" s="643"/>
      <c r="BD33" s="643"/>
      <c r="BE33" s="643"/>
      <c r="BF33" s="644"/>
      <c r="BG33" s="727">
        <v>99.4</v>
      </c>
      <c r="BH33" s="646"/>
      <c r="BI33" s="646"/>
      <c r="BJ33" s="646"/>
      <c r="BK33" s="646"/>
      <c r="BL33" s="646"/>
      <c r="BM33" s="684">
        <v>94.9</v>
      </c>
      <c r="BN33" s="646"/>
      <c r="BO33" s="646"/>
      <c r="BP33" s="646"/>
      <c r="BQ33" s="695"/>
      <c r="BR33" s="727">
        <v>99.8</v>
      </c>
      <c r="BS33" s="646"/>
      <c r="BT33" s="646"/>
      <c r="BU33" s="646"/>
      <c r="BV33" s="646"/>
      <c r="BW33" s="646"/>
      <c r="BX33" s="684">
        <v>95</v>
      </c>
      <c r="BY33" s="646"/>
      <c r="BZ33" s="646"/>
      <c r="CA33" s="646"/>
      <c r="CB33" s="695"/>
      <c r="CD33" s="699" t="s">
        <v>315</v>
      </c>
      <c r="CE33" s="700"/>
      <c r="CF33" s="700"/>
      <c r="CG33" s="700"/>
      <c r="CH33" s="700"/>
      <c r="CI33" s="700"/>
      <c r="CJ33" s="700"/>
      <c r="CK33" s="700"/>
      <c r="CL33" s="700"/>
      <c r="CM33" s="700"/>
      <c r="CN33" s="700"/>
      <c r="CO33" s="700"/>
      <c r="CP33" s="700"/>
      <c r="CQ33" s="701"/>
      <c r="CR33" s="665">
        <v>2299946</v>
      </c>
      <c r="CS33" s="676"/>
      <c r="CT33" s="676"/>
      <c r="CU33" s="676"/>
      <c r="CV33" s="676"/>
      <c r="CW33" s="676"/>
      <c r="CX33" s="676"/>
      <c r="CY33" s="677"/>
      <c r="CZ33" s="668">
        <v>42.3</v>
      </c>
      <c r="DA33" s="678"/>
      <c r="DB33" s="678"/>
      <c r="DC33" s="679"/>
      <c r="DD33" s="671">
        <v>1510958</v>
      </c>
      <c r="DE33" s="676"/>
      <c r="DF33" s="676"/>
      <c r="DG33" s="676"/>
      <c r="DH33" s="676"/>
      <c r="DI33" s="676"/>
      <c r="DJ33" s="676"/>
      <c r="DK33" s="677"/>
      <c r="DL33" s="671">
        <v>998855</v>
      </c>
      <c r="DM33" s="676"/>
      <c r="DN33" s="676"/>
      <c r="DO33" s="676"/>
      <c r="DP33" s="676"/>
      <c r="DQ33" s="676"/>
      <c r="DR33" s="676"/>
      <c r="DS33" s="676"/>
      <c r="DT33" s="676"/>
      <c r="DU33" s="676"/>
      <c r="DV33" s="677"/>
      <c r="DW33" s="668">
        <v>32.799999999999997</v>
      </c>
      <c r="DX33" s="678"/>
      <c r="DY33" s="678"/>
      <c r="DZ33" s="678"/>
      <c r="EA33" s="678"/>
      <c r="EB33" s="678"/>
      <c r="EC33" s="710"/>
    </row>
    <row r="34" spans="2:133" ht="11.25" customHeight="1">
      <c r="B34" s="662" t="s">
        <v>316</v>
      </c>
      <c r="C34" s="663"/>
      <c r="D34" s="663"/>
      <c r="E34" s="663"/>
      <c r="F34" s="663"/>
      <c r="G34" s="663"/>
      <c r="H34" s="663"/>
      <c r="I34" s="663"/>
      <c r="J34" s="663"/>
      <c r="K34" s="663"/>
      <c r="L34" s="663"/>
      <c r="M34" s="663"/>
      <c r="N34" s="663"/>
      <c r="O34" s="663"/>
      <c r="P34" s="663"/>
      <c r="Q34" s="664"/>
      <c r="R34" s="665">
        <v>367947</v>
      </c>
      <c r="S34" s="666"/>
      <c r="T34" s="666"/>
      <c r="U34" s="666"/>
      <c r="V34" s="666"/>
      <c r="W34" s="666"/>
      <c r="X34" s="666"/>
      <c r="Y34" s="667"/>
      <c r="Z34" s="692">
        <v>6.4</v>
      </c>
      <c r="AA34" s="692"/>
      <c r="AB34" s="692"/>
      <c r="AC34" s="692"/>
      <c r="AD34" s="693" t="s">
        <v>126</v>
      </c>
      <c r="AE34" s="693"/>
      <c r="AF34" s="693"/>
      <c r="AG34" s="693"/>
      <c r="AH34" s="693"/>
      <c r="AI34" s="693"/>
      <c r="AJ34" s="693"/>
      <c r="AK34" s="693"/>
      <c r="AL34" s="668" t="s">
        <v>126</v>
      </c>
      <c r="AM34" s="669"/>
      <c r="AN34" s="669"/>
      <c r="AO34" s="694"/>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9" t="s">
        <v>317</v>
      </c>
      <c r="CE34" s="700"/>
      <c r="CF34" s="700"/>
      <c r="CG34" s="700"/>
      <c r="CH34" s="700"/>
      <c r="CI34" s="700"/>
      <c r="CJ34" s="700"/>
      <c r="CK34" s="700"/>
      <c r="CL34" s="700"/>
      <c r="CM34" s="700"/>
      <c r="CN34" s="700"/>
      <c r="CO34" s="700"/>
      <c r="CP34" s="700"/>
      <c r="CQ34" s="701"/>
      <c r="CR34" s="665">
        <v>788883</v>
      </c>
      <c r="CS34" s="666"/>
      <c r="CT34" s="666"/>
      <c r="CU34" s="666"/>
      <c r="CV34" s="666"/>
      <c r="CW34" s="666"/>
      <c r="CX34" s="666"/>
      <c r="CY34" s="667"/>
      <c r="CZ34" s="668">
        <v>14.5</v>
      </c>
      <c r="DA34" s="678"/>
      <c r="DB34" s="678"/>
      <c r="DC34" s="679"/>
      <c r="DD34" s="671">
        <v>511347</v>
      </c>
      <c r="DE34" s="666"/>
      <c r="DF34" s="666"/>
      <c r="DG34" s="666"/>
      <c r="DH34" s="666"/>
      <c r="DI34" s="666"/>
      <c r="DJ34" s="666"/>
      <c r="DK34" s="667"/>
      <c r="DL34" s="671">
        <v>424829</v>
      </c>
      <c r="DM34" s="666"/>
      <c r="DN34" s="666"/>
      <c r="DO34" s="666"/>
      <c r="DP34" s="666"/>
      <c r="DQ34" s="666"/>
      <c r="DR34" s="666"/>
      <c r="DS34" s="666"/>
      <c r="DT34" s="666"/>
      <c r="DU34" s="666"/>
      <c r="DV34" s="667"/>
      <c r="DW34" s="668">
        <v>13.9</v>
      </c>
      <c r="DX34" s="678"/>
      <c r="DY34" s="678"/>
      <c r="DZ34" s="678"/>
      <c r="EA34" s="678"/>
      <c r="EB34" s="678"/>
      <c r="EC34" s="710"/>
    </row>
    <row r="35" spans="2:133" ht="11.25" customHeight="1">
      <c r="B35" s="662" t="s">
        <v>318</v>
      </c>
      <c r="C35" s="663"/>
      <c r="D35" s="663"/>
      <c r="E35" s="663"/>
      <c r="F35" s="663"/>
      <c r="G35" s="663"/>
      <c r="H35" s="663"/>
      <c r="I35" s="663"/>
      <c r="J35" s="663"/>
      <c r="K35" s="663"/>
      <c r="L35" s="663"/>
      <c r="M35" s="663"/>
      <c r="N35" s="663"/>
      <c r="O35" s="663"/>
      <c r="P35" s="663"/>
      <c r="Q35" s="664"/>
      <c r="R35" s="665">
        <v>23445</v>
      </c>
      <c r="S35" s="666"/>
      <c r="T35" s="666"/>
      <c r="U35" s="666"/>
      <c r="V35" s="666"/>
      <c r="W35" s="666"/>
      <c r="X35" s="666"/>
      <c r="Y35" s="667"/>
      <c r="Z35" s="692">
        <v>0.4</v>
      </c>
      <c r="AA35" s="692"/>
      <c r="AB35" s="692"/>
      <c r="AC35" s="692"/>
      <c r="AD35" s="693">
        <v>1900</v>
      </c>
      <c r="AE35" s="693"/>
      <c r="AF35" s="693"/>
      <c r="AG35" s="693"/>
      <c r="AH35" s="693"/>
      <c r="AI35" s="693"/>
      <c r="AJ35" s="693"/>
      <c r="AK35" s="693"/>
      <c r="AL35" s="668">
        <v>0.1</v>
      </c>
      <c r="AM35" s="669"/>
      <c r="AN35" s="669"/>
      <c r="AO35" s="694"/>
      <c r="AP35" s="218"/>
      <c r="AQ35" s="724" t="s">
        <v>319</v>
      </c>
      <c r="AR35" s="725"/>
      <c r="AS35" s="725"/>
      <c r="AT35" s="725"/>
      <c r="AU35" s="725"/>
      <c r="AV35" s="725"/>
      <c r="AW35" s="725"/>
      <c r="AX35" s="725"/>
      <c r="AY35" s="725"/>
      <c r="AZ35" s="725"/>
      <c r="BA35" s="725"/>
      <c r="BB35" s="725"/>
      <c r="BC35" s="725"/>
      <c r="BD35" s="725"/>
      <c r="BE35" s="725"/>
      <c r="BF35" s="726"/>
      <c r="BG35" s="724" t="s">
        <v>320</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9" t="s">
        <v>321</v>
      </c>
      <c r="CE35" s="700"/>
      <c r="CF35" s="700"/>
      <c r="CG35" s="700"/>
      <c r="CH35" s="700"/>
      <c r="CI35" s="700"/>
      <c r="CJ35" s="700"/>
      <c r="CK35" s="700"/>
      <c r="CL35" s="700"/>
      <c r="CM35" s="700"/>
      <c r="CN35" s="700"/>
      <c r="CO35" s="700"/>
      <c r="CP35" s="700"/>
      <c r="CQ35" s="701"/>
      <c r="CR35" s="665">
        <v>23446</v>
      </c>
      <c r="CS35" s="676"/>
      <c r="CT35" s="676"/>
      <c r="CU35" s="676"/>
      <c r="CV35" s="676"/>
      <c r="CW35" s="676"/>
      <c r="CX35" s="676"/>
      <c r="CY35" s="677"/>
      <c r="CZ35" s="668">
        <v>0.4</v>
      </c>
      <c r="DA35" s="678"/>
      <c r="DB35" s="678"/>
      <c r="DC35" s="679"/>
      <c r="DD35" s="671">
        <v>20570</v>
      </c>
      <c r="DE35" s="676"/>
      <c r="DF35" s="676"/>
      <c r="DG35" s="676"/>
      <c r="DH35" s="676"/>
      <c r="DI35" s="676"/>
      <c r="DJ35" s="676"/>
      <c r="DK35" s="677"/>
      <c r="DL35" s="671">
        <v>19982</v>
      </c>
      <c r="DM35" s="676"/>
      <c r="DN35" s="676"/>
      <c r="DO35" s="676"/>
      <c r="DP35" s="676"/>
      <c r="DQ35" s="676"/>
      <c r="DR35" s="676"/>
      <c r="DS35" s="676"/>
      <c r="DT35" s="676"/>
      <c r="DU35" s="676"/>
      <c r="DV35" s="677"/>
      <c r="DW35" s="668">
        <v>0.7</v>
      </c>
      <c r="DX35" s="678"/>
      <c r="DY35" s="678"/>
      <c r="DZ35" s="678"/>
      <c r="EA35" s="678"/>
      <c r="EB35" s="678"/>
      <c r="EC35" s="710"/>
    </row>
    <row r="36" spans="2:133" ht="11.25" customHeight="1">
      <c r="B36" s="662" t="s">
        <v>322</v>
      </c>
      <c r="C36" s="663"/>
      <c r="D36" s="663"/>
      <c r="E36" s="663"/>
      <c r="F36" s="663"/>
      <c r="G36" s="663"/>
      <c r="H36" s="663"/>
      <c r="I36" s="663"/>
      <c r="J36" s="663"/>
      <c r="K36" s="663"/>
      <c r="L36" s="663"/>
      <c r="M36" s="663"/>
      <c r="N36" s="663"/>
      <c r="O36" s="663"/>
      <c r="P36" s="663"/>
      <c r="Q36" s="664"/>
      <c r="R36" s="665">
        <v>120906</v>
      </c>
      <c r="S36" s="666"/>
      <c r="T36" s="666"/>
      <c r="U36" s="666"/>
      <c r="V36" s="666"/>
      <c r="W36" s="666"/>
      <c r="X36" s="666"/>
      <c r="Y36" s="667"/>
      <c r="Z36" s="692">
        <v>2.1</v>
      </c>
      <c r="AA36" s="692"/>
      <c r="AB36" s="692"/>
      <c r="AC36" s="692"/>
      <c r="AD36" s="693" t="s">
        <v>126</v>
      </c>
      <c r="AE36" s="693"/>
      <c r="AF36" s="693"/>
      <c r="AG36" s="693"/>
      <c r="AH36" s="693"/>
      <c r="AI36" s="693"/>
      <c r="AJ36" s="693"/>
      <c r="AK36" s="693"/>
      <c r="AL36" s="668" t="s">
        <v>126</v>
      </c>
      <c r="AM36" s="669"/>
      <c r="AN36" s="669"/>
      <c r="AO36" s="694"/>
      <c r="AP36" s="218"/>
      <c r="AQ36" s="715" t="s">
        <v>323</v>
      </c>
      <c r="AR36" s="716"/>
      <c r="AS36" s="716"/>
      <c r="AT36" s="716"/>
      <c r="AU36" s="716"/>
      <c r="AV36" s="716"/>
      <c r="AW36" s="716"/>
      <c r="AX36" s="716"/>
      <c r="AY36" s="717"/>
      <c r="AZ36" s="718">
        <v>311031</v>
      </c>
      <c r="BA36" s="719"/>
      <c r="BB36" s="719"/>
      <c r="BC36" s="719"/>
      <c r="BD36" s="719"/>
      <c r="BE36" s="719"/>
      <c r="BF36" s="720"/>
      <c r="BG36" s="721" t="s">
        <v>324</v>
      </c>
      <c r="BH36" s="722"/>
      <c r="BI36" s="722"/>
      <c r="BJ36" s="722"/>
      <c r="BK36" s="722"/>
      <c r="BL36" s="722"/>
      <c r="BM36" s="722"/>
      <c r="BN36" s="722"/>
      <c r="BO36" s="722"/>
      <c r="BP36" s="722"/>
      <c r="BQ36" s="722"/>
      <c r="BR36" s="722"/>
      <c r="BS36" s="722"/>
      <c r="BT36" s="722"/>
      <c r="BU36" s="723"/>
      <c r="BV36" s="718">
        <v>6749</v>
      </c>
      <c r="BW36" s="719"/>
      <c r="BX36" s="719"/>
      <c r="BY36" s="719"/>
      <c r="BZ36" s="719"/>
      <c r="CA36" s="719"/>
      <c r="CB36" s="720"/>
      <c r="CD36" s="699" t="s">
        <v>325</v>
      </c>
      <c r="CE36" s="700"/>
      <c r="CF36" s="700"/>
      <c r="CG36" s="700"/>
      <c r="CH36" s="700"/>
      <c r="CI36" s="700"/>
      <c r="CJ36" s="700"/>
      <c r="CK36" s="700"/>
      <c r="CL36" s="700"/>
      <c r="CM36" s="700"/>
      <c r="CN36" s="700"/>
      <c r="CO36" s="700"/>
      <c r="CP36" s="700"/>
      <c r="CQ36" s="701"/>
      <c r="CR36" s="665">
        <v>725863</v>
      </c>
      <c r="CS36" s="666"/>
      <c r="CT36" s="666"/>
      <c r="CU36" s="666"/>
      <c r="CV36" s="666"/>
      <c r="CW36" s="666"/>
      <c r="CX36" s="666"/>
      <c r="CY36" s="667"/>
      <c r="CZ36" s="668">
        <v>13.3</v>
      </c>
      <c r="DA36" s="678"/>
      <c r="DB36" s="678"/>
      <c r="DC36" s="679"/>
      <c r="DD36" s="671">
        <v>426243</v>
      </c>
      <c r="DE36" s="666"/>
      <c r="DF36" s="666"/>
      <c r="DG36" s="666"/>
      <c r="DH36" s="666"/>
      <c r="DI36" s="666"/>
      <c r="DJ36" s="666"/>
      <c r="DK36" s="667"/>
      <c r="DL36" s="671">
        <v>309444</v>
      </c>
      <c r="DM36" s="666"/>
      <c r="DN36" s="666"/>
      <c r="DO36" s="666"/>
      <c r="DP36" s="666"/>
      <c r="DQ36" s="666"/>
      <c r="DR36" s="666"/>
      <c r="DS36" s="666"/>
      <c r="DT36" s="666"/>
      <c r="DU36" s="666"/>
      <c r="DV36" s="667"/>
      <c r="DW36" s="668">
        <v>10.199999999999999</v>
      </c>
      <c r="DX36" s="678"/>
      <c r="DY36" s="678"/>
      <c r="DZ36" s="678"/>
      <c r="EA36" s="678"/>
      <c r="EB36" s="678"/>
      <c r="EC36" s="710"/>
    </row>
    <row r="37" spans="2:133" ht="11.25" customHeight="1">
      <c r="B37" s="662" t="s">
        <v>326</v>
      </c>
      <c r="C37" s="663"/>
      <c r="D37" s="663"/>
      <c r="E37" s="663"/>
      <c r="F37" s="663"/>
      <c r="G37" s="663"/>
      <c r="H37" s="663"/>
      <c r="I37" s="663"/>
      <c r="J37" s="663"/>
      <c r="K37" s="663"/>
      <c r="L37" s="663"/>
      <c r="M37" s="663"/>
      <c r="N37" s="663"/>
      <c r="O37" s="663"/>
      <c r="P37" s="663"/>
      <c r="Q37" s="664"/>
      <c r="R37" s="665">
        <v>210913</v>
      </c>
      <c r="S37" s="666"/>
      <c r="T37" s="666"/>
      <c r="U37" s="666"/>
      <c r="V37" s="666"/>
      <c r="W37" s="666"/>
      <c r="X37" s="666"/>
      <c r="Y37" s="667"/>
      <c r="Z37" s="692">
        <v>3.7</v>
      </c>
      <c r="AA37" s="692"/>
      <c r="AB37" s="692"/>
      <c r="AC37" s="692"/>
      <c r="AD37" s="693" t="s">
        <v>126</v>
      </c>
      <c r="AE37" s="693"/>
      <c r="AF37" s="693"/>
      <c r="AG37" s="693"/>
      <c r="AH37" s="693"/>
      <c r="AI37" s="693"/>
      <c r="AJ37" s="693"/>
      <c r="AK37" s="693"/>
      <c r="AL37" s="668" t="s">
        <v>126</v>
      </c>
      <c r="AM37" s="669"/>
      <c r="AN37" s="669"/>
      <c r="AO37" s="694"/>
      <c r="AQ37" s="705" t="s">
        <v>327</v>
      </c>
      <c r="AR37" s="706"/>
      <c r="AS37" s="706"/>
      <c r="AT37" s="706"/>
      <c r="AU37" s="706"/>
      <c r="AV37" s="706"/>
      <c r="AW37" s="706"/>
      <c r="AX37" s="706"/>
      <c r="AY37" s="707"/>
      <c r="AZ37" s="665">
        <v>16906</v>
      </c>
      <c r="BA37" s="666"/>
      <c r="BB37" s="666"/>
      <c r="BC37" s="666"/>
      <c r="BD37" s="676"/>
      <c r="BE37" s="676"/>
      <c r="BF37" s="708"/>
      <c r="BG37" s="699" t="s">
        <v>328</v>
      </c>
      <c r="BH37" s="700"/>
      <c r="BI37" s="700"/>
      <c r="BJ37" s="700"/>
      <c r="BK37" s="700"/>
      <c r="BL37" s="700"/>
      <c r="BM37" s="700"/>
      <c r="BN37" s="700"/>
      <c r="BO37" s="700"/>
      <c r="BP37" s="700"/>
      <c r="BQ37" s="700"/>
      <c r="BR37" s="700"/>
      <c r="BS37" s="700"/>
      <c r="BT37" s="700"/>
      <c r="BU37" s="701"/>
      <c r="BV37" s="665">
        <v>-2898</v>
      </c>
      <c r="BW37" s="666"/>
      <c r="BX37" s="666"/>
      <c r="BY37" s="666"/>
      <c r="BZ37" s="666"/>
      <c r="CA37" s="666"/>
      <c r="CB37" s="709"/>
      <c r="CD37" s="699" t="s">
        <v>329</v>
      </c>
      <c r="CE37" s="700"/>
      <c r="CF37" s="700"/>
      <c r="CG37" s="700"/>
      <c r="CH37" s="700"/>
      <c r="CI37" s="700"/>
      <c r="CJ37" s="700"/>
      <c r="CK37" s="700"/>
      <c r="CL37" s="700"/>
      <c r="CM37" s="700"/>
      <c r="CN37" s="700"/>
      <c r="CO37" s="700"/>
      <c r="CP37" s="700"/>
      <c r="CQ37" s="701"/>
      <c r="CR37" s="665">
        <v>170362</v>
      </c>
      <c r="CS37" s="676"/>
      <c r="CT37" s="676"/>
      <c r="CU37" s="676"/>
      <c r="CV37" s="676"/>
      <c r="CW37" s="676"/>
      <c r="CX37" s="676"/>
      <c r="CY37" s="677"/>
      <c r="CZ37" s="668">
        <v>3.1</v>
      </c>
      <c r="DA37" s="678"/>
      <c r="DB37" s="678"/>
      <c r="DC37" s="679"/>
      <c r="DD37" s="671">
        <v>135862</v>
      </c>
      <c r="DE37" s="676"/>
      <c r="DF37" s="676"/>
      <c r="DG37" s="676"/>
      <c r="DH37" s="676"/>
      <c r="DI37" s="676"/>
      <c r="DJ37" s="676"/>
      <c r="DK37" s="677"/>
      <c r="DL37" s="671">
        <v>135010</v>
      </c>
      <c r="DM37" s="676"/>
      <c r="DN37" s="676"/>
      <c r="DO37" s="676"/>
      <c r="DP37" s="676"/>
      <c r="DQ37" s="676"/>
      <c r="DR37" s="676"/>
      <c r="DS37" s="676"/>
      <c r="DT37" s="676"/>
      <c r="DU37" s="676"/>
      <c r="DV37" s="677"/>
      <c r="DW37" s="668">
        <v>4.4000000000000004</v>
      </c>
      <c r="DX37" s="678"/>
      <c r="DY37" s="678"/>
      <c r="DZ37" s="678"/>
      <c r="EA37" s="678"/>
      <c r="EB37" s="678"/>
      <c r="EC37" s="710"/>
    </row>
    <row r="38" spans="2:133" ht="11.25" customHeight="1">
      <c r="B38" s="662" t="s">
        <v>330</v>
      </c>
      <c r="C38" s="663"/>
      <c r="D38" s="663"/>
      <c r="E38" s="663"/>
      <c r="F38" s="663"/>
      <c r="G38" s="663"/>
      <c r="H38" s="663"/>
      <c r="I38" s="663"/>
      <c r="J38" s="663"/>
      <c r="K38" s="663"/>
      <c r="L38" s="663"/>
      <c r="M38" s="663"/>
      <c r="N38" s="663"/>
      <c r="O38" s="663"/>
      <c r="P38" s="663"/>
      <c r="Q38" s="664"/>
      <c r="R38" s="665">
        <v>225685</v>
      </c>
      <c r="S38" s="666"/>
      <c r="T38" s="666"/>
      <c r="U38" s="666"/>
      <c r="V38" s="666"/>
      <c r="W38" s="666"/>
      <c r="X38" s="666"/>
      <c r="Y38" s="667"/>
      <c r="Z38" s="692">
        <v>3.9</v>
      </c>
      <c r="AA38" s="692"/>
      <c r="AB38" s="692"/>
      <c r="AC38" s="692"/>
      <c r="AD38" s="693" t="s">
        <v>126</v>
      </c>
      <c r="AE38" s="693"/>
      <c r="AF38" s="693"/>
      <c r="AG38" s="693"/>
      <c r="AH38" s="693"/>
      <c r="AI38" s="693"/>
      <c r="AJ38" s="693"/>
      <c r="AK38" s="693"/>
      <c r="AL38" s="668" t="s">
        <v>126</v>
      </c>
      <c r="AM38" s="669"/>
      <c r="AN38" s="669"/>
      <c r="AO38" s="694"/>
      <c r="AQ38" s="705" t="s">
        <v>331</v>
      </c>
      <c r="AR38" s="706"/>
      <c r="AS38" s="706"/>
      <c r="AT38" s="706"/>
      <c r="AU38" s="706"/>
      <c r="AV38" s="706"/>
      <c r="AW38" s="706"/>
      <c r="AX38" s="706"/>
      <c r="AY38" s="707"/>
      <c r="AZ38" s="665">
        <v>1077</v>
      </c>
      <c r="BA38" s="666"/>
      <c r="BB38" s="666"/>
      <c r="BC38" s="666"/>
      <c r="BD38" s="676"/>
      <c r="BE38" s="676"/>
      <c r="BF38" s="708"/>
      <c r="BG38" s="699" t="s">
        <v>332</v>
      </c>
      <c r="BH38" s="700"/>
      <c r="BI38" s="700"/>
      <c r="BJ38" s="700"/>
      <c r="BK38" s="700"/>
      <c r="BL38" s="700"/>
      <c r="BM38" s="700"/>
      <c r="BN38" s="700"/>
      <c r="BO38" s="700"/>
      <c r="BP38" s="700"/>
      <c r="BQ38" s="700"/>
      <c r="BR38" s="700"/>
      <c r="BS38" s="700"/>
      <c r="BT38" s="700"/>
      <c r="BU38" s="701"/>
      <c r="BV38" s="665">
        <v>1131</v>
      </c>
      <c r="BW38" s="666"/>
      <c r="BX38" s="666"/>
      <c r="BY38" s="666"/>
      <c r="BZ38" s="666"/>
      <c r="CA38" s="666"/>
      <c r="CB38" s="709"/>
      <c r="CD38" s="699" t="s">
        <v>333</v>
      </c>
      <c r="CE38" s="700"/>
      <c r="CF38" s="700"/>
      <c r="CG38" s="700"/>
      <c r="CH38" s="700"/>
      <c r="CI38" s="700"/>
      <c r="CJ38" s="700"/>
      <c r="CK38" s="700"/>
      <c r="CL38" s="700"/>
      <c r="CM38" s="700"/>
      <c r="CN38" s="700"/>
      <c r="CO38" s="700"/>
      <c r="CP38" s="700"/>
      <c r="CQ38" s="701"/>
      <c r="CR38" s="665">
        <v>309954</v>
      </c>
      <c r="CS38" s="666"/>
      <c r="CT38" s="666"/>
      <c r="CU38" s="666"/>
      <c r="CV38" s="666"/>
      <c r="CW38" s="666"/>
      <c r="CX38" s="666"/>
      <c r="CY38" s="667"/>
      <c r="CZ38" s="668">
        <v>5.7</v>
      </c>
      <c r="DA38" s="678"/>
      <c r="DB38" s="678"/>
      <c r="DC38" s="679"/>
      <c r="DD38" s="671">
        <v>240860</v>
      </c>
      <c r="DE38" s="666"/>
      <c r="DF38" s="666"/>
      <c r="DG38" s="666"/>
      <c r="DH38" s="666"/>
      <c r="DI38" s="666"/>
      <c r="DJ38" s="666"/>
      <c r="DK38" s="667"/>
      <c r="DL38" s="671">
        <v>240855</v>
      </c>
      <c r="DM38" s="666"/>
      <c r="DN38" s="666"/>
      <c r="DO38" s="666"/>
      <c r="DP38" s="666"/>
      <c r="DQ38" s="666"/>
      <c r="DR38" s="666"/>
      <c r="DS38" s="666"/>
      <c r="DT38" s="666"/>
      <c r="DU38" s="666"/>
      <c r="DV38" s="667"/>
      <c r="DW38" s="668">
        <v>7.9</v>
      </c>
      <c r="DX38" s="678"/>
      <c r="DY38" s="678"/>
      <c r="DZ38" s="678"/>
      <c r="EA38" s="678"/>
      <c r="EB38" s="678"/>
      <c r="EC38" s="710"/>
    </row>
    <row r="39" spans="2:133" ht="11.25" customHeight="1">
      <c r="B39" s="662" t="s">
        <v>334</v>
      </c>
      <c r="C39" s="663"/>
      <c r="D39" s="663"/>
      <c r="E39" s="663"/>
      <c r="F39" s="663"/>
      <c r="G39" s="663"/>
      <c r="H39" s="663"/>
      <c r="I39" s="663"/>
      <c r="J39" s="663"/>
      <c r="K39" s="663"/>
      <c r="L39" s="663"/>
      <c r="M39" s="663"/>
      <c r="N39" s="663"/>
      <c r="O39" s="663"/>
      <c r="P39" s="663"/>
      <c r="Q39" s="664"/>
      <c r="R39" s="665">
        <v>72364</v>
      </c>
      <c r="S39" s="666"/>
      <c r="T39" s="666"/>
      <c r="U39" s="666"/>
      <c r="V39" s="666"/>
      <c r="W39" s="666"/>
      <c r="X39" s="666"/>
      <c r="Y39" s="667"/>
      <c r="Z39" s="692">
        <v>1.3</v>
      </c>
      <c r="AA39" s="692"/>
      <c r="AB39" s="692"/>
      <c r="AC39" s="692"/>
      <c r="AD39" s="693">
        <v>8</v>
      </c>
      <c r="AE39" s="693"/>
      <c r="AF39" s="693"/>
      <c r="AG39" s="693"/>
      <c r="AH39" s="693"/>
      <c r="AI39" s="693"/>
      <c r="AJ39" s="693"/>
      <c r="AK39" s="693"/>
      <c r="AL39" s="668">
        <v>0</v>
      </c>
      <c r="AM39" s="669"/>
      <c r="AN39" s="669"/>
      <c r="AO39" s="694"/>
      <c r="AQ39" s="705" t="s">
        <v>335</v>
      </c>
      <c r="AR39" s="706"/>
      <c r="AS39" s="706"/>
      <c r="AT39" s="706"/>
      <c r="AU39" s="706"/>
      <c r="AV39" s="706"/>
      <c r="AW39" s="706"/>
      <c r="AX39" s="706"/>
      <c r="AY39" s="707"/>
      <c r="AZ39" s="665">
        <v>230</v>
      </c>
      <c r="BA39" s="666"/>
      <c r="BB39" s="666"/>
      <c r="BC39" s="666"/>
      <c r="BD39" s="676"/>
      <c r="BE39" s="676"/>
      <c r="BF39" s="708"/>
      <c r="BG39" s="699" t="s">
        <v>336</v>
      </c>
      <c r="BH39" s="700"/>
      <c r="BI39" s="700"/>
      <c r="BJ39" s="700"/>
      <c r="BK39" s="700"/>
      <c r="BL39" s="700"/>
      <c r="BM39" s="700"/>
      <c r="BN39" s="700"/>
      <c r="BO39" s="700"/>
      <c r="BP39" s="700"/>
      <c r="BQ39" s="700"/>
      <c r="BR39" s="700"/>
      <c r="BS39" s="700"/>
      <c r="BT39" s="700"/>
      <c r="BU39" s="701"/>
      <c r="BV39" s="665">
        <v>1890</v>
      </c>
      <c r="BW39" s="666"/>
      <c r="BX39" s="666"/>
      <c r="BY39" s="666"/>
      <c r="BZ39" s="666"/>
      <c r="CA39" s="666"/>
      <c r="CB39" s="709"/>
      <c r="CD39" s="699" t="s">
        <v>337</v>
      </c>
      <c r="CE39" s="700"/>
      <c r="CF39" s="700"/>
      <c r="CG39" s="700"/>
      <c r="CH39" s="700"/>
      <c r="CI39" s="700"/>
      <c r="CJ39" s="700"/>
      <c r="CK39" s="700"/>
      <c r="CL39" s="700"/>
      <c r="CM39" s="700"/>
      <c r="CN39" s="700"/>
      <c r="CO39" s="700"/>
      <c r="CP39" s="700"/>
      <c r="CQ39" s="701"/>
      <c r="CR39" s="665">
        <v>436180</v>
      </c>
      <c r="CS39" s="676"/>
      <c r="CT39" s="676"/>
      <c r="CU39" s="676"/>
      <c r="CV39" s="676"/>
      <c r="CW39" s="676"/>
      <c r="CX39" s="676"/>
      <c r="CY39" s="677"/>
      <c r="CZ39" s="668">
        <v>8</v>
      </c>
      <c r="DA39" s="678"/>
      <c r="DB39" s="678"/>
      <c r="DC39" s="679"/>
      <c r="DD39" s="671">
        <v>307693</v>
      </c>
      <c r="DE39" s="676"/>
      <c r="DF39" s="676"/>
      <c r="DG39" s="676"/>
      <c r="DH39" s="676"/>
      <c r="DI39" s="676"/>
      <c r="DJ39" s="676"/>
      <c r="DK39" s="677"/>
      <c r="DL39" s="671" t="s">
        <v>126</v>
      </c>
      <c r="DM39" s="676"/>
      <c r="DN39" s="676"/>
      <c r="DO39" s="676"/>
      <c r="DP39" s="676"/>
      <c r="DQ39" s="676"/>
      <c r="DR39" s="676"/>
      <c r="DS39" s="676"/>
      <c r="DT39" s="676"/>
      <c r="DU39" s="676"/>
      <c r="DV39" s="677"/>
      <c r="DW39" s="668" t="s">
        <v>126</v>
      </c>
      <c r="DX39" s="678"/>
      <c r="DY39" s="678"/>
      <c r="DZ39" s="678"/>
      <c r="EA39" s="678"/>
      <c r="EB39" s="678"/>
      <c r="EC39" s="710"/>
    </row>
    <row r="40" spans="2:133" ht="11.25" customHeight="1">
      <c r="B40" s="662" t="s">
        <v>338</v>
      </c>
      <c r="C40" s="663"/>
      <c r="D40" s="663"/>
      <c r="E40" s="663"/>
      <c r="F40" s="663"/>
      <c r="G40" s="663"/>
      <c r="H40" s="663"/>
      <c r="I40" s="663"/>
      <c r="J40" s="663"/>
      <c r="K40" s="663"/>
      <c r="L40" s="663"/>
      <c r="M40" s="663"/>
      <c r="N40" s="663"/>
      <c r="O40" s="663"/>
      <c r="P40" s="663"/>
      <c r="Q40" s="664"/>
      <c r="R40" s="665">
        <v>653056</v>
      </c>
      <c r="S40" s="666"/>
      <c r="T40" s="666"/>
      <c r="U40" s="666"/>
      <c r="V40" s="666"/>
      <c r="W40" s="666"/>
      <c r="X40" s="666"/>
      <c r="Y40" s="667"/>
      <c r="Z40" s="692">
        <v>11.3</v>
      </c>
      <c r="AA40" s="692"/>
      <c r="AB40" s="692"/>
      <c r="AC40" s="692"/>
      <c r="AD40" s="693" t="s">
        <v>126</v>
      </c>
      <c r="AE40" s="693"/>
      <c r="AF40" s="693"/>
      <c r="AG40" s="693"/>
      <c r="AH40" s="693"/>
      <c r="AI40" s="693"/>
      <c r="AJ40" s="693"/>
      <c r="AK40" s="693"/>
      <c r="AL40" s="668" t="s">
        <v>126</v>
      </c>
      <c r="AM40" s="669"/>
      <c r="AN40" s="669"/>
      <c r="AO40" s="694"/>
      <c r="AQ40" s="705" t="s">
        <v>339</v>
      </c>
      <c r="AR40" s="706"/>
      <c r="AS40" s="706"/>
      <c r="AT40" s="706"/>
      <c r="AU40" s="706"/>
      <c r="AV40" s="706"/>
      <c r="AW40" s="706"/>
      <c r="AX40" s="706"/>
      <c r="AY40" s="707"/>
      <c r="AZ40" s="665" t="s">
        <v>126</v>
      </c>
      <c r="BA40" s="666"/>
      <c r="BB40" s="666"/>
      <c r="BC40" s="666"/>
      <c r="BD40" s="676"/>
      <c r="BE40" s="676"/>
      <c r="BF40" s="708"/>
      <c r="BG40" s="711" t="s">
        <v>340</v>
      </c>
      <c r="BH40" s="712"/>
      <c r="BI40" s="712"/>
      <c r="BJ40" s="712"/>
      <c r="BK40" s="712"/>
      <c r="BL40" s="364"/>
      <c r="BM40" s="700" t="s">
        <v>341</v>
      </c>
      <c r="BN40" s="700"/>
      <c r="BO40" s="700"/>
      <c r="BP40" s="700"/>
      <c r="BQ40" s="700"/>
      <c r="BR40" s="700"/>
      <c r="BS40" s="700"/>
      <c r="BT40" s="700"/>
      <c r="BU40" s="701"/>
      <c r="BV40" s="665">
        <v>82</v>
      </c>
      <c r="BW40" s="666"/>
      <c r="BX40" s="666"/>
      <c r="BY40" s="666"/>
      <c r="BZ40" s="666"/>
      <c r="CA40" s="666"/>
      <c r="CB40" s="709"/>
      <c r="CD40" s="699" t="s">
        <v>342</v>
      </c>
      <c r="CE40" s="700"/>
      <c r="CF40" s="700"/>
      <c r="CG40" s="700"/>
      <c r="CH40" s="700"/>
      <c r="CI40" s="700"/>
      <c r="CJ40" s="700"/>
      <c r="CK40" s="700"/>
      <c r="CL40" s="700"/>
      <c r="CM40" s="700"/>
      <c r="CN40" s="700"/>
      <c r="CO40" s="700"/>
      <c r="CP40" s="700"/>
      <c r="CQ40" s="701"/>
      <c r="CR40" s="665">
        <v>15620</v>
      </c>
      <c r="CS40" s="666"/>
      <c r="CT40" s="666"/>
      <c r="CU40" s="666"/>
      <c r="CV40" s="666"/>
      <c r="CW40" s="666"/>
      <c r="CX40" s="666"/>
      <c r="CY40" s="667"/>
      <c r="CZ40" s="668">
        <v>0.3</v>
      </c>
      <c r="DA40" s="678"/>
      <c r="DB40" s="678"/>
      <c r="DC40" s="679"/>
      <c r="DD40" s="671">
        <v>4245</v>
      </c>
      <c r="DE40" s="666"/>
      <c r="DF40" s="666"/>
      <c r="DG40" s="666"/>
      <c r="DH40" s="666"/>
      <c r="DI40" s="666"/>
      <c r="DJ40" s="666"/>
      <c r="DK40" s="667"/>
      <c r="DL40" s="671">
        <v>3745</v>
      </c>
      <c r="DM40" s="666"/>
      <c r="DN40" s="666"/>
      <c r="DO40" s="666"/>
      <c r="DP40" s="666"/>
      <c r="DQ40" s="666"/>
      <c r="DR40" s="666"/>
      <c r="DS40" s="666"/>
      <c r="DT40" s="666"/>
      <c r="DU40" s="666"/>
      <c r="DV40" s="667"/>
      <c r="DW40" s="668">
        <v>0.1</v>
      </c>
      <c r="DX40" s="678"/>
      <c r="DY40" s="678"/>
      <c r="DZ40" s="678"/>
      <c r="EA40" s="678"/>
      <c r="EB40" s="678"/>
      <c r="EC40" s="710"/>
    </row>
    <row r="41" spans="2:133" ht="11.25" customHeight="1">
      <c r="B41" s="662" t="s">
        <v>343</v>
      </c>
      <c r="C41" s="663"/>
      <c r="D41" s="663"/>
      <c r="E41" s="663"/>
      <c r="F41" s="663"/>
      <c r="G41" s="663"/>
      <c r="H41" s="663"/>
      <c r="I41" s="663"/>
      <c r="J41" s="663"/>
      <c r="K41" s="663"/>
      <c r="L41" s="663"/>
      <c r="M41" s="663"/>
      <c r="N41" s="663"/>
      <c r="O41" s="663"/>
      <c r="P41" s="663"/>
      <c r="Q41" s="664"/>
      <c r="R41" s="665" t="s">
        <v>126</v>
      </c>
      <c r="S41" s="666"/>
      <c r="T41" s="666"/>
      <c r="U41" s="666"/>
      <c r="V41" s="666"/>
      <c r="W41" s="666"/>
      <c r="X41" s="666"/>
      <c r="Y41" s="667"/>
      <c r="Z41" s="692" t="s">
        <v>126</v>
      </c>
      <c r="AA41" s="692"/>
      <c r="AB41" s="692"/>
      <c r="AC41" s="692"/>
      <c r="AD41" s="693" t="s">
        <v>126</v>
      </c>
      <c r="AE41" s="693"/>
      <c r="AF41" s="693"/>
      <c r="AG41" s="693"/>
      <c r="AH41" s="693"/>
      <c r="AI41" s="693"/>
      <c r="AJ41" s="693"/>
      <c r="AK41" s="693"/>
      <c r="AL41" s="668" t="s">
        <v>126</v>
      </c>
      <c r="AM41" s="669"/>
      <c r="AN41" s="669"/>
      <c r="AO41" s="694"/>
      <c r="AQ41" s="705" t="s">
        <v>344</v>
      </c>
      <c r="AR41" s="706"/>
      <c r="AS41" s="706"/>
      <c r="AT41" s="706"/>
      <c r="AU41" s="706"/>
      <c r="AV41" s="706"/>
      <c r="AW41" s="706"/>
      <c r="AX41" s="706"/>
      <c r="AY41" s="707"/>
      <c r="AZ41" s="665">
        <v>75259</v>
      </c>
      <c r="BA41" s="666"/>
      <c r="BB41" s="666"/>
      <c r="BC41" s="666"/>
      <c r="BD41" s="676"/>
      <c r="BE41" s="676"/>
      <c r="BF41" s="708"/>
      <c r="BG41" s="711"/>
      <c r="BH41" s="712"/>
      <c r="BI41" s="712"/>
      <c r="BJ41" s="712"/>
      <c r="BK41" s="712"/>
      <c r="BL41" s="364"/>
      <c r="BM41" s="700" t="s">
        <v>345</v>
      </c>
      <c r="BN41" s="700"/>
      <c r="BO41" s="700"/>
      <c r="BP41" s="700"/>
      <c r="BQ41" s="700"/>
      <c r="BR41" s="700"/>
      <c r="BS41" s="700"/>
      <c r="BT41" s="700"/>
      <c r="BU41" s="701"/>
      <c r="BV41" s="665" t="s">
        <v>126</v>
      </c>
      <c r="BW41" s="666"/>
      <c r="BX41" s="666"/>
      <c r="BY41" s="666"/>
      <c r="BZ41" s="666"/>
      <c r="CA41" s="666"/>
      <c r="CB41" s="709"/>
      <c r="CD41" s="699" t="s">
        <v>346</v>
      </c>
      <c r="CE41" s="700"/>
      <c r="CF41" s="700"/>
      <c r="CG41" s="700"/>
      <c r="CH41" s="700"/>
      <c r="CI41" s="700"/>
      <c r="CJ41" s="700"/>
      <c r="CK41" s="700"/>
      <c r="CL41" s="700"/>
      <c r="CM41" s="700"/>
      <c r="CN41" s="700"/>
      <c r="CO41" s="700"/>
      <c r="CP41" s="700"/>
      <c r="CQ41" s="701"/>
      <c r="CR41" s="665" t="s">
        <v>126</v>
      </c>
      <c r="CS41" s="676"/>
      <c r="CT41" s="676"/>
      <c r="CU41" s="676"/>
      <c r="CV41" s="676"/>
      <c r="CW41" s="676"/>
      <c r="CX41" s="676"/>
      <c r="CY41" s="677"/>
      <c r="CZ41" s="668" t="s">
        <v>126</v>
      </c>
      <c r="DA41" s="678"/>
      <c r="DB41" s="678"/>
      <c r="DC41" s="679"/>
      <c r="DD41" s="671" t="s">
        <v>126</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c r="B42" s="662" t="s">
        <v>347</v>
      </c>
      <c r="C42" s="663"/>
      <c r="D42" s="663"/>
      <c r="E42" s="663"/>
      <c r="F42" s="663"/>
      <c r="G42" s="663"/>
      <c r="H42" s="663"/>
      <c r="I42" s="663"/>
      <c r="J42" s="663"/>
      <c r="K42" s="663"/>
      <c r="L42" s="663"/>
      <c r="M42" s="663"/>
      <c r="N42" s="663"/>
      <c r="O42" s="663"/>
      <c r="P42" s="663"/>
      <c r="Q42" s="664"/>
      <c r="R42" s="665" t="s">
        <v>126</v>
      </c>
      <c r="S42" s="666"/>
      <c r="T42" s="666"/>
      <c r="U42" s="666"/>
      <c r="V42" s="666"/>
      <c r="W42" s="666"/>
      <c r="X42" s="666"/>
      <c r="Y42" s="667"/>
      <c r="Z42" s="692" t="s">
        <v>126</v>
      </c>
      <c r="AA42" s="692"/>
      <c r="AB42" s="692"/>
      <c r="AC42" s="692"/>
      <c r="AD42" s="693" t="s">
        <v>126</v>
      </c>
      <c r="AE42" s="693"/>
      <c r="AF42" s="693"/>
      <c r="AG42" s="693"/>
      <c r="AH42" s="693"/>
      <c r="AI42" s="693"/>
      <c r="AJ42" s="693"/>
      <c r="AK42" s="693"/>
      <c r="AL42" s="668" t="s">
        <v>126</v>
      </c>
      <c r="AM42" s="669"/>
      <c r="AN42" s="669"/>
      <c r="AO42" s="694"/>
      <c r="AQ42" s="702" t="s">
        <v>348</v>
      </c>
      <c r="AR42" s="703"/>
      <c r="AS42" s="703"/>
      <c r="AT42" s="703"/>
      <c r="AU42" s="703"/>
      <c r="AV42" s="703"/>
      <c r="AW42" s="703"/>
      <c r="AX42" s="703"/>
      <c r="AY42" s="704"/>
      <c r="AZ42" s="645">
        <v>217559</v>
      </c>
      <c r="BA42" s="680"/>
      <c r="BB42" s="680"/>
      <c r="BC42" s="680"/>
      <c r="BD42" s="646"/>
      <c r="BE42" s="646"/>
      <c r="BF42" s="695"/>
      <c r="BG42" s="713"/>
      <c r="BH42" s="714"/>
      <c r="BI42" s="714"/>
      <c r="BJ42" s="714"/>
      <c r="BK42" s="714"/>
      <c r="BL42" s="365"/>
      <c r="BM42" s="696" t="s">
        <v>349</v>
      </c>
      <c r="BN42" s="696"/>
      <c r="BO42" s="696"/>
      <c r="BP42" s="696"/>
      <c r="BQ42" s="696"/>
      <c r="BR42" s="696"/>
      <c r="BS42" s="696"/>
      <c r="BT42" s="696"/>
      <c r="BU42" s="697"/>
      <c r="BV42" s="645">
        <v>254</v>
      </c>
      <c r="BW42" s="680"/>
      <c r="BX42" s="680"/>
      <c r="BY42" s="680"/>
      <c r="BZ42" s="680"/>
      <c r="CA42" s="680"/>
      <c r="CB42" s="698"/>
      <c r="CD42" s="662" t="s">
        <v>350</v>
      </c>
      <c r="CE42" s="663"/>
      <c r="CF42" s="663"/>
      <c r="CG42" s="663"/>
      <c r="CH42" s="663"/>
      <c r="CI42" s="663"/>
      <c r="CJ42" s="663"/>
      <c r="CK42" s="663"/>
      <c r="CL42" s="663"/>
      <c r="CM42" s="663"/>
      <c r="CN42" s="663"/>
      <c r="CO42" s="663"/>
      <c r="CP42" s="663"/>
      <c r="CQ42" s="664"/>
      <c r="CR42" s="665">
        <v>986413</v>
      </c>
      <c r="CS42" s="676"/>
      <c r="CT42" s="676"/>
      <c r="CU42" s="676"/>
      <c r="CV42" s="676"/>
      <c r="CW42" s="676"/>
      <c r="CX42" s="676"/>
      <c r="CY42" s="677"/>
      <c r="CZ42" s="668">
        <v>18.100000000000001</v>
      </c>
      <c r="DA42" s="678"/>
      <c r="DB42" s="678"/>
      <c r="DC42" s="679"/>
      <c r="DD42" s="671">
        <v>170522</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c r="B43" s="662" t="s">
        <v>351</v>
      </c>
      <c r="C43" s="663"/>
      <c r="D43" s="663"/>
      <c r="E43" s="663"/>
      <c r="F43" s="663"/>
      <c r="G43" s="663"/>
      <c r="H43" s="663"/>
      <c r="I43" s="663"/>
      <c r="J43" s="663"/>
      <c r="K43" s="663"/>
      <c r="L43" s="663"/>
      <c r="M43" s="663"/>
      <c r="N43" s="663"/>
      <c r="O43" s="663"/>
      <c r="P43" s="663"/>
      <c r="Q43" s="664"/>
      <c r="R43" s="665">
        <v>94856</v>
      </c>
      <c r="S43" s="666"/>
      <c r="T43" s="666"/>
      <c r="U43" s="666"/>
      <c r="V43" s="666"/>
      <c r="W43" s="666"/>
      <c r="X43" s="666"/>
      <c r="Y43" s="667"/>
      <c r="Z43" s="692">
        <v>1.6</v>
      </c>
      <c r="AA43" s="692"/>
      <c r="AB43" s="692"/>
      <c r="AC43" s="692"/>
      <c r="AD43" s="693" t="s">
        <v>126</v>
      </c>
      <c r="AE43" s="693"/>
      <c r="AF43" s="693"/>
      <c r="AG43" s="693"/>
      <c r="AH43" s="693"/>
      <c r="AI43" s="693"/>
      <c r="AJ43" s="693"/>
      <c r="AK43" s="693"/>
      <c r="AL43" s="668" t="s">
        <v>126</v>
      </c>
      <c r="AM43" s="669"/>
      <c r="AN43" s="669"/>
      <c r="AO43" s="694"/>
      <c r="BV43" s="219"/>
      <c r="BW43" s="219"/>
      <c r="BX43" s="219"/>
      <c r="BY43" s="219"/>
      <c r="BZ43" s="219"/>
      <c r="CA43" s="219"/>
      <c r="CB43" s="219"/>
      <c r="CD43" s="662" t="s">
        <v>352</v>
      </c>
      <c r="CE43" s="663"/>
      <c r="CF43" s="663"/>
      <c r="CG43" s="663"/>
      <c r="CH43" s="663"/>
      <c r="CI43" s="663"/>
      <c r="CJ43" s="663"/>
      <c r="CK43" s="663"/>
      <c r="CL43" s="663"/>
      <c r="CM43" s="663"/>
      <c r="CN43" s="663"/>
      <c r="CO43" s="663"/>
      <c r="CP43" s="663"/>
      <c r="CQ43" s="664"/>
      <c r="CR43" s="665" t="s">
        <v>126</v>
      </c>
      <c r="CS43" s="676"/>
      <c r="CT43" s="676"/>
      <c r="CU43" s="676"/>
      <c r="CV43" s="676"/>
      <c r="CW43" s="676"/>
      <c r="CX43" s="676"/>
      <c r="CY43" s="677"/>
      <c r="CZ43" s="668" t="s">
        <v>126</v>
      </c>
      <c r="DA43" s="678"/>
      <c r="DB43" s="678"/>
      <c r="DC43" s="679"/>
      <c r="DD43" s="671" t="s">
        <v>126</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c r="B44" s="642" t="s">
        <v>353</v>
      </c>
      <c r="C44" s="643"/>
      <c r="D44" s="643"/>
      <c r="E44" s="643"/>
      <c r="F44" s="643"/>
      <c r="G44" s="643"/>
      <c r="H44" s="643"/>
      <c r="I44" s="643"/>
      <c r="J44" s="643"/>
      <c r="K44" s="643"/>
      <c r="L44" s="643"/>
      <c r="M44" s="643"/>
      <c r="N44" s="643"/>
      <c r="O44" s="643"/>
      <c r="P44" s="643"/>
      <c r="Q44" s="644"/>
      <c r="R44" s="645">
        <v>5764465</v>
      </c>
      <c r="S44" s="680"/>
      <c r="T44" s="680"/>
      <c r="U44" s="680"/>
      <c r="V44" s="680"/>
      <c r="W44" s="680"/>
      <c r="X44" s="680"/>
      <c r="Y44" s="681"/>
      <c r="Z44" s="682">
        <v>100</v>
      </c>
      <c r="AA44" s="682"/>
      <c r="AB44" s="682"/>
      <c r="AC44" s="682"/>
      <c r="AD44" s="683">
        <v>2950930</v>
      </c>
      <c r="AE44" s="683"/>
      <c r="AF44" s="683"/>
      <c r="AG44" s="683"/>
      <c r="AH44" s="683"/>
      <c r="AI44" s="683"/>
      <c r="AJ44" s="683"/>
      <c r="AK44" s="683"/>
      <c r="AL44" s="648">
        <v>100</v>
      </c>
      <c r="AM44" s="684"/>
      <c r="AN44" s="684"/>
      <c r="AO44" s="685"/>
      <c r="CD44" s="686" t="s">
        <v>300</v>
      </c>
      <c r="CE44" s="687"/>
      <c r="CF44" s="662" t="s">
        <v>354</v>
      </c>
      <c r="CG44" s="663"/>
      <c r="CH44" s="663"/>
      <c r="CI44" s="663"/>
      <c r="CJ44" s="663"/>
      <c r="CK44" s="663"/>
      <c r="CL44" s="663"/>
      <c r="CM44" s="663"/>
      <c r="CN44" s="663"/>
      <c r="CO44" s="663"/>
      <c r="CP44" s="663"/>
      <c r="CQ44" s="664"/>
      <c r="CR44" s="665">
        <v>986413</v>
      </c>
      <c r="CS44" s="666"/>
      <c r="CT44" s="666"/>
      <c r="CU44" s="666"/>
      <c r="CV44" s="666"/>
      <c r="CW44" s="666"/>
      <c r="CX44" s="666"/>
      <c r="CY44" s="667"/>
      <c r="CZ44" s="668">
        <v>18.100000000000001</v>
      </c>
      <c r="DA44" s="669"/>
      <c r="DB44" s="669"/>
      <c r="DC44" s="670"/>
      <c r="DD44" s="671">
        <v>170522</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355</v>
      </c>
      <c r="CG45" s="663"/>
      <c r="CH45" s="663"/>
      <c r="CI45" s="663"/>
      <c r="CJ45" s="663"/>
      <c r="CK45" s="663"/>
      <c r="CL45" s="663"/>
      <c r="CM45" s="663"/>
      <c r="CN45" s="663"/>
      <c r="CO45" s="663"/>
      <c r="CP45" s="663"/>
      <c r="CQ45" s="664"/>
      <c r="CR45" s="665">
        <v>737406</v>
      </c>
      <c r="CS45" s="676"/>
      <c r="CT45" s="676"/>
      <c r="CU45" s="676"/>
      <c r="CV45" s="676"/>
      <c r="CW45" s="676"/>
      <c r="CX45" s="676"/>
      <c r="CY45" s="677"/>
      <c r="CZ45" s="668">
        <v>13.6</v>
      </c>
      <c r="DA45" s="678"/>
      <c r="DB45" s="678"/>
      <c r="DC45" s="679"/>
      <c r="DD45" s="671">
        <v>70086</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c r="B46" s="221" t="s">
        <v>356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357</v>
      </c>
      <c r="CG46" s="663"/>
      <c r="CH46" s="663"/>
      <c r="CI46" s="663"/>
      <c r="CJ46" s="663"/>
      <c r="CK46" s="663"/>
      <c r="CL46" s="663"/>
      <c r="CM46" s="663"/>
      <c r="CN46" s="663"/>
      <c r="CO46" s="663"/>
      <c r="CP46" s="663"/>
      <c r="CQ46" s="664"/>
      <c r="CR46" s="665">
        <v>189675</v>
      </c>
      <c r="CS46" s="666"/>
      <c r="CT46" s="666"/>
      <c r="CU46" s="666"/>
      <c r="CV46" s="666"/>
      <c r="CW46" s="666"/>
      <c r="CX46" s="666"/>
      <c r="CY46" s="667"/>
      <c r="CZ46" s="668">
        <v>3.5</v>
      </c>
      <c r="DA46" s="669"/>
      <c r="DB46" s="669"/>
      <c r="DC46" s="670"/>
      <c r="DD46" s="671">
        <v>72980</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c r="B47" s="675" t="s">
        <v>358</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359</v>
      </c>
      <c r="CG47" s="663"/>
      <c r="CH47" s="663"/>
      <c r="CI47" s="663"/>
      <c r="CJ47" s="663"/>
      <c r="CK47" s="663"/>
      <c r="CL47" s="663"/>
      <c r="CM47" s="663"/>
      <c r="CN47" s="663"/>
      <c r="CO47" s="663"/>
      <c r="CP47" s="663"/>
      <c r="CQ47" s="664"/>
      <c r="CR47" s="665" t="s">
        <v>126</v>
      </c>
      <c r="CS47" s="676"/>
      <c r="CT47" s="676"/>
      <c r="CU47" s="676"/>
      <c r="CV47" s="676"/>
      <c r="CW47" s="676"/>
      <c r="CX47" s="676"/>
      <c r="CY47" s="677"/>
      <c r="CZ47" s="668" t="s">
        <v>126</v>
      </c>
      <c r="DA47" s="678"/>
      <c r="DB47" s="678"/>
      <c r="DC47" s="679"/>
      <c r="DD47" s="671" t="s">
        <v>126</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c r="B48" s="661" t="s">
        <v>360</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361</v>
      </c>
      <c r="CG48" s="663"/>
      <c r="CH48" s="663"/>
      <c r="CI48" s="663"/>
      <c r="CJ48" s="663"/>
      <c r="CK48" s="663"/>
      <c r="CL48" s="663"/>
      <c r="CM48" s="663"/>
      <c r="CN48" s="663"/>
      <c r="CO48" s="663"/>
      <c r="CP48" s="663"/>
      <c r="CQ48" s="664"/>
      <c r="CR48" s="665" t="s">
        <v>126</v>
      </c>
      <c r="CS48" s="666"/>
      <c r="CT48" s="666"/>
      <c r="CU48" s="666"/>
      <c r="CV48" s="666"/>
      <c r="CW48" s="666"/>
      <c r="CX48" s="666"/>
      <c r="CY48" s="667"/>
      <c r="CZ48" s="668" t="s">
        <v>126</v>
      </c>
      <c r="DA48" s="669"/>
      <c r="DB48" s="669"/>
      <c r="DC48" s="670"/>
      <c r="DD48" s="671" t="s">
        <v>126</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362</v>
      </c>
      <c r="CE49" s="643"/>
      <c r="CF49" s="643"/>
      <c r="CG49" s="643"/>
      <c r="CH49" s="643"/>
      <c r="CI49" s="643"/>
      <c r="CJ49" s="643"/>
      <c r="CK49" s="643"/>
      <c r="CL49" s="643"/>
      <c r="CM49" s="643"/>
      <c r="CN49" s="643"/>
      <c r="CO49" s="643"/>
      <c r="CP49" s="643"/>
      <c r="CQ49" s="644"/>
      <c r="CR49" s="645">
        <v>5438900</v>
      </c>
      <c r="CS49" s="646"/>
      <c r="CT49" s="646"/>
      <c r="CU49" s="646"/>
      <c r="CV49" s="646"/>
      <c r="CW49" s="646"/>
      <c r="CX49" s="646"/>
      <c r="CY49" s="647"/>
      <c r="CZ49" s="648">
        <v>100</v>
      </c>
      <c r="DA49" s="649"/>
      <c r="DB49" s="649"/>
      <c r="DC49" s="650"/>
      <c r="DD49" s="651">
        <v>3332417</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hFNtp3b+Htt4PeG4fEOMN11BPi5lgON5clQsSnPdvrluyZ/+568Q0iWqgA/Fbjrt25K8M3bYKjDqloqKR2ETYA==" saltValue="2AMU4w5GLui8z6nK/WcKQ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5" t="s">
        <v>363</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364</v>
      </c>
      <c r="DK2" s="1157"/>
      <c r="DL2" s="1157"/>
      <c r="DM2" s="1157"/>
      <c r="DN2" s="1157"/>
      <c r="DO2" s="1158"/>
      <c r="DP2" s="224"/>
      <c r="DQ2" s="1156" t="s">
        <v>365</v>
      </c>
      <c r="DR2" s="1157"/>
      <c r="DS2" s="1157"/>
      <c r="DT2" s="1157"/>
      <c r="DU2" s="1157"/>
      <c r="DV2" s="1157"/>
      <c r="DW2" s="1157"/>
      <c r="DX2" s="1157"/>
      <c r="DY2" s="1157"/>
      <c r="DZ2" s="115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4" t="s">
        <v>366</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367</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c r="A5" s="1060" t="s">
        <v>368</v>
      </c>
      <c r="B5" s="1061"/>
      <c r="C5" s="1061"/>
      <c r="D5" s="1061"/>
      <c r="E5" s="1061"/>
      <c r="F5" s="1061"/>
      <c r="G5" s="1061"/>
      <c r="H5" s="1061"/>
      <c r="I5" s="1061"/>
      <c r="J5" s="1061"/>
      <c r="K5" s="1061"/>
      <c r="L5" s="1061"/>
      <c r="M5" s="1061"/>
      <c r="N5" s="1061"/>
      <c r="O5" s="1061"/>
      <c r="P5" s="1062"/>
      <c r="Q5" s="1066" t="s">
        <v>369</v>
      </c>
      <c r="R5" s="1067"/>
      <c r="S5" s="1067"/>
      <c r="T5" s="1067"/>
      <c r="U5" s="1068"/>
      <c r="V5" s="1066" t="s">
        <v>370</v>
      </c>
      <c r="W5" s="1067"/>
      <c r="X5" s="1067"/>
      <c r="Y5" s="1067"/>
      <c r="Z5" s="1068"/>
      <c r="AA5" s="1066" t="s">
        <v>371</v>
      </c>
      <c r="AB5" s="1067"/>
      <c r="AC5" s="1067"/>
      <c r="AD5" s="1067"/>
      <c r="AE5" s="1067"/>
      <c r="AF5" s="1159" t="s">
        <v>372</v>
      </c>
      <c r="AG5" s="1067"/>
      <c r="AH5" s="1067"/>
      <c r="AI5" s="1067"/>
      <c r="AJ5" s="1080"/>
      <c r="AK5" s="1067" t="s">
        <v>373</v>
      </c>
      <c r="AL5" s="1067"/>
      <c r="AM5" s="1067"/>
      <c r="AN5" s="1067"/>
      <c r="AO5" s="1068"/>
      <c r="AP5" s="1066" t="s">
        <v>374</v>
      </c>
      <c r="AQ5" s="1067"/>
      <c r="AR5" s="1067"/>
      <c r="AS5" s="1067"/>
      <c r="AT5" s="1068"/>
      <c r="AU5" s="1066" t="s">
        <v>375</v>
      </c>
      <c r="AV5" s="1067"/>
      <c r="AW5" s="1067"/>
      <c r="AX5" s="1067"/>
      <c r="AY5" s="1080"/>
      <c r="AZ5" s="228"/>
      <c r="BA5" s="228"/>
      <c r="BB5" s="228"/>
      <c r="BC5" s="228"/>
      <c r="BD5" s="228"/>
      <c r="BE5" s="229"/>
      <c r="BF5" s="229"/>
      <c r="BG5" s="229"/>
      <c r="BH5" s="229"/>
      <c r="BI5" s="229"/>
      <c r="BJ5" s="229"/>
      <c r="BK5" s="229"/>
      <c r="BL5" s="229"/>
      <c r="BM5" s="229"/>
      <c r="BN5" s="229"/>
      <c r="BO5" s="229"/>
      <c r="BP5" s="229"/>
      <c r="BQ5" s="1060" t="s">
        <v>376</v>
      </c>
      <c r="BR5" s="1061"/>
      <c r="BS5" s="1061"/>
      <c r="BT5" s="1061"/>
      <c r="BU5" s="1061"/>
      <c r="BV5" s="1061"/>
      <c r="BW5" s="1061"/>
      <c r="BX5" s="1061"/>
      <c r="BY5" s="1061"/>
      <c r="BZ5" s="1061"/>
      <c r="CA5" s="1061"/>
      <c r="CB5" s="1061"/>
      <c r="CC5" s="1061"/>
      <c r="CD5" s="1061"/>
      <c r="CE5" s="1061"/>
      <c r="CF5" s="1061"/>
      <c r="CG5" s="1062"/>
      <c r="CH5" s="1066" t="s">
        <v>377</v>
      </c>
      <c r="CI5" s="1067"/>
      <c r="CJ5" s="1067"/>
      <c r="CK5" s="1067"/>
      <c r="CL5" s="1068"/>
      <c r="CM5" s="1066" t="s">
        <v>378</v>
      </c>
      <c r="CN5" s="1067"/>
      <c r="CO5" s="1067"/>
      <c r="CP5" s="1067"/>
      <c r="CQ5" s="1068"/>
      <c r="CR5" s="1066" t="s">
        <v>379</v>
      </c>
      <c r="CS5" s="1067"/>
      <c r="CT5" s="1067"/>
      <c r="CU5" s="1067"/>
      <c r="CV5" s="1068"/>
      <c r="CW5" s="1066" t="s">
        <v>380</v>
      </c>
      <c r="CX5" s="1067"/>
      <c r="CY5" s="1067"/>
      <c r="CZ5" s="1067"/>
      <c r="DA5" s="1068"/>
      <c r="DB5" s="1066" t="s">
        <v>381</v>
      </c>
      <c r="DC5" s="1067"/>
      <c r="DD5" s="1067"/>
      <c r="DE5" s="1067"/>
      <c r="DF5" s="1068"/>
      <c r="DG5" s="1149" t="s">
        <v>382</v>
      </c>
      <c r="DH5" s="1150"/>
      <c r="DI5" s="1150"/>
      <c r="DJ5" s="1150"/>
      <c r="DK5" s="1151"/>
      <c r="DL5" s="1149" t="s">
        <v>383</v>
      </c>
      <c r="DM5" s="1150"/>
      <c r="DN5" s="1150"/>
      <c r="DO5" s="1150"/>
      <c r="DP5" s="1151"/>
      <c r="DQ5" s="1066" t="s">
        <v>384</v>
      </c>
      <c r="DR5" s="1067"/>
      <c r="DS5" s="1067"/>
      <c r="DT5" s="1067"/>
      <c r="DU5" s="1068"/>
      <c r="DV5" s="1066" t="s">
        <v>375</v>
      </c>
      <c r="DW5" s="1067"/>
      <c r="DX5" s="1067"/>
      <c r="DY5" s="1067"/>
      <c r="DZ5" s="1080"/>
      <c r="EA5" s="230"/>
    </row>
    <row r="6" spans="1:131" s="231" customFormat="1" ht="26.25" customHeight="1" thickBot="1">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c r="A7" s="232">
        <v>1</v>
      </c>
      <c r="B7" s="1112" t="s">
        <v>385</v>
      </c>
      <c r="C7" s="1113"/>
      <c r="D7" s="1113"/>
      <c r="E7" s="1113"/>
      <c r="F7" s="1113"/>
      <c r="G7" s="1113"/>
      <c r="H7" s="1113"/>
      <c r="I7" s="1113"/>
      <c r="J7" s="1113"/>
      <c r="K7" s="1113"/>
      <c r="L7" s="1113"/>
      <c r="M7" s="1113"/>
      <c r="N7" s="1113"/>
      <c r="O7" s="1113"/>
      <c r="P7" s="1114"/>
      <c r="Q7" s="1167">
        <v>5764</v>
      </c>
      <c r="R7" s="1168"/>
      <c r="S7" s="1168"/>
      <c r="T7" s="1168"/>
      <c r="U7" s="1168"/>
      <c r="V7" s="1168">
        <v>5439</v>
      </c>
      <c r="W7" s="1168"/>
      <c r="X7" s="1168"/>
      <c r="Y7" s="1168"/>
      <c r="Z7" s="1168"/>
      <c r="AA7" s="1168">
        <v>326</v>
      </c>
      <c r="AB7" s="1168"/>
      <c r="AC7" s="1168"/>
      <c r="AD7" s="1168"/>
      <c r="AE7" s="1169"/>
      <c r="AF7" s="1170">
        <v>206</v>
      </c>
      <c r="AG7" s="1171"/>
      <c r="AH7" s="1171"/>
      <c r="AI7" s="1171"/>
      <c r="AJ7" s="1172"/>
      <c r="AK7" s="1173">
        <v>0</v>
      </c>
      <c r="AL7" s="1174"/>
      <c r="AM7" s="1174"/>
      <c r="AN7" s="1174"/>
      <c r="AO7" s="1174"/>
      <c r="AP7" s="1174">
        <v>6211</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574</v>
      </c>
      <c r="BT7" s="1165"/>
      <c r="BU7" s="1165"/>
      <c r="BV7" s="1165"/>
      <c r="BW7" s="1165"/>
      <c r="BX7" s="1165"/>
      <c r="BY7" s="1165"/>
      <c r="BZ7" s="1165"/>
      <c r="CA7" s="1165"/>
      <c r="CB7" s="1165"/>
      <c r="CC7" s="1165"/>
      <c r="CD7" s="1165"/>
      <c r="CE7" s="1165"/>
      <c r="CF7" s="1165"/>
      <c r="CG7" s="1177"/>
      <c r="CH7" s="1161">
        <v>0</v>
      </c>
      <c r="CI7" s="1162"/>
      <c r="CJ7" s="1162"/>
      <c r="CK7" s="1162"/>
      <c r="CL7" s="1163"/>
      <c r="CM7" s="1161">
        <v>58</v>
      </c>
      <c r="CN7" s="1162"/>
      <c r="CO7" s="1162"/>
      <c r="CP7" s="1162"/>
      <c r="CQ7" s="1163"/>
      <c r="CR7" s="1161">
        <v>30</v>
      </c>
      <c r="CS7" s="1162"/>
      <c r="CT7" s="1162"/>
      <c r="CU7" s="1162"/>
      <c r="CV7" s="1163"/>
      <c r="CW7" s="1161" t="s">
        <v>573</v>
      </c>
      <c r="CX7" s="1162"/>
      <c r="CY7" s="1162"/>
      <c r="CZ7" s="1162"/>
      <c r="DA7" s="1163"/>
      <c r="DB7" s="1161" t="s">
        <v>573</v>
      </c>
      <c r="DC7" s="1162"/>
      <c r="DD7" s="1162"/>
      <c r="DE7" s="1162"/>
      <c r="DF7" s="1163"/>
      <c r="DG7" s="1161" t="s">
        <v>573</v>
      </c>
      <c r="DH7" s="1162"/>
      <c r="DI7" s="1162"/>
      <c r="DJ7" s="1162"/>
      <c r="DK7" s="1163"/>
      <c r="DL7" s="1161" t="s">
        <v>573</v>
      </c>
      <c r="DM7" s="1162"/>
      <c r="DN7" s="1162"/>
      <c r="DO7" s="1162"/>
      <c r="DP7" s="1163"/>
      <c r="DQ7" s="1161" t="s">
        <v>573</v>
      </c>
      <c r="DR7" s="1162"/>
      <c r="DS7" s="1162"/>
      <c r="DT7" s="1162"/>
      <c r="DU7" s="1163"/>
      <c r="DV7" s="1164"/>
      <c r="DW7" s="1165"/>
      <c r="DX7" s="1165"/>
      <c r="DY7" s="1165"/>
      <c r="DZ7" s="1166"/>
      <c r="EA7" s="230"/>
    </row>
    <row r="8" spans="1:131" s="231" customFormat="1" ht="26.25" customHeight="1">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0"/>
    </row>
    <row r="9" spans="1:131" s="231" customFormat="1" ht="26.25" customHeight="1">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386</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c r="A23" s="236" t="s">
        <v>387</v>
      </c>
      <c r="B23" s="1002" t="s">
        <v>388</v>
      </c>
      <c r="C23" s="1003"/>
      <c r="D23" s="1003"/>
      <c r="E23" s="1003"/>
      <c r="F23" s="1003"/>
      <c r="G23" s="1003"/>
      <c r="H23" s="1003"/>
      <c r="I23" s="1003"/>
      <c r="J23" s="1003"/>
      <c r="K23" s="1003"/>
      <c r="L23" s="1003"/>
      <c r="M23" s="1003"/>
      <c r="N23" s="1003"/>
      <c r="O23" s="1003"/>
      <c r="P23" s="1013"/>
      <c r="Q23" s="1132">
        <v>5764</v>
      </c>
      <c r="R23" s="1126"/>
      <c r="S23" s="1126"/>
      <c r="T23" s="1126"/>
      <c r="U23" s="1126"/>
      <c r="V23" s="1126">
        <v>5439</v>
      </c>
      <c r="W23" s="1126"/>
      <c r="X23" s="1126"/>
      <c r="Y23" s="1126"/>
      <c r="Z23" s="1126"/>
      <c r="AA23" s="1126">
        <v>326</v>
      </c>
      <c r="AB23" s="1126"/>
      <c r="AC23" s="1126"/>
      <c r="AD23" s="1126"/>
      <c r="AE23" s="1133"/>
      <c r="AF23" s="1134">
        <v>206</v>
      </c>
      <c r="AG23" s="1126"/>
      <c r="AH23" s="1126"/>
      <c r="AI23" s="1126"/>
      <c r="AJ23" s="1135"/>
      <c r="AK23" s="1136"/>
      <c r="AL23" s="1137"/>
      <c r="AM23" s="1137"/>
      <c r="AN23" s="1137"/>
      <c r="AO23" s="1137"/>
      <c r="AP23" s="1126">
        <v>6211</v>
      </c>
      <c r="AQ23" s="1126"/>
      <c r="AR23" s="1126"/>
      <c r="AS23" s="1126"/>
      <c r="AT23" s="1126"/>
      <c r="AU23" s="1127"/>
      <c r="AV23" s="1127"/>
      <c r="AW23" s="1127"/>
      <c r="AX23" s="1127"/>
      <c r="AY23" s="1128"/>
      <c r="AZ23" s="1129" t="s">
        <v>126</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c r="A24" s="1125" t="s">
        <v>389</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c r="A25" s="1124" t="s">
        <v>390</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c r="A26" s="1060" t="s">
        <v>368</v>
      </c>
      <c r="B26" s="1061"/>
      <c r="C26" s="1061"/>
      <c r="D26" s="1061"/>
      <c r="E26" s="1061"/>
      <c r="F26" s="1061"/>
      <c r="G26" s="1061"/>
      <c r="H26" s="1061"/>
      <c r="I26" s="1061"/>
      <c r="J26" s="1061"/>
      <c r="K26" s="1061"/>
      <c r="L26" s="1061"/>
      <c r="M26" s="1061"/>
      <c r="N26" s="1061"/>
      <c r="O26" s="1061"/>
      <c r="P26" s="1062"/>
      <c r="Q26" s="1066" t="s">
        <v>391</v>
      </c>
      <c r="R26" s="1067"/>
      <c r="S26" s="1067"/>
      <c r="T26" s="1067"/>
      <c r="U26" s="1068"/>
      <c r="V26" s="1066" t="s">
        <v>392</v>
      </c>
      <c r="W26" s="1067"/>
      <c r="X26" s="1067"/>
      <c r="Y26" s="1067"/>
      <c r="Z26" s="1068"/>
      <c r="AA26" s="1066" t="s">
        <v>393</v>
      </c>
      <c r="AB26" s="1067"/>
      <c r="AC26" s="1067"/>
      <c r="AD26" s="1067"/>
      <c r="AE26" s="1067"/>
      <c r="AF26" s="1120" t="s">
        <v>394</v>
      </c>
      <c r="AG26" s="1073"/>
      <c r="AH26" s="1073"/>
      <c r="AI26" s="1073"/>
      <c r="AJ26" s="1121"/>
      <c r="AK26" s="1067" t="s">
        <v>395</v>
      </c>
      <c r="AL26" s="1067"/>
      <c r="AM26" s="1067"/>
      <c r="AN26" s="1067"/>
      <c r="AO26" s="1068"/>
      <c r="AP26" s="1066" t="s">
        <v>396</v>
      </c>
      <c r="AQ26" s="1067"/>
      <c r="AR26" s="1067"/>
      <c r="AS26" s="1067"/>
      <c r="AT26" s="1068"/>
      <c r="AU26" s="1066" t="s">
        <v>397</v>
      </c>
      <c r="AV26" s="1067"/>
      <c r="AW26" s="1067"/>
      <c r="AX26" s="1067"/>
      <c r="AY26" s="1068"/>
      <c r="AZ26" s="1066" t="s">
        <v>398</v>
      </c>
      <c r="BA26" s="1067"/>
      <c r="BB26" s="1067"/>
      <c r="BC26" s="1067"/>
      <c r="BD26" s="1068"/>
      <c r="BE26" s="1066" t="s">
        <v>375</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c r="A28" s="238">
        <v>1</v>
      </c>
      <c r="B28" s="1112" t="s">
        <v>399</v>
      </c>
      <c r="C28" s="1113"/>
      <c r="D28" s="1113"/>
      <c r="E28" s="1113"/>
      <c r="F28" s="1113"/>
      <c r="G28" s="1113"/>
      <c r="H28" s="1113"/>
      <c r="I28" s="1113"/>
      <c r="J28" s="1113"/>
      <c r="K28" s="1113"/>
      <c r="L28" s="1113"/>
      <c r="M28" s="1113"/>
      <c r="N28" s="1113"/>
      <c r="O28" s="1113"/>
      <c r="P28" s="1114"/>
      <c r="Q28" s="1115">
        <v>737</v>
      </c>
      <c r="R28" s="1116"/>
      <c r="S28" s="1116"/>
      <c r="T28" s="1116"/>
      <c r="U28" s="1116"/>
      <c r="V28" s="1116">
        <v>730</v>
      </c>
      <c r="W28" s="1116"/>
      <c r="X28" s="1116"/>
      <c r="Y28" s="1116"/>
      <c r="Z28" s="1116"/>
      <c r="AA28" s="1116">
        <v>7</v>
      </c>
      <c r="AB28" s="1116"/>
      <c r="AC28" s="1116"/>
      <c r="AD28" s="1116"/>
      <c r="AE28" s="1117"/>
      <c r="AF28" s="1118">
        <v>7</v>
      </c>
      <c r="AG28" s="1116"/>
      <c r="AH28" s="1116"/>
      <c r="AI28" s="1116"/>
      <c r="AJ28" s="1119"/>
      <c r="AK28" s="1107">
        <v>63</v>
      </c>
      <c r="AL28" s="1108"/>
      <c r="AM28" s="1108"/>
      <c r="AN28" s="1108"/>
      <c r="AO28" s="1108"/>
      <c r="AP28" s="1108" t="s">
        <v>573</v>
      </c>
      <c r="AQ28" s="1108"/>
      <c r="AR28" s="1108"/>
      <c r="AS28" s="1108"/>
      <c r="AT28" s="1108"/>
      <c r="AU28" s="1108" t="s">
        <v>573</v>
      </c>
      <c r="AV28" s="1108"/>
      <c r="AW28" s="1108"/>
      <c r="AX28" s="1108"/>
      <c r="AY28" s="1108"/>
      <c r="AZ28" s="1109" t="s">
        <v>573</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c r="A29" s="238">
        <v>2</v>
      </c>
      <c r="B29" s="1095" t="s">
        <v>400</v>
      </c>
      <c r="C29" s="1096"/>
      <c r="D29" s="1096"/>
      <c r="E29" s="1096"/>
      <c r="F29" s="1096"/>
      <c r="G29" s="1096"/>
      <c r="H29" s="1096"/>
      <c r="I29" s="1096"/>
      <c r="J29" s="1096"/>
      <c r="K29" s="1096"/>
      <c r="L29" s="1096"/>
      <c r="M29" s="1096"/>
      <c r="N29" s="1096"/>
      <c r="O29" s="1096"/>
      <c r="P29" s="1097"/>
      <c r="Q29" s="1103">
        <v>699</v>
      </c>
      <c r="R29" s="1104"/>
      <c r="S29" s="1104"/>
      <c r="T29" s="1104"/>
      <c r="U29" s="1104"/>
      <c r="V29" s="1104">
        <v>638</v>
      </c>
      <c r="W29" s="1104"/>
      <c r="X29" s="1104"/>
      <c r="Y29" s="1104"/>
      <c r="Z29" s="1104"/>
      <c r="AA29" s="1104">
        <v>61</v>
      </c>
      <c r="AB29" s="1104"/>
      <c r="AC29" s="1104"/>
      <c r="AD29" s="1104"/>
      <c r="AE29" s="1105"/>
      <c r="AF29" s="1100">
        <v>61</v>
      </c>
      <c r="AG29" s="1101"/>
      <c r="AH29" s="1101"/>
      <c r="AI29" s="1101"/>
      <c r="AJ29" s="1102"/>
      <c r="AK29" s="1045">
        <v>94</v>
      </c>
      <c r="AL29" s="1036"/>
      <c r="AM29" s="1036"/>
      <c r="AN29" s="1036"/>
      <c r="AO29" s="1036"/>
      <c r="AP29" s="1036" t="s">
        <v>573</v>
      </c>
      <c r="AQ29" s="1036"/>
      <c r="AR29" s="1036"/>
      <c r="AS29" s="1036"/>
      <c r="AT29" s="1036"/>
      <c r="AU29" s="1036" t="s">
        <v>573</v>
      </c>
      <c r="AV29" s="1036"/>
      <c r="AW29" s="1036"/>
      <c r="AX29" s="1036"/>
      <c r="AY29" s="1036"/>
      <c r="AZ29" s="1106" t="s">
        <v>573</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c r="A30" s="238">
        <v>3</v>
      </c>
      <c r="B30" s="1095" t="s">
        <v>401</v>
      </c>
      <c r="C30" s="1096"/>
      <c r="D30" s="1096"/>
      <c r="E30" s="1096"/>
      <c r="F30" s="1096"/>
      <c r="G30" s="1096"/>
      <c r="H30" s="1096"/>
      <c r="I30" s="1096"/>
      <c r="J30" s="1096"/>
      <c r="K30" s="1096"/>
      <c r="L30" s="1096"/>
      <c r="M30" s="1096"/>
      <c r="N30" s="1096"/>
      <c r="O30" s="1096"/>
      <c r="P30" s="1097"/>
      <c r="Q30" s="1103">
        <v>74</v>
      </c>
      <c r="R30" s="1104"/>
      <c r="S30" s="1104"/>
      <c r="T30" s="1104"/>
      <c r="U30" s="1104"/>
      <c r="V30" s="1104">
        <v>74</v>
      </c>
      <c r="W30" s="1104"/>
      <c r="X30" s="1104"/>
      <c r="Y30" s="1104"/>
      <c r="Z30" s="1104"/>
      <c r="AA30" s="1104">
        <v>0</v>
      </c>
      <c r="AB30" s="1104"/>
      <c r="AC30" s="1104"/>
      <c r="AD30" s="1104"/>
      <c r="AE30" s="1105"/>
      <c r="AF30" s="1100">
        <v>0</v>
      </c>
      <c r="AG30" s="1101"/>
      <c r="AH30" s="1101"/>
      <c r="AI30" s="1101"/>
      <c r="AJ30" s="1102"/>
      <c r="AK30" s="1045">
        <v>29</v>
      </c>
      <c r="AL30" s="1036"/>
      <c r="AM30" s="1036"/>
      <c r="AN30" s="1036"/>
      <c r="AO30" s="1036"/>
      <c r="AP30" s="1036" t="s">
        <v>573</v>
      </c>
      <c r="AQ30" s="1036"/>
      <c r="AR30" s="1036"/>
      <c r="AS30" s="1036"/>
      <c r="AT30" s="1036"/>
      <c r="AU30" s="1036" t="s">
        <v>573</v>
      </c>
      <c r="AV30" s="1036"/>
      <c r="AW30" s="1036"/>
      <c r="AX30" s="1036"/>
      <c r="AY30" s="1036"/>
      <c r="AZ30" s="1106" t="s">
        <v>573</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c r="A31" s="238">
        <v>4</v>
      </c>
      <c r="B31" s="1095" t="s">
        <v>402</v>
      </c>
      <c r="C31" s="1096"/>
      <c r="D31" s="1096"/>
      <c r="E31" s="1096"/>
      <c r="F31" s="1096"/>
      <c r="G31" s="1096"/>
      <c r="H31" s="1096"/>
      <c r="I31" s="1096"/>
      <c r="J31" s="1096"/>
      <c r="K31" s="1096"/>
      <c r="L31" s="1096"/>
      <c r="M31" s="1096"/>
      <c r="N31" s="1096"/>
      <c r="O31" s="1096"/>
      <c r="P31" s="1097"/>
      <c r="Q31" s="1103">
        <v>156</v>
      </c>
      <c r="R31" s="1104"/>
      <c r="S31" s="1104"/>
      <c r="T31" s="1104"/>
      <c r="U31" s="1104"/>
      <c r="V31" s="1104">
        <v>144</v>
      </c>
      <c r="W31" s="1104"/>
      <c r="X31" s="1104"/>
      <c r="Y31" s="1104"/>
      <c r="Z31" s="1104"/>
      <c r="AA31" s="1104">
        <v>12</v>
      </c>
      <c r="AB31" s="1104"/>
      <c r="AC31" s="1104"/>
      <c r="AD31" s="1104"/>
      <c r="AE31" s="1105"/>
      <c r="AF31" s="1100">
        <v>229</v>
      </c>
      <c r="AG31" s="1101"/>
      <c r="AH31" s="1101"/>
      <c r="AI31" s="1101"/>
      <c r="AJ31" s="1102"/>
      <c r="AK31" s="1045">
        <v>1</v>
      </c>
      <c r="AL31" s="1036"/>
      <c r="AM31" s="1036"/>
      <c r="AN31" s="1036"/>
      <c r="AO31" s="1036"/>
      <c r="AP31" s="1036">
        <v>106</v>
      </c>
      <c r="AQ31" s="1036"/>
      <c r="AR31" s="1036"/>
      <c r="AS31" s="1036"/>
      <c r="AT31" s="1036"/>
      <c r="AU31" s="1036">
        <v>106</v>
      </c>
      <c r="AV31" s="1036"/>
      <c r="AW31" s="1036"/>
      <c r="AX31" s="1036"/>
      <c r="AY31" s="1036"/>
      <c r="AZ31" s="1106" t="s">
        <v>573</v>
      </c>
      <c r="BA31" s="1106"/>
      <c r="BB31" s="1106"/>
      <c r="BC31" s="1106"/>
      <c r="BD31" s="1106"/>
      <c r="BE31" s="1037" t="s">
        <v>403</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c r="A32" s="238">
        <v>5</v>
      </c>
      <c r="B32" s="1095" t="s">
        <v>404</v>
      </c>
      <c r="C32" s="1096"/>
      <c r="D32" s="1096"/>
      <c r="E32" s="1096"/>
      <c r="F32" s="1096"/>
      <c r="G32" s="1096"/>
      <c r="H32" s="1096"/>
      <c r="I32" s="1096"/>
      <c r="J32" s="1096"/>
      <c r="K32" s="1096"/>
      <c r="L32" s="1096"/>
      <c r="M32" s="1096"/>
      <c r="N32" s="1096"/>
      <c r="O32" s="1096"/>
      <c r="P32" s="1097"/>
      <c r="Q32" s="1103">
        <v>58</v>
      </c>
      <c r="R32" s="1104"/>
      <c r="S32" s="1104"/>
      <c r="T32" s="1104"/>
      <c r="U32" s="1104"/>
      <c r="V32" s="1104">
        <v>58</v>
      </c>
      <c r="W32" s="1104"/>
      <c r="X32" s="1104"/>
      <c r="Y32" s="1104"/>
      <c r="Z32" s="1104"/>
      <c r="AA32" s="1104">
        <v>0</v>
      </c>
      <c r="AB32" s="1104"/>
      <c r="AC32" s="1104"/>
      <c r="AD32" s="1104"/>
      <c r="AE32" s="1105"/>
      <c r="AF32" s="1100" t="s">
        <v>126</v>
      </c>
      <c r="AG32" s="1101"/>
      <c r="AH32" s="1101"/>
      <c r="AI32" s="1101"/>
      <c r="AJ32" s="1102"/>
      <c r="AK32" s="1045">
        <v>17</v>
      </c>
      <c r="AL32" s="1036"/>
      <c r="AM32" s="1036"/>
      <c r="AN32" s="1036"/>
      <c r="AO32" s="1036"/>
      <c r="AP32" s="1036">
        <v>15</v>
      </c>
      <c r="AQ32" s="1036"/>
      <c r="AR32" s="1036"/>
      <c r="AS32" s="1036"/>
      <c r="AT32" s="1036"/>
      <c r="AU32" s="1036">
        <v>15</v>
      </c>
      <c r="AV32" s="1036"/>
      <c r="AW32" s="1036"/>
      <c r="AX32" s="1036"/>
      <c r="AY32" s="1036"/>
      <c r="AZ32" s="1106" t="str">
        <f>+AZ31</f>
        <v>-</v>
      </c>
      <c r="BA32" s="1106"/>
      <c r="BB32" s="1106"/>
      <c r="BC32" s="1106"/>
      <c r="BD32" s="1106"/>
      <c r="BE32" s="1037" t="s">
        <v>405</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c r="A33" s="238">
        <v>6</v>
      </c>
      <c r="B33" s="1095" t="s">
        <v>406</v>
      </c>
      <c r="C33" s="1096"/>
      <c r="D33" s="1096"/>
      <c r="E33" s="1096"/>
      <c r="F33" s="1096"/>
      <c r="G33" s="1096"/>
      <c r="H33" s="1096"/>
      <c r="I33" s="1096"/>
      <c r="J33" s="1096"/>
      <c r="K33" s="1096"/>
      <c r="L33" s="1096"/>
      <c r="M33" s="1096"/>
      <c r="N33" s="1096"/>
      <c r="O33" s="1096"/>
      <c r="P33" s="1097"/>
      <c r="Q33" s="1103">
        <v>0</v>
      </c>
      <c r="R33" s="1104"/>
      <c r="S33" s="1104"/>
      <c r="T33" s="1104"/>
      <c r="U33" s="1104"/>
      <c r="V33" s="1104">
        <v>0</v>
      </c>
      <c r="W33" s="1104"/>
      <c r="X33" s="1104"/>
      <c r="Y33" s="1104"/>
      <c r="Z33" s="1104"/>
      <c r="AA33" s="1104">
        <v>0</v>
      </c>
      <c r="AB33" s="1104"/>
      <c r="AC33" s="1104"/>
      <c r="AD33" s="1104"/>
      <c r="AE33" s="1105"/>
      <c r="AF33" s="1100" t="s">
        <v>126</v>
      </c>
      <c r="AG33" s="1101"/>
      <c r="AH33" s="1101"/>
      <c r="AI33" s="1101"/>
      <c r="AJ33" s="1102"/>
      <c r="AK33" s="1045">
        <v>0</v>
      </c>
      <c r="AL33" s="1036"/>
      <c r="AM33" s="1036"/>
      <c r="AN33" s="1036"/>
      <c r="AO33" s="1036"/>
      <c r="AP33" s="1036" t="s">
        <v>573</v>
      </c>
      <c r="AQ33" s="1036"/>
      <c r="AR33" s="1036"/>
      <c r="AS33" s="1036"/>
      <c r="AT33" s="1036"/>
      <c r="AU33" s="1036" t="s">
        <v>573</v>
      </c>
      <c r="AV33" s="1036"/>
      <c r="AW33" s="1036"/>
      <c r="AX33" s="1036"/>
      <c r="AY33" s="1036"/>
      <c r="AZ33" s="1106" t="s">
        <v>573</v>
      </c>
      <c r="BA33" s="1106"/>
      <c r="BB33" s="1106"/>
      <c r="BC33" s="1106"/>
      <c r="BD33" s="1106"/>
      <c r="BE33" s="1037" t="s">
        <v>405</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407</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c r="A63" s="236" t="s">
        <v>387</v>
      </c>
      <c r="B63" s="1002" t="s">
        <v>408</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297</v>
      </c>
      <c r="AG63" s="1024"/>
      <c r="AH63" s="1024"/>
      <c r="AI63" s="1024"/>
      <c r="AJ63" s="1087"/>
      <c r="AK63" s="1088"/>
      <c r="AL63" s="1028"/>
      <c r="AM63" s="1028"/>
      <c r="AN63" s="1028"/>
      <c r="AO63" s="1028"/>
      <c r="AP63" s="1024">
        <v>121</v>
      </c>
      <c r="AQ63" s="1024"/>
      <c r="AR63" s="1024"/>
      <c r="AS63" s="1024"/>
      <c r="AT63" s="1024"/>
      <c r="AU63" s="1024">
        <v>121</v>
      </c>
      <c r="AV63" s="1024"/>
      <c r="AW63" s="1024"/>
      <c r="AX63" s="1024"/>
      <c r="AY63" s="1024"/>
      <c r="AZ63" s="1082"/>
      <c r="BA63" s="1082"/>
      <c r="BB63" s="1082"/>
      <c r="BC63" s="1082"/>
      <c r="BD63" s="1082"/>
      <c r="BE63" s="1025"/>
      <c r="BF63" s="1025"/>
      <c r="BG63" s="1025"/>
      <c r="BH63" s="1025"/>
      <c r="BI63" s="1026"/>
      <c r="BJ63" s="1083" t="s">
        <v>126</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c r="A65" s="228" t="s">
        <v>409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c r="A66" s="1060" t="s">
        <v>410</v>
      </c>
      <c r="B66" s="1061"/>
      <c r="C66" s="1061"/>
      <c r="D66" s="1061"/>
      <c r="E66" s="1061"/>
      <c r="F66" s="1061"/>
      <c r="G66" s="1061"/>
      <c r="H66" s="1061"/>
      <c r="I66" s="1061"/>
      <c r="J66" s="1061"/>
      <c r="K66" s="1061"/>
      <c r="L66" s="1061"/>
      <c r="M66" s="1061"/>
      <c r="N66" s="1061"/>
      <c r="O66" s="1061"/>
      <c r="P66" s="1062"/>
      <c r="Q66" s="1066" t="s">
        <v>411</v>
      </c>
      <c r="R66" s="1067"/>
      <c r="S66" s="1067"/>
      <c r="T66" s="1067"/>
      <c r="U66" s="1068"/>
      <c r="V66" s="1066" t="s">
        <v>412</v>
      </c>
      <c r="W66" s="1067"/>
      <c r="X66" s="1067"/>
      <c r="Y66" s="1067"/>
      <c r="Z66" s="1068"/>
      <c r="AA66" s="1066" t="s">
        <v>413</v>
      </c>
      <c r="AB66" s="1067"/>
      <c r="AC66" s="1067"/>
      <c r="AD66" s="1067"/>
      <c r="AE66" s="1068"/>
      <c r="AF66" s="1072" t="s">
        <v>414</v>
      </c>
      <c r="AG66" s="1073"/>
      <c r="AH66" s="1073"/>
      <c r="AI66" s="1073"/>
      <c r="AJ66" s="1074"/>
      <c r="AK66" s="1066" t="s">
        <v>395</v>
      </c>
      <c r="AL66" s="1061"/>
      <c r="AM66" s="1061"/>
      <c r="AN66" s="1061"/>
      <c r="AO66" s="1062"/>
      <c r="AP66" s="1066" t="s">
        <v>415</v>
      </c>
      <c r="AQ66" s="1067"/>
      <c r="AR66" s="1067"/>
      <c r="AS66" s="1067"/>
      <c r="AT66" s="1068"/>
      <c r="AU66" s="1066" t="s">
        <v>416</v>
      </c>
      <c r="AV66" s="1067"/>
      <c r="AW66" s="1067"/>
      <c r="AX66" s="1067"/>
      <c r="AY66" s="1068"/>
      <c r="AZ66" s="1066" t="s">
        <v>375</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c r="A68" s="232">
        <v>1</v>
      </c>
      <c r="B68" s="1050" t="s">
        <v>580</v>
      </c>
      <c r="C68" s="1051"/>
      <c r="D68" s="1051"/>
      <c r="E68" s="1051"/>
      <c r="F68" s="1051"/>
      <c r="G68" s="1051"/>
      <c r="H68" s="1051"/>
      <c r="I68" s="1051"/>
      <c r="J68" s="1051"/>
      <c r="K68" s="1051"/>
      <c r="L68" s="1051"/>
      <c r="M68" s="1051"/>
      <c r="N68" s="1051"/>
      <c r="O68" s="1051"/>
      <c r="P68" s="1052"/>
      <c r="Q68" s="1053">
        <v>12284</v>
      </c>
      <c r="R68" s="1047"/>
      <c r="S68" s="1047"/>
      <c r="T68" s="1047"/>
      <c r="U68" s="1047"/>
      <c r="V68" s="1047">
        <v>11939</v>
      </c>
      <c r="W68" s="1047"/>
      <c r="X68" s="1047"/>
      <c r="Y68" s="1047"/>
      <c r="Z68" s="1047"/>
      <c r="AA68" s="1047">
        <v>346</v>
      </c>
      <c r="AB68" s="1047"/>
      <c r="AC68" s="1047"/>
      <c r="AD68" s="1047"/>
      <c r="AE68" s="1047"/>
      <c r="AF68" s="1047">
        <v>346</v>
      </c>
      <c r="AG68" s="1047"/>
      <c r="AH68" s="1047"/>
      <c r="AI68" s="1047"/>
      <c r="AJ68" s="1047"/>
      <c r="AK68" s="1047">
        <v>36</v>
      </c>
      <c r="AL68" s="1047"/>
      <c r="AM68" s="1047"/>
      <c r="AN68" s="1047"/>
      <c r="AO68" s="1047"/>
      <c r="AP68" s="1047" t="s">
        <v>585</v>
      </c>
      <c r="AQ68" s="1047"/>
      <c r="AR68" s="1047"/>
      <c r="AS68" s="1047"/>
      <c r="AT68" s="1047"/>
      <c r="AU68" s="1047" t="s">
        <v>585</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c r="A69" s="234">
        <v>2</v>
      </c>
      <c r="B69" s="1039" t="s">
        <v>581</v>
      </c>
      <c r="C69" s="1040"/>
      <c r="D69" s="1040"/>
      <c r="E69" s="1040"/>
      <c r="F69" s="1040"/>
      <c r="G69" s="1040"/>
      <c r="H69" s="1040"/>
      <c r="I69" s="1040"/>
      <c r="J69" s="1040"/>
      <c r="K69" s="1040"/>
      <c r="L69" s="1040"/>
      <c r="M69" s="1040"/>
      <c r="N69" s="1040"/>
      <c r="O69" s="1040"/>
      <c r="P69" s="1041"/>
      <c r="Q69" s="1042">
        <v>507</v>
      </c>
      <c r="R69" s="1036"/>
      <c r="S69" s="1036"/>
      <c r="T69" s="1036"/>
      <c r="U69" s="1036"/>
      <c r="V69" s="1036">
        <v>502</v>
      </c>
      <c r="W69" s="1036"/>
      <c r="X69" s="1036"/>
      <c r="Y69" s="1036"/>
      <c r="Z69" s="1036"/>
      <c r="AA69" s="1036">
        <v>5</v>
      </c>
      <c r="AB69" s="1036"/>
      <c r="AC69" s="1036"/>
      <c r="AD69" s="1036"/>
      <c r="AE69" s="1036"/>
      <c r="AF69" s="1036">
        <v>5</v>
      </c>
      <c r="AG69" s="1036"/>
      <c r="AH69" s="1036"/>
      <c r="AI69" s="1036"/>
      <c r="AJ69" s="1036"/>
      <c r="AK69" s="1036">
        <v>0</v>
      </c>
      <c r="AL69" s="1036"/>
      <c r="AM69" s="1036"/>
      <c r="AN69" s="1036"/>
      <c r="AO69" s="1036"/>
      <c r="AP69" s="1036">
        <v>50</v>
      </c>
      <c r="AQ69" s="1036"/>
      <c r="AR69" s="1036"/>
      <c r="AS69" s="1036"/>
      <c r="AT69" s="1036"/>
      <c r="AU69" s="1036">
        <v>14</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c r="A70" s="234">
        <v>3</v>
      </c>
      <c r="B70" s="1039" t="s">
        <v>582</v>
      </c>
      <c r="C70" s="1040"/>
      <c r="D70" s="1040"/>
      <c r="E70" s="1040"/>
      <c r="F70" s="1040"/>
      <c r="G70" s="1040"/>
      <c r="H70" s="1040"/>
      <c r="I70" s="1040"/>
      <c r="J70" s="1040"/>
      <c r="K70" s="1040"/>
      <c r="L70" s="1040"/>
      <c r="M70" s="1040"/>
      <c r="N70" s="1040"/>
      <c r="O70" s="1040"/>
      <c r="P70" s="1041"/>
      <c r="Q70" s="1042">
        <v>477</v>
      </c>
      <c r="R70" s="1036"/>
      <c r="S70" s="1036"/>
      <c r="T70" s="1036"/>
      <c r="U70" s="1036"/>
      <c r="V70" s="1036">
        <v>444</v>
      </c>
      <c r="W70" s="1036"/>
      <c r="X70" s="1036"/>
      <c r="Y70" s="1036"/>
      <c r="Z70" s="1036"/>
      <c r="AA70" s="1036">
        <v>33</v>
      </c>
      <c r="AB70" s="1036"/>
      <c r="AC70" s="1036"/>
      <c r="AD70" s="1036"/>
      <c r="AE70" s="1036"/>
      <c r="AF70" s="1036">
        <v>33</v>
      </c>
      <c r="AG70" s="1036"/>
      <c r="AH70" s="1036"/>
      <c r="AI70" s="1036"/>
      <c r="AJ70" s="1036"/>
      <c r="AK70" s="1036">
        <v>11</v>
      </c>
      <c r="AL70" s="1036"/>
      <c r="AM70" s="1036"/>
      <c r="AN70" s="1036"/>
      <c r="AO70" s="1036"/>
      <c r="AP70" s="1036">
        <v>0</v>
      </c>
      <c r="AQ70" s="1036"/>
      <c r="AR70" s="1036"/>
      <c r="AS70" s="1036"/>
      <c r="AT70" s="1036"/>
      <c r="AU70" s="1036" t="s">
        <v>585</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c r="A71" s="234">
        <v>4</v>
      </c>
      <c r="B71" s="1039" t="s">
        <v>583</v>
      </c>
      <c r="C71" s="1040"/>
      <c r="D71" s="1040"/>
      <c r="E71" s="1040"/>
      <c r="F71" s="1040"/>
      <c r="G71" s="1040"/>
      <c r="H71" s="1040"/>
      <c r="I71" s="1040"/>
      <c r="J71" s="1040"/>
      <c r="K71" s="1040"/>
      <c r="L71" s="1040"/>
      <c r="M71" s="1040"/>
      <c r="N71" s="1040"/>
      <c r="O71" s="1040"/>
      <c r="P71" s="1041"/>
      <c r="Q71" s="1042">
        <v>89</v>
      </c>
      <c r="R71" s="1036"/>
      <c r="S71" s="1036"/>
      <c r="T71" s="1036"/>
      <c r="U71" s="1036"/>
      <c r="V71" s="1036">
        <v>84</v>
      </c>
      <c r="W71" s="1036"/>
      <c r="X71" s="1036"/>
      <c r="Y71" s="1036"/>
      <c r="Z71" s="1036"/>
      <c r="AA71" s="1036">
        <v>5</v>
      </c>
      <c r="AB71" s="1036"/>
      <c r="AC71" s="1036"/>
      <c r="AD71" s="1036"/>
      <c r="AE71" s="1036"/>
      <c r="AF71" s="1036">
        <v>5</v>
      </c>
      <c r="AG71" s="1036"/>
      <c r="AH71" s="1036"/>
      <c r="AI71" s="1036"/>
      <c r="AJ71" s="1036"/>
      <c r="AK71" s="1036">
        <v>0</v>
      </c>
      <c r="AL71" s="1036"/>
      <c r="AM71" s="1036"/>
      <c r="AN71" s="1036"/>
      <c r="AO71" s="1036"/>
      <c r="AP71" s="1036">
        <v>0</v>
      </c>
      <c r="AQ71" s="1036"/>
      <c r="AR71" s="1036"/>
      <c r="AS71" s="1036"/>
      <c r="AT71" s="1036"/>
      <c r="AU71" s="1036" t="s">
        <v>585</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c r="A72" s="234">
        <v>5</v>
      </c>
      <c r="B72" s="1039" t="s">
        <v>584</v>
      </c>
      <c r="C72" s="1040"/>
      <c r="D72" s="1040"/>
      <c r="E72" s="1040"/>
      <c r="F72" s="1040"/>
      <c r="G72" s="1040"/>
      <c r="H72" s="1040"/>
      <c r="I72" s="1040"/>
      <c r="J72" s="1040"/>
      <c r="K72" s="1040"/>
      <c r="L72" s="1040"/>
      <c r="M72" s="1040"/>
      <c r="N72" s="1040"/>
      <c r="O72" s="1040"/>
      <c r="P72" s="1041"/>
      <c r="Q72" s="1042">
        <v>285945</v>
      </c>
      <c r="R72" s="1036"/>
      <c r="S72" s="1036"/>
      <c r="T72" s="1036"/>
      <c r="U72" s="1036"/>
      <c r="V72" s="1036">
        <v>277863</v>
      </c>
      <c r="W72" s="1036"/>
      <c r="X72" s="1036"/>
      <c r="Y72" s="1036"/>
      <c r="Z72" s="1036"/>
      <c r="AA72" s="1036">
        <v>8082</v>
      </c>
      <c r="AB72" s="1036"/>
      <c r="AC72" s="1036"/>
      <c r="AD72" s="1036"/>
      <c r="AE72" s="1036"/>
      <c r="AF72" s="1036">
        <v>8082</v>
      </c>
      <c r="AG72" s="1036"/>
      <c r="AH72" s="1036"/>
      <c r="AI72" s="1036"/>
      <c r="AJ72" s="1036"/>
      <c r="AK72" s="1036">
        <v>0</v>
      </c>
      <c r="AL72" s="1036"/>
      <c r="AM72" s="1036"/>
      <c r="AN72" s="1036"/>
      <c r="AO72" s="1036"/>
      <c r="AP72" s="1036">
        <v>0</v>
      </c>
      <c r="AQ72" s="1036"/>
      <c r="AR72" s="1036"/>
      <c r="AS72" s="1036"/>
      <c r="AT72" s="1036"/>
      <c r="AU72" s="1036" t="s">
        <v>585</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c r="A73" s="234">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c r="A88" s="236" t="s">
        <v>387</v>
      </c>
      <c r="B88" s="1002" t="s">
        <v>417</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8471</v>
      </c>
      <c r="AG88" s="1024"/>
      <c r="AH88" s="1024"/>
      <c r="AI88" s="1024"/>
      <c r="AJ88" s="1024"/>
      <c r="AK88" s="1028"/>
      <c r="AL88" s="1028"/>
      <c r="AM88" s="1028"/>
      <c r="AN88" s="1028"/>
      <c r="AO88" s="1028"/>
      <c r="AP88" s="1024">
        <v>50</v>
      </c>
      <c r="AQ88" s="1024"/>
      <c r="AR88" s="1024"/>
      <c r="AS88" s="1024"/>
      <c r="AT88" s="1024"/>
      <c r="AU88" s="1024">
        <v>14</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387</v>
      </c>
      <c r="BR102" s="1002" t="s">
        <v>418</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419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7" t="s">
        <v>423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0" t="s">
        <v>425</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426</v>
      </c>
      <c r="AB109" s="961"/>
      <c r="AC109" s="961"/>
      <c r="AD109" s="961"/>
      <c r="AE109" s="962"/>
      <c r="AF109" s="963" t="s">
        <v>427</v>
      </c>
      <c r="AG109" s="961"/>
      <c r="AH109" s="961"/>
      <c r="AI109" s="961"/>
      <c r="AJ109" s="962"/>
      <c r="AK109" s="963" t="s">
        <v>302</v>
      </c>
      <c r="AL109" s="961"/>
      <c r="AM109" s="961"/>
      <c r="AN109" s="961"/>
      <c r="AO109" s="962"/>
      <c r="AP109" s="963" t="s">
        <v>428</v>
      </c>
      <c r="AQ109" s="961"/>
      <c r="AR109" s="961"/>
      <c r="AS109" s="961"/>
      <c r="AT109" s="994"/>
      <c r="AU109" s="960" t="s">
        <v>425</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426</v>
      </c>
      <c r="BR109" s="961"/>
      <c r="BS109" s="961"/>
      <c r="BT109" s="961"/>
      <c r="BU109" s="962"/>
      <c r="BV109" s="963" t="s">
        <v>427</v>
      </c>
      <c r="BW109" s="961"/>
      <c r="BX109" s="961"/>
      <c r="BY109" s="961"/>
      <c r="BZ109" s="962"/>
      <c r="CA109" s="963" t="s">
        <v>302</v>
      </c>
      <c r="CB109" s="961"/>
      <c r="CC109" s="961"/>
      <c r="CD109" s="961"/>
      <c r="CE109" s="962"/>
      <c r="CF109" s="1001" t="s">
        <v>428</v>
      </c>
      <c r="CG109" s="1001"/>
      <c r="CH109" s="1001"/>
      <c r="CI109" s="1001"/>
      <c r="CJ109" s="1001"/>
      <c r="CK109" s="963" t="s">
        <v>429</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426</v>
      </c>
      <c r="DH109" s="961"/>
      <c r="DI109" s="961"/>
      <c r="DJ109" s="961"/>
      <c r="DK109" s="962"/>
      <c r="DL109" s="963" t="s">
        <v>427</v>
      </c>
      <c r="DM109" s="961"/>
      <c r="DN109" s="961"/>
      <c r="DO109" s="961"/>
      <c r="DP109" s="962"/>
      <c r="DQ109" s="963" t="s">
        <v>302</v>
      </c>
      <c r="DR109" s="961"/>
      <c r="DS109" s="961"/>
      <c r="DT109" s="961"/>
      <c r="DU109" s="962"/>
      <c r="DV109" s="963" t="s">
        <v>428</v>
      </c>
      <c r="DW109" s="961"/>
      <c r="DX109" s="961"/>
      <c r="DY109" s="961"/>
      <c r="DZ109" s="994"/>
    </row>
    <row r="110" spans="1:131" s="226" customFormat="1" ht="26.25" customHeight="1">
      <c r="A110" s="872" t="s">
        <v>430</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511567</v>
      </c>
      <c r="AB110" s="954"/>
      <c r="AC110" s="954"/>
      <c r="AD110" s="954"/>
      <c r="AE110" s="955"/>
      <c r="AF110" s="956">
        <v>529509</v>
      </c>
      <c r="AG110" s="954"/>
      <c r="AH110" s="954"/>
      <c r="AI110" s="954"/>
      <c r="AJ110" s="955"/>
      <c r="AK110" s="956">
        <v>621678</v>
      </c>
      <c r="AL110" s="954"/>
      <c r="AM110" s="954"/>
      <c r="AN110" s="954"/>
      <c r="AO110" s="955"/>
      <c r="AP110" s="957">
        <v>23.9</v>
      </c>
      <c r="AQ110" s="958"/>
      <c r="AR110" s="958"/>
      <c r="AS110" s="958"/>
      <c r="AT110" s="959"/>
      <c r="AU110" s="995" t="s">
        <v>73</v>
      </c>
      <c r="AV110" s="996"/>
      <c r="AW110" s="996"/>
      <c r="AX110" s="996"/>
      <c r="AY110" s="996"/>
      <c r="AZ110" s="925" t="s">
        <v>431</v>
      </c>
      <c r="BA110" s="873"/>
      <c r="BB110" s="873"/>
      <c r="BC110" s="873"/>
      <c r="BD110" s="873"/>
      <c r="BE110" s="873"/>
      <c r="BF110" s="873"/>
      <c r="BG110" s="873"/>
      <c r="BH110" s="873"/>
      <c r="BI110" s="873"/>
      <c r="BJ110" s="873"/>
      <c r="BK110" s="873"/>
      <c r="BL110" s="873"/>
      <c r="BM110" s="873"/>
      <c r="BN110" s="873"/>
      <c r="BO110" s="873"/>
      <c r="BP110" s="874"/>
      <c r="BQ110" s="926">
        <v>6227299</v>
      </c>
      <c r="BR110" s="907"/>
      <c r="BS110" s="907"/>
      <c r="BT110" s="907"/>
      <c r="BU110" s="907"/>
      <c r="BV110" s="907">
        <v>6152952</v>
      </c>
      <c r="BW110" s="907"/>
      <c r="BX110" s="907"/>
      <c r="BY110" s="907"/>
      <c r="BZ110" s="907"/>
      <c r="CA110" s="907">
        <v>6211080</v>
      </c>
      <c r="CB110" s="907"/>
      <c r="CC110" s="907"/>
      <c r="CD110" s="907"/>
      <c r="CE110" s="907"/>
      <c r="CF110" s="931">
        <v>239.1</v>
      </c>
      <c r="CG110" s="932"/>
      <c r="CH110" s="932"/>
      <c r="CI110" s="932"/>
      <c r="CJ110" s="932"/>
      <c r="CK110" s="991" t="s">
        <v>432</v>
      </c>
      <c r="CL110" s="884"/>
      <c r="CM110" s="925" t="s">
        <v>433</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126</v>
      </c>
      <c r="DH110" s="907"/>
      <c r="DI110" s="907"/>
      <c r="DJ110" s="907"/>
      <c r="DK110" s="907"/>
      <c r="DL110" s="907" t="s">
        <v>434</v>
      </c>
      <c r="DM110" s="907"/>
      <c r="DN110" s="907"/>
      <c r="DO110" s="907"/>
      <c r="DP110" s="907"/>
      <c r="DQ110" s="907" t="s">
        <v>434</v>
      </c>
      <c r="DR110" s="907"/>
      <c r="DS110" s="907"/>
      <c r="DT110" s="907"/>
      <c r="DU110" s="907"/>
      <c r="DV110" s="908" t="s">
        <v>126</v>
      </c>
      <c r="DW110" s="908"/>
      <c r="DX110" s="908"/>
      <c r="DY110" s="908"/>
      <c r="DZ110" s="909"/>
    </row>
    <row r="111" spans="1:131" s="226" customFormat="1" ht="26.25" customHeight="1">
      <c r="A111" s="839" t="s">
        <v>435</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126</v>
      </c>
      <c r="AB111" s="984"/>
      <c r="AC111" s="984"/>
      <c r="AD111" s="984"/>
      <c r="AE111" s="985"/>
      <c r="AF111" s="986" t="s">
        <v>434</v>
      </c>
      <c r="AG111" s="984"/>
      <c r="AH111" s="984"/>
      <c r="AI111" s="984"/>
      <c r="AJ111" s="985"/>
      <c r="AK111" s="986" t="s">
        <v>126</v>
      </c>
      <c r="AL111" s="984"/>
      <c r="AM111" s="984"/>
      <c r="AN111" s="984"/>
      <c r="AO111" s="985"/>
      <c r="AP111" s="987" t="s">
        <v>126</v>
      </c>
      <c r="AQ111" s="988"/>
      <c r="AR111" s="988"/>
      <c r="AS111" s="988"/>
      <c r="AT111" s="989"/>
      <c r="AU111" s="997"/>
      <c r="AV111" s="998"/>
      <c r="AW111" s="998"/>
      <c r="AX111" s="998"/>
      <c r="AY111" s="998"/>
      <c r="AZ111" s="880" t="s">
        <v>436</v>
      </c>
      <c r="BA111" s="817"/>
      <c r="BB111" s="817"/>
      <c r="BC111" s="817"/>
      <c r="BD111" s="817"/>
      <c r="BE111" s="817"/>
      <c r="BF111" s="817"/>
      <c r="BG111" s="817"/>
      <c r="BH111" s="817"/>
      <c r="BI111" s="817"/>
      <c r="BJ111" s="817"/>
      <c r="BK111" s="817"/>
      <c r="BL111" s="817"/>
      <c r="BM111" s="817"/>
      <c r="BN111" s="817"/>
      <c r="BO111" s="817"/>
      <c r="BP111" s="818"/>
      <c r="BQ111" s="881" t="s">
        <v>126</v>
      </c>
      <c r="BR111" s="882"/>
      <c r="BS111" s="882"/>
      <c r="BT111" s="882"/>
      <c r="BU111" s="882"/>
      <c r="BV111" s="882" t="s">
        <v>434</v>
      </c>
      <c r="BW111" s="882"/>
      <c r="BX111" s="882"/>
      <c r="BY111" s="882"/>
      <c r="BZ111" s="882"/>
      <c r="CA111" s="882" t="s">
        <v>434</v>
      </c>
      <c r="CB111" s="882"/>
      <c r="CC111" s="882"/>
      <c r="CD111" s="882"/>
      <c r="CE111" s="882"/>
      <c r="CF111" s="940" t="s">
        <v>126</v>
      </c>
      <c r="CG111" s="941"/>
      <c r="CH111" s="941"/>
      <c r="CI111" s="941"/>
      <c r="CJ111" s="941"/>
      <c r="CK111" s="992"/>
      <c r="CL111" s="886"/>
      <c r="CM111" s="880" t="s">
        <v>437</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126</v>
      </c>
      <c r="DH111" s="882"/>
      <c r="DI111" s="882"/>
      <c r="DJ111" s="882"/>
      <c r="DK111" s="882"/>
      <c r="DL111" s="882" t="s">
        <v>126</v>
      </c>
      <c r="DM111" s="882"/>
      <c r="DN111" s="882"/>
      <c r="DO111" s="882"/>
      <c r="DP111" s="882"/>
      <c r="DQ111" s="882" t="s">
        <v>126</v>
      </c>
      <c r="DR111" s="882"/>
      <c r="DS111" s="882"/>
      <c r="DT111" s="882"/>
      <c r="DU111" s="882"/>
      <c r="DV111" s="859" t="s">
        <v>126</v>
      </c>
      <c r="DW111" s="859"/>
      <c r="DX111" s="859"/>
      <c r="DY111" s="859"/>
      <c r="DZ111" s="860"/>
    </row>
    <row r="112" spans="1:131" s="226" customFormat="1" ht="26.25" customHeight="1">
      <c r="A112" s="977" t="s">
        <v>438</v>
      </c>
      <c r="B112" s="978"/>
      <c r="C112" s="817" t="s">
        <v>439</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126</v>
      </c>
      <c r="AB112" s="845"/>
      <c r="AC112" s="845"/>
      <c r="AD112" s="845"/>
      <c r="AE112" s="846"/>
      <c r="AF112" s="847" t="s">
        <v>126</v>
      </c>
      <c r="AG112" s="845"/>
      <c r="AH112" s="845"/>
      <c r="AI112" s="845"/>
      <c r="AJ112" s="846"/>
      <c r="AK112" s="847" t="s">
        <v>126</v>
      </c>
      <c r="AL112" s="845"/>
      <c r="AM112" s="845"/>
      <c r="AN112" s="845"/>
      <c r="AO112" s="846"/>
      <c r="AP112" s="889" t="s">
        <v>126</v>
      </c>
      <c r="AQ112" s="890"/>
      <c r="AR112" s="890"/>
      <c r="AS112" s="890"/>
      <c r="AT112" s="891"/>
      <c r="AU112" s="997"/>
      <c r="AV112" s="998"/>
      <c r="AW112" s="998"/>
      <c r="AX112" s="998"/>
      <c r="AY112" s="998"/>
      <c r="AZ112" s="880" t="s">
        <v>440</v>
      </c>
      <c r="BA112" s="817"/>
      <c r="BB112" s="817"/>
      <c r="BC112" s="817"/>
      <c r="BD112" s="817"/>
      <c r="BE112" s="817"/>
      <c r="BF112" s="817"/>
      <c r="BG112" s="817"/>
      <c r="BH112" s="817"/>
      <c r="BI112" s="817"/>
      <c r="BJ112" s="817"/>
      <c r="BK112" s="817"/>
      <c r="BL112" s="817"/>
      <c r="BM112" s="817"/>
      <c r="BN112" s="817"/>
      <c r="BO112" s="817"/>
      <c r="BP112" s="818"/>
      <c r="BQ112" s="881">
        <v>17226</v>
      </c>
      <c r="BR112" s="882"/>
      <c r="BS112" s="882"/>
      <c r="BT112" s="882"/>
      <c r="BU112" s="882"/>
      <c r="BV112" s="882">
        <v>13570</v>
      </c>
      <c r="BW112" s="882"/>
      <c r="BX112" s="882"/>
      <c r="BY112" s="882"/>
      <c r="BZ112" s="882"/>
      <c r="CA112" s="882">
        <v>15209</v>
      </c>
      <c r="CB112" s="882"/>
      <c r="CC112" s="882"/>
      <c r="CD112" s="882"/>
      <c r="CE112" s="882"/>
      <c r="CF112" s="940">
        <v>0.6</v>
      </c>
      <c r="CG112" s="941"/>
      <c r="CH112" s="941"/>
      <c r="CI112" s="941"/>
      <c r="CJ112" s="941"/>
      <c r="CK112" s="992"/>
      <c r="CL112" s="886"/>
      <c r="CM112" s="880" t="s">
        <v>441</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126</v>
      </c>
      <c r="DH112" s="882"/>
      <c r="DI112" s="882"/>
      <c r="DJ112" s="882"/>
      <c r="DK112" s="882"/>
      <c r="DL112" s="882" t="s">
        <v>434</v>
      </c>
      <c r="DM112" s="882"/>
      <c r="DN112" s="882"/>
      <c r="DO112" s="882"/>
      <c r="DP112" s="882"/>
      <c r="DQ112" s="882" t="s">
        <v>126</v>
      </c>
      <c r="DR112" s="882"/>
      <c r="DS112" s="882"/>
      <c r="DT112" s="882"/>
      <c r="DU112" s="882"/>
      <c r="DV112" s="859" t="s">
        <v>126</v>
      </c>
      <c r="DW112" s="859"/>
      <c r="DX112" s="859"/>
      <c r="DY112" s="859"/>
      <c r="DZ112" s="860"/>
    </row>
    <row r="113" spans="1:130" s="226" customFormat="1" ht="26.25" customHeight="1">
      <c r="A113" s="979"/>
      <c r="B113" s="980"/>
      <c r="C113" s="817" t="s">
        <v>442</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7515</v>
      </c>
      <c r="AB113" s="984"/>
      <c r="AC113" s="984"/>
      <c r="AD113" s="984"/>
      <c r="AE113" s="985"/>
      <c r="AF113" s="986">
        <v>6878</v>
      </c>
      <c r="AG113" s="984"/>
      <c r="AH113" s="984"/>
      <c r="AI113" s="984"/>
      <c r="AJ113" s="985"/>
      <c r="AK113" s="986">
        <v>16944</v>
      </c>
      <c r="AL113" s="984"/>
      <c r="AM113" s="984"/>
      <c r="AN113" s="984"/>
      <c r="AO113" s="985"/>
      <c r="AP113" s="987">
        <v>0.7</v>
      </c>
      <c r="AQ113" s="988"/>
      <c r="AR113" s="988"/>
      <c r="AS113" s="988"/>
      <c r="AT113" s="989"/>
      <c r="AU113" s="997"/>
      <c r="AV113" s="998"/>
      <c r="AW113" s="998"/>
      <c r="AX113" s="998"/>
      <c r="AY113" s="998"/>
      <c r="AZ113" s="880" t="s">
        <v>443</v>
      </c>
      <c r="BA113" s="817"/>
      <c r="BB113" s="817"/>
      <c r="BC113" s="817"/>
      <c r="BD113" s="817"/>
      <c r="BE113" s="817"/>
      <c r="BF113" s="817"/>
      <c r="BG113" s="817"/>
      <c r="BH113" s="817"/>
      <c r="BI113" s="817"/>
      <c r="BJ113" s="817"/>
      <c r="BK113" s="817"/>
      <c r="BL113" s="817"/>
      <c r="BM113" s="817"/>
      <c r="BN113" s="817"/>
      <c r="BO113" s="817"/>
      <c r="BP113" s="818"/>
      <c r="BQ113" s="881">
        <v>16634</v>
      </c>
      <c r="BR113" s="882"/>
      <c r="BS113" s="882"/>
      <c r="BT113" s="882"/>
      <c r="BU113" s="882"/>
      <c r="BV113" s="882">
        <v>14811</v>
      </c>
      <c r="BW113" s="882"/>
      <c r="BX113" s="882"/>
      <c r="BY113" s="882"/>
      <c r="BZ113" s="882"/>
      <c r="CA113" s="882">
        <v>13086</v>
      </c>
      <c r="CB113" s="882"/>
      <c r="CC113" s="882"/>
      <c r="CD113" s="882"/>
      <c r="CE113" s="882"/>
      <c r="CF113" s="940">
        <v>0.5</v>
      </c>
      <c r="CG113" s="941"/>
      <c r="CH113" s="941"/>
      <c r="CI113" s="941"/>
      <c r="CJ113" s="941"/>
      <c r="CK113" s="992"/>
      <c r="CL113" s="886"/>
      <c r="CM113" s="880" t="s">
        <v>444</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434</v>
      </c>
      <c r="DH113" s="845"/>
      <c r="DI113" s="845"/>
      <c r="DJ113" s="845"/>
      <c r="DK113" s="846"/>
      <c r="DL113" s="847" t="s">
        <v>126</v>
      </c>
      <c r="DM113" s="845"/>
      <c r="DN113" s="845"/>
      <c r="DO113" s="845"/>
      <c r="DP113" s="846"/>
      <c r="DQ113" s="847" t="s">
        <v>126</v>
      </c>
      <c r="DR113" s="845"/>
      <c r="DS113" s="845"/>
      <c r="DT113" s="845"/>
      <c r="DU113" s="846"/>
      <c r="DV113" s="889" t="s">
        <v>126</v>
      </c>
      <c r="DW113" s="890"/>
      <c r="DX113" s="890"/>
      <c r="DY113" s="890"/>
      <c r="DZ113" s="891"/>
    </row>
    <row r="114" spans="1:130" s="226" customFormat="1" ht="26.25" customHeight="1">
      <c r="A114" s="979"/>
      <c r="B114" s="980"/>
      <c r="C114" s="817" t="s">
        <v>445</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1869</v>
      </c>
      <c r="AB114" s="845"/>
      <c r="AC114" s="845"/>
      <c r="AD114" s="845"/>
      <c r="AE114" s="846"/>
      <c r="AF114" s="847">
        <v>1957</v>
      </c>
      <c r="AG114" s="845"/>
      <c r="AH114" s="845"/>
      <c r="AI114" s="845"/>
      <c r="AJ114" s="846"/>
      <c r="AK114" s="847">
        <v>2420</v>
      </c>
      <c r="AL114" s="845"/>
      <c r="AM114" s="845"/>
      <c r="AN114" s="845"/>
      <c r="AO114" s="846"/>
      <c r="AP114" s="889">
        <v>0.1</v>
      </c>
      <c r="AQ114" s="890"/>
      <c r="AR114" s="890"/>
      <c r="AS114" s="890"/>
      <c r="AT114" s="891"/>
      <c r="AU114" s="997"/>
      <c r="AV114" s="998"/>
      <c r="AW114" s="998"/>
      <c r="AX114" s="998"/>
      <c r="AY114" s="998"/>
      <c r="AZ114" s="880" t="s">
        <v>446</v>
      </c>
      <c r="BA114" s="817"/>
      <c r="BB114" s="817"/>
      <c r="BC114" s="817"/>
      <c r="BD114" s="817"/>
      <c r="BE114" s="817"/>
      <c r="BF114" s="817"/>
      <c r="BG114" s="817"/>
      <c r="BH114" s="817"/>
      <c r="BI114" s="817"/>
      <c r="BJ114" s="817"/>
      <c r="BK114" s="817"/>
      <c r="BL114" s="817"/>
      <c r="BM114" s="817"/>
      <c r="BN114" s="817"/>
      <c r="BO114" s="817"/>
      <c r="BP114" s="818"/>
      <c r="BQ114" s="881">
        <v>194875</v>
      </c>
      <c r="BR114" s="882"/>
      <c r="BS114" s="882"/>
      <c r="BT114" s="882"/>
      <c r="BU114" s="882"/>
      <c r="BV114" s="882">
        <v>105885</v>
      </c>
      <c r="BW114" s="882"/>
      <c r="BX114" s="882"/>
      <c r="BY114" s="882"/>
      <c r="BZ114" s="882"/>
      <c r="CA114" s="882">
        <v>45997</v>
      </c>
      <c r="CB114" s="882"/>
      <c r="CC114" s="882"/>
      <c r="CD114" s="882"/>
      <c r="CE114" s="882"/>
      <c r="CF114" s="940">
        <v>1.8</v>
      </c>
      <c r="CG114" s="941"/>
      <c r="CH114" s="941"/>
      <c r="CI114" s="941"/>
      <c r="CJ114" s="941"/>
      <c r="CK114" s="992"/>
      <c r="CL114" s="886"/>
      <c r="CM114" s="880" t="s">
        <v>447</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434</v>
      </c>
      <c r="DH114" s="845"/>
      <c r="DI114" s="845"/>
      <c r="DJ114" s="845"/>
      <c r="DK114" s="846"/>
      <c r="DL114" s="847" t="s">
        <v>126</v>
      </c>
      <c r="DM114" s="845"/>
      <c r="DN114" s="845"/>
      <c r="DO114" s="845"/>
      <c r="DP114" s="846"/>
      <c r="DQ114" s="847" t="s">
        <v>126</v>
      </c>
      <c r="DR114" s="845"/>
      <c r="DS114" s="845"/>
      <c r="DT114" s="845"/>
      <c r="DU114" s="846"/>
      <c r="DV114" s="889" t="s">
        <v>126</v>
      </c>
      <c r="DW114" s="890"/>
      <c r="DX114" s="890"/>
      <c r="DY114" s="890"/>
      <c r="DZ114" s="891"/>
    </row>
    <row r="115" spans="1:130" s="226" customFormat="1" ht="26.25" customHeight="1">
      <c r="A115" s="979"/>
      <c r="B115" s="980"/>
      <c r="C115" s="817" t="s">
        <v>448</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4607</v>
      </c>
      <c r="AB115" s="984"/>
      <c r="AC115" s="984"/>
      <c r="AD115" s="984"/>
      <c r="AE115" s="985"/>
      <c r="AF115" s="986">
        <v>39687</v>
      </c>
      <c r="AG115" s="984"/>
      <c r="AH115" s="984"/>
      <c r="AI115" s="984"/>
      <c r="AJ115" s="985"/>
      <c r="AK115" s="986">
        <v>86190</v>
      </c>
      <c r="AL115" s="984"/>
      <c r="AM115" s="984"/>
      <c r="AN115" s="984"/>
      <c r="AO115" s="985"/>
      <c r="AP115" s="987">
        <v>3.3</v>
      </c>
      <c r="AQ115" s="988"/>
      <c r="AR115" s="988"/>
      <c r="AS115" s="988"/>
      <c r="AT115" s="989"/>
      <c r="AU115" s="997"/>
      <c r="AV115" s="998"/>
      <c r="AW115" s="998"/>
      <c r="AX115" s="998"/>
      <c r="AY115" s="998"/>
      <c r="AZ115" s="880" t="s">
        <v>449</v>
      </c>
      <c r="BA115" s="817"/>
      <c r="BB115" s="817"/>
      <c r="BC115" s="817"/>
      <c r="BD115" s="817"/>
      <c r="BE115" s="817"/>
      <c r="BF115" s="817"/>
      <c r="BG115" s="817"/>
      <c r="BH115" s="817"/>
      <c r="BI115" s="817"/>
      <c r="BJ115" s="817"/>
      <c r="BK115" s="817"/>
      <c r="BL115" s="817"/>
      <c r="BM115" s="817"/>
      <c r="BN115" s="817"/>
      <c r="BO115" s="817"/>
      <c r="BP115" s="818"/>
      <c r="BQ115" s="881" t="s">
        <v>434</v>
      </c>
      <c r="BR115" s="882"/>
      <c r="BS115" s="882"/>
      <c r="BT115" s="882"/>
      <c r="BU115" s="882"/>
      <c r="BV115" s="882" t="s">
        <v>126</v>
      </c>
      <c r="BW115" s="882"/>
      <c r="BX115" s="882"/>
      <c r="BY115" s="882"/>
      <c r="BZ115" s="882"/>
      <c r="CA115" s="882" t="s">
        <v>126</v>
      </c>
      <c r="CB115" s="882"/>
      <c r="CC115" s="882"/>
      <c r="CD115" s="882"/>
      <c r="CE115" s="882"/>
      <c r="CF115" s="940" t="s">
        <v>126</v>
      </c>
      <c r="CG115" s="941"/>
      <c r="CH115" s="941"/>
      <c r="CI115" s="941"/>
      <c r="CJ115" s="941"/>
      <c r="CK115" s="992"/>
      <c r="CL115" s="886"/>
      <c r="CM115" s="880" t="s">
        <v>450</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126</v>
      </c>
      <c r="DH115" s="845"/>
      <c r="DI115" s="845"/>
      <c r="DJ115" s="845"/>
      <c r="DK115" s="846"/>
      <c r="DL115" s="847" t="s">
        <v>126</v>
      </c>
      <c r="DM115" s="845"/>
      <c r="DN115" s="845"/>
      <c r="DO115" s="845"/>
      <c r="DP115" s="846"/>
      <c r="DQ115" s="847" t="s">
        <v>434</v>
      </c>
      <c r="DR115" s="845"/>
      <c r="DS115" s="845"/>
      <c r="DT115" s="845"/>
      <c r="DU115" s="846"/>
      <c r="DV115" s="889" t="s">
        <v>126</v>
      </c>
      <c r="DW115" s="890"/>
      <c r="DX115" s="890"/>
      <c r="DY115" s="890"/>
      <c r="DZ115" s="891"/>
    </row>
    <row r="116" spans="1:130" s="226" customFormat="1" ht="26.25" customHeight="1">
      <c r="A116" s="981"/>
      <c r="B116" s="982"/>
      <c r="C116" s="904" t="s">
        <v>451</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v>15</v>
      </c>
      <c r="AB116" s="845"/>
      <c r="AC116" s="845"/>
      <c r="AD116" s="845"/>
      <c r="AE116" s="846"/>
      <c r="AF116" s="847">
        <v>9</v>
      </c>
      <c r="AG116" s="845"/>
      <c r="AH116" s="845"/>
      <c r="AI116" s="845"/>
      <c r="AJ116" s="846"/>
      <c r="AK116" s="847">
        <v>80</v>
      </c>
      <c r="AL116" s="845"/>
      <c r="AM116" s="845"/>
      <c r="AN116" s="845"/>
      <c r="AO116" s="846"/>
      <c r="AP116" s="889">
        <v>0</v>
      </c>
      <c r="AQ116" s="890"/>
      <c r="AR116" s="890"/>
      <c r="AS116" s="890"/>
      <c r="AT116" s="891"/>
      <c r="AU116" s="997"/>
      <c r="AV116" s="998"/>
      <c r="AW116" s="998"/>
      <c r="AX116" s="998"/>
      <c r="AY116" s="998"/>
      <c r="AZ116" s="974" t="s">
        <v>452</v>
      </c>
      <c r="BA116" s="975"/>
      <c r="BB116" s="975"/>
      <c r="BC116" s="975"/>
      <c r="BD116" s="975"/>
      <c r="BE116" s="975"/>
      <c r="BF116" s="975"/>
      <c r="BG116" s="975"/>
      <c r="BH116" s="975"/>
      <c r="BI116" s="975"/>
      <c r="BJ116" s="975"/>
      <c r="BK116" s="975"/>
      <c r="BL116" s="975"/>
      <c r="BM116" s="975"/>
      <c r="BN116" s="975"/>
      <c r="BO116" s="975"/>
      <c r="BP116" s="976"/>
      <c r="BQ116" s="881" t="s">
        <v>434</v>
      </c>
      <c r="BR116" s="882"/>
      <c r="BS116" s="882"/>
      <c r="BT116" s="882"/>
      <c r="BU116" s="882"/>
      <c r="BV116" s="882" t="s">
        <v>126</v>
      </c>
      <c r="BW116" s="882"/>
      <c r="BX116" s="882"/>
      <c r="BY116" s="882"/>
      <c r="BZ116" s="882"/>
      <c r="CA116" s="882" t="s">
        <v>126</v>
      </c>
      <c r="CB116" s="882"/>
      <c r="CC116" s="882"/>
      <c r="CD116" s="882"/>
      <c r="CE116" s="882"/>
      <c r="CF116" s="940" t="s">
        <v>126</v>
      </c>
      <c r="CG116" s="941"/>
      <c r="CH116" s="941"/>
      <c r="CI116" s="941"/>
      <c r="CJ116" s="941"/>
      <c r="CK116" s="992"/>
      <c r="CL116" s="886"/>
      <c r="CM116" s="880" t="s">
        <v>453</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434</v>
      </c>
      <c r="DH116" s="845"/>
      <c r="DI116" s="845"/>
      <c r="DJ116" s="845"/>
      <c r="DK116" s="846"/>
      <c r="DL116" s="847" t="s">
        <v>434</v>
      </c>
      <c r="DM116" s="845"/>
      <c r="DN116" s="845"/>
      <c r="DO116" s="845"/>
      <c r="DP116" s="846"/>
      <c r="DQ116" s="847" t="s">
        <v>126</v>
      </c>
      <c r="DR116" s="845"/>
      <c r="DS116" s="845"/>
      <c r="DT116" s="845"/>
      <c r="DU116" s="846"/>
      <c r="DV116" s="889" t="s">
        <v>126</v>
      </c>
      <c r="DW116" s="890"/>
      <c r="DX116" s="890"/>
      <c r="DY116" s="890"/>
      <c r="DZ116" s="891"/>
    </row>
    <row r="117" spans="1:130" s="226" customFormat="1" ht="26.25" customHeight="1">
      <c r="A117" s="960" t="s">
        <v>186</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454</v>
      </c>
      <c r="Z117" s="962"/>
      <c r="AA117" s="967">
        <v>525573</v>
      </c>
      <c r="AB117" s="968"/>
      <c r="AC117" s="968"/>
      <c r="AD117" s="968"/>
      <c r="AE117" s="969"/>
      <c r="AF117" s="970">
        <v>578040</v>
      </c>
      <c r="AG117" s="968"/>
      <c r="AH117" s="968"/>
      <c r="AI117" s="968"/>
      <c r="AJ117" s="969"/>
      <c r="AK117" s="970">
        <v>727312</v>
      </c>
      <c r="AL117" s="968"/>
      <c r="AM117" s="968"/>
      <c r="AN117" s="968"/>
      <c r="AO117" s="969"/>
      <c r="AP117" s="971"/>
      <c r="AQ117" s="972"/>
      <c r="AR117" s="972"/>
      <c r="AS117" s="972"/>
      <c r="AT117" s="973"/>
      <c r="AU117" s="997"/>
      <c r="AV117" s="998"/>
      <c r="AW117" s="998"/>
      <c r="AX117" s="998"/>
      <c r="AY117" s="998"/>
      <c r="AZ117" s="928" t="s">
        <v>455</v>
      </c>
      <c r="BA117" s="929"/>
      <c r="BB117" s="929"/>
      <c r="BC117" s="929"/>
      <c r="BD117" s="929"/>
      <c r="BE117" s="929"/>
      <c r="BF117" s="929"/>
      <c r="BG117" s="929"/>
      <c r="BH117" s="929"/>
      <c r="BI117" s="929"/>
      <c r="BJ117" s="929"/>
      <c r="BK117" s="929"/>
      <c r="BL117" s="929"/>
      <c r="BM117" s="929"/>
      <c r="BN117" s="929"/>
      <c r="BO117" s="929"/>
      <c r="BP117" s="930"/>
      <c r="BQ117" s="881" t="s">
        <v>126</v>
      </c>
      <c r="BR117" s="882"/>
      <c r="BS117" s="882"/>
      <c r="BT117" s="882"/>
      <c r="BU117" s="882"/>
      <c r="BV117" s="882" t="s">
        <v>434</v>
      </c>
      <c r="BW117" s="882"/>
      <c r="BX117" s="882"/>
      <c r="BY117" s="882"/>
      <c r="BZ117" s="882"/>
      <c r="CA117" s="882" t="s">
        <v>434</v>
      </c>
      <c r="CB117" s="882"/>
      <c r="CC117" s="882"/>
      <c r="CD117" s="882"/>
      <c r="CE117" s="882"/>
      <c r="CF117" s="940" t="s">
        <v>126</v>
      </c>
      <c r="CG117" s="941"/>
      <c r="CH117" s="941"/>
      <c r="CI117" s="941"/>
      <c r="CJ117" s="941"/>
      <c r="CK117" s="992"/>
      <c r="CL117" s="886"/>
      <c r="CM117" s="880" t="s">
        <v>456</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434</v>
      </c>
      <c r="DH117" s="845"/>
      <c r="DI117" s="845"/>
      <c r="DJ117" s="845"/>
      <c r="DK117" s="846"/>
      <c r="DL117" s="847" t="s">
        <v>126</v>
      </c>
      <c r="DM117" s="845"/>
      <c r="DN117" s="845"/>
      <c r="DO117" s="845"/>
      <c r="DP117" s="846"/>
      <c r="DQ117" s="847" t="s">
        <v>434</v>
      </c>
      <c r="DR117" s="845"/>
      <c r="DS117" s="845"/>
      <c r="DT117" s="845"/>
      <c r="DU117" s="846"/>
      <c r="DV117" s="889" t="s">
        <v>126</v>
      </c>
      <c r="DW117" s="890"/>
      <c r="DX117" s="890"/>
      <c r="DY117" s="890"/>
      <c r="DZ117" s="891"/>
    </row>
    <row r="118" spans="1:130" s="226" customFormat="1" ht="26.25" customHeight="1">
      <c r="A118" s="960" t="s">
        <v>429</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426</v>
      </c>
      <c r="AB118" s="961"/>
      <c r="AC118" s="961"/>
      <c r="AD118" s="961"/>
      <c r="AE118" s="962"/>
      <c r="AF118" s="963" t="s">
        <v>427</v>
      </c>
      <c r="AG118" s="961"/>
      <c r="AH118" s="961"/>
      <c r="AI118" s="961"/>
      <c r="AJ118" s="962"/>
      <c r="AK118" s="963" t="s">
        <v>302</v>
      </c>
      <c r="AL118" s="961"/>
      <c r="AM118" s="961"/>
      <c r="AN118" s="961"/>
      <c r="AO118" s="962"/>
      <c r="AP118" s="964" t="s">
        <v>428</v>
      </c>
      <c r="AQ118" s="965"/>
      <c r="AR118" s="965"/>
      <c r="AS118" s="965"/>
      <c r="AT118" s="966"/>
      <c r="AU118" s="997"/>
      <c r="AV118" s="998"/>
      <c r="AW118" s="998"/>
      <c r="AX118" s="998"/>
      <c r="AY118" s="998"/>
      <c r="AZ118" s="903" t="s">
        <v>457</v>
      </c>
      <c r="BA118" s="904"/>
      <c r="BB118" s="904"/>
      <c r="BC118" s="904"/>
      <c r="BD118" s="904"/>
      <c r="BE118" s="904"/>
      <c r="BF118" s="904"/>
      <c r="BG118" s="904"/>
      <c r="BH118" s="904"/>
      <c r="BI118" s="904"/>
      <c r="BJ118" s="904"/>
      <c r="BK118" s="904"/>
      <c r="BL118" s="904"/>
      <c r="BM118" s="904"/>
      <c r="BN118" s="904"/>
      <c r="BO118" s="904"/>
      <c r="BP118" s="905"/>
      <c r="BQ118" s="944" t="s">
        <v>434</v>
      </c>
      <c r="BR118" s="910"/>
      <c r="BS118" s="910"/>
      <c r="BT118" s="910"/>
      <c r="BU118" s="910"/>
      <c r="BV118" s="910" t="s">
        <v>126</v>
      </c>
      <c r="BW118" s="910"/>
      <c r="BX118" s="910"/>
      <c r="BY118" s="910"/>
      <c r="BZ118" s="910"/>
      <c r="CA118" s="910" t="s">
        <v>126</v>
      </c>
      <c r="CB118" s="910"/>
      <c r="CC118" s="910"/>
      <c r="CD118" s="910"/>
      <c r="CE118" s="910"/>
      <c r="CF118" s="940" t="s">
        <v>434</v>
      </c>
      <c r="CG118" s="941"/>
      <c r="CH118" s="941"/>
      <c r="CI118" s="941"/>
      <c r="CJ118" s="941"/>
      <c r="CK118" s="992"/>
      <c r="CL118" s="886"/>
      <c r="CM118" s="880" t="s">
        <v>458</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126</v>
      </c>
      <c r="DH118" s="845"/>
      <c r="DI118" s="845"/>
      <c r="DJ118" s="845"/>
      <c r="DK118" s="846"/>
      <c r="DL118" s="847" t="s">
        <v>126</v>
      </c>
      <c r="DM118" s="845"/>
      <c r="DN118" s="845"/>
      <c r="DO118" s="845"/>
      <c r="DP118" s="846"/>
      <c r="DQ118" s="847" t="s">
        <v>126</v>
      </c>
      <c r="DR118" s="845"/>
      <c r="DS118" s="845"/>
      <c r="DT118" s="845"/>
      <c r="DU118" s="846"/>
      <c r="DV118" s="889" t="s">
        <v>126</v>
      </c>
      <c r="DW118" s="890"/>
      <c r="DX118" s="890"/>
      <c r="DY118" s="890"/>
      <c r="DZ118" s="891"/>
    </row>
    <row r="119" spans="1:130" s="226" customFormat="1" ht="26.25" customHeight="1">
      <c r="A119" s="883" t="s">
        <v>432</v>
      </c>
      <c r="B119" s="884"/>
      <c r="C119" s="925" t="s">
        <v>433</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434</v>
      </c>
      <c r="AB119" s="954"/>
      <c r="AC119" s="954"/>
      <c r="AD119" s="954"/>
      <c r="AE119" s="955"/>
      <c r="AF119" s="956" t="s">
        <v>126</v>
      </c>
      <c r="AG119" s="954"/>
      <c r="AH119" s="954"/>
      <c r="AI119" s="954"/>
      <c r="AJ119" s="955"/>
      <c r="AK119" s="956" t="s">
        <v>126</v>
      </c>
      <c r="AL119" s="954"/>
      <c r="AM119" s="954"/>
      <c r="AN119" s="954"/>
      <c r="AO119" s="955"/>
      <c r="AP119" s="957" t="s">
        <v>434</v>
      </c>
      <c r="AQ119" s="958"/>
      <c r="AR119" s="958"/>
      <c r="AS119" s="958"/>
      <c r="AT119" s="959"/>
      <c r="AU119" s="999"/>
      <c r="AV119" s="1000"/>
      <c r="AW119" s="1000"/>
      <c r="AX119" s="1000"/>
      <c r="AY119" s="1000"/>
      <c r="AZ119" s="247" t="s">
        <v>186</v>
      </c>
      <c r="BA119" s="247"/>
      <c r="BB119" s="247"/>
      <c r="BC119" s="247"/>
      <c r="BD119" s="247"/>
      <c r="BE119" s="247"/>
      <c r="BF119" s="247"/>
      <c r="BG119" s="247"/>
      <c r="BH119" s="247"/>
      <c r="BI119" s="247"/>
      <c r="BJ119" s="247"/>
      <c r="BK119" s="247"/>
      <c r="BL119" s="247"/>
      <c r="BM119" s="247"/>
      <c r="BN119" s="247"/>
      <c r="BO119" s="942" t="s">
        <v>459</v>
      </c>
      <c r="BP119" s="943"/>
      <c r="BQ119" s="944">
        <v>6456034</v>
      </c>
      <c r="BR119" s="910"/>
      <c r="BS119" s="910"/>
      <c r="BT119" s="910"/>
      <c r="BU119" s="910"/>
      <c r="BV119" s="910">
        <v>6287218</v>
      </c>
      <c r="BW119" s="910"/>
      <c r="BX119" s="910"/>
      <c r="BY119" s="910"/>
      <c r="BZ119" s="910"/>
      <c r="CA119" s="910">
        <v>6285372</v>
      </c>
      <c r="CB119" s="910"/>
      <c r="CC119" s="910"/>
      <c r="CD119" s="910"/>
      <c r="CE119" s="910"/>
      <c r="CF119" s="813"/>
      <c r="CG119" s="814"/>
      <c r="CH119" s="814"/>
      <c r="CI119" s="814"/>
      <c r="CJ119" s="899"/>
      <c r="CK119" s="993"/>
      <c r="CL119" s="888"/>
      <c r="CM119" s="903" t="s">
        <v>460</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126</v>
      </c>
      <c r="DH119" s="829"/>
      <c r="DI119" s="829"/>
      <c r="DJ119" s="829"/>
      <c r="DK119" s="830"/>
      <c r="DL119" s="831" t="s">
        <v>126</v>
      </c>
      <c r="DM119" s="829"/>
      <c r="DN119" s="829"/>
      <c r="DO119" s="829"/>
      <c r="DP119" s="830"/>
      <c r="DQ119" s="831" t="s">
        <v>434</v>
      </c>
      <c r="DR119" s="829"/>
      <c r="DS119" s="829"/>
      <c r="DT119" s="829"/>
      <c r="DU119" s="830"/>
      <c r="DV119" s="913" t="s">
        <v>434</v>
      </c>
      <c r="DW119" s="914"/>
      <c r="DX119" s="914"/>
      <c r="DY119" s="914"/>
      <c r="DZ119" s="915"/>
    </row>
    <row r="120" spans="1:130" s="226" customFormat="1" ht="26.25" customHeight="1">
      <c r="A120" s="885"/>
      <c r="B120" s="886"/>
      <c r="C120" s="880" t="s">
        <v>437</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126</v>
      </c>
      <c r="AB120" s="845"/>
      <c r="AC120" s="845"/>
      <c r="AD120" s="845"/>
      <c r="AE120" s="846"/>
      <c r="AF120" s="847" t="s">
        <v>434</v>
      </c>
      <c r="AG120" s="845"/>
      <c r="AH120" s="845"/>
      <c r="AI120" s="845"/>
      <c r="AJ120" s="846"/>
      <c r="AK120" s="847" t="s">
        <v>434</v>
      </c>
      <c r="AL120" s="845"/>
      <c r="AM120" s="845"/>
      <c r="AN120" s="845"/>
      <c r="AO120" s="846"/>
      <c r="AP120" s="889" t="s">
        <v>126</v>
      </c>
      <c r="AQ120" s="890"/>
      <c r="AR120" s="890"/>
      <c r="AS120" s="890"/>
      <c r="AT120" s="891"/>
      <c r="AU120" s="945" t="s">
        <v>461</v>
      </c>
      <c r="AV120" s="946"/>
      <c r="AW120" s="946"/>
      <c r="AX120" s="946"/>
      <c r="AY120" s="947"/>
      <c r="AZ120" s="925" t="s">
        <v>462</v>
      </c>
      <c r="BA120" s="873"/>
      <c r="BB120" s="873"/>
      <c r="BC120" s="873"/>
      <c r="BD120" s="873"/>
      <c r="BE120" s="873"/>
      <c r="BF120" s="873"/>
      <c r="BG120" s="873"/>
      <c r="BH120" s="873"/>
      <c r="BI120" s="873"/>
      <c r="BJ120" s="873"/>
      <c r="BK120" s="873"/>
      <c r="BL120" s="873"/>
      <c r="BM120" s="873"/>
      <c r="BN120" s="873"/>
      <c r="BO120" s="873"/>
      <c r="BP120" s="874"/>
      <c r="BQ120" s="926">
        <v>1455269</v>
      </c>
      <c r="BR120" s="907"/>
      <c r="BS120" s="907"/>
      <c r="BT120" s="907"/>
      <c r="BU120" s="907"/>
      <c r="BV120" s="907">
        <v>1667379</v>
      </c>
      <c r="BW120" s="907"/>
      <c r="BX120" s="907"/>
      <c r="BY120" s="907"/>
      <c r="BZ120" s="907"/>
      <c r="CA120" s="907">
        <v>2112261</v>
      </c>
      <c r="CB120" s="907"/>
      <c r="CC120" s="907"/>
      <c r="CD120" s="907"/>
      <c r="CE120" s="907"/>
      <c r="CF120" s="931">
        <v>81.3</v>
      </c>
      <c r="CG120" s="932"/>
      <c r="CH120" s="932"/>
      <c r="CI120" s="932"/>
      <c r="CJ120" s="932"/>
      <c r="CK120" s="933" t="s">
        <v>463</v>
      </c>
      <c r="CL120" s="917"/>
      <c r="CM120" s="917"/>
      <c r="CN120" s="917"/>
      <c r="CO120" s="918"/>
      <c r="CP120" s="937" t="s">
        <v>404</v>
      </c>
      <c r="CQ120" s="938"/>
      <c r="CR120" s="938"/>
      <c r="CS120" s="938"/>
      <c r="CT120" s="938"/>
      <c r="CU120" s="938"/>
      <c r="CV120" s="938"/>
      <c r="CW120" s="938"/>
      <c r="CX120" s="938"/>
      <c r="CY120" s="938"/>
      <c r="CZ120" s="938"/>
      <c r="DA120" s="938"/>
      <c r="DB120" s="938"/>
      <c r="DC120" s="938"/>
      <c r="DD120" s="938"/>
      <c r="DE120" s="938"/>
      <c r="DF120" s="939"/>
      <c r="DG120" s="926">
        <v>16829</v>
      </c>
      <c r="DH120" s="907"/>
      <c r="DI120" s="907"/>
      <c r="DJ120" s="907"/>
      <c r="DK120" s="907"/>
      <c r="DL120" s="907">
        <v>13331</v>
      </c>
      <c r="DM120" s="907"/>
      <c r="DN120" s="907"/>
      <c r="DO120" s="907"/>
      <c r="DP120" s="907"/>
      <c r="DQ120" s="907">
        <v>15103</v>
      </c>
      <c r="DR120" s="907"/>
      <c r="DS120" s="907"/>
      <c r="DT120" s="907"/>
      <c r="DU120" s="907"/>
      <c r="DV120" s="908">
        <v>0.6</v>
      </c>
      <c r="DW120" s="908"/>
      <c r="DX120" s="908"/>
      <c r="DY120" s="908"/>
      <c r="DZ120" s="909"/>
    </row>
    <row r="121" spans="1:130" s="226" customFormat="1" ht="26.25" customHeight="1">
      <c r="A121" s="885"/>
      <c r="B121" s="886"/>
      <c r="C121" s="928" t="s">
        <v>464</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126</v>
      </c>
      <c r="AB121" s="845"/>
      <c r="AC121" s="845"/>
      <c r="AD121" s="845"/>
      <c r="AE121" s="846"/>
      <c r="AF121" s="847" t="s">
        <v>126</v>
      </c>
      <c r="AG121" s="845"/>
      <c r="AH121" s="845"/>
      <c r="AI121" s="845"/>
      <c r="AJ121" s="846"/>
      <c r="AK121" s="847" t="s">
        <v>126</v>
      </c>
      <c r="AL121" s="845"/>
      <c r="AM121" s="845"/>
      <c r="AN121" s="845"/>
      <c r="AO121" s="846"/>
      <c r="AP121" s="889" t="s">
        <v>434</v>
      </c>
      <c r="AQ121" s="890"/>
      <c r="AR121" s="890"/>
      <c r="AS121" s="890"/>
      <c r="AT121" s="891"/>
      <c r="AU121" s="948"/>
      <c r="AV121" s="949"/>
      <c r="AW121" s="949"/>
      <c r="AX121" s="949"/>
      <c r="AY121" s="950"/>
      <c r="AZ121" s="880" t="s">
        <v>465</v>
      </c>
      <c r="BA121" s="817"/>
      <c r="BB121" s="817"/>
      <c r="BC121" s="817"/>
      <c r="BD121" s="817"/>
      <c r="BE121" s="817"/>
      <c r="BF121" s="817"/>
      <c r="BG121" s="817"/>
      <c r="BH121" s="817"/>
      <c r="BI121" s="817"/>
      <c r="BJ121" s="817"/>
      <c r="BK121" s="817"/>
      <c r="BL121" s="817"/>
      <c r="BM121" s="817"/>
      <c r="BN121" s="817"/>
      <c r="BO121" s="817"/>
      <c r="BP121" s="818"/>
      <c r="BQ121" s="881">
        <v>327855</v>
      </c>
      <c r="BR121" s="882"/>
      <c r="BS121" s="882"/>
      <c r="BT121" s="882"/>
      <c r="BU121" s="882"/>
      <c r="BV121" s="882">
        <v>291737</v>
      </c>
      <c r="BW121" s="882"/>
      <c r="BX121" s="882"/>
      <c r="BY121" s="882"/>
      <c r="BZ121" s="882"/>
      <c r="CA121" s="882">
        <v>365527</v>
      </c>
      <c r="CB121" s="882"/>
      <c r="CC121" s="882"/>
      <c r="CD121" s="882"/>
      <c r="CE121" s="882"/>
      <c r="CF121" s="940">
        <v>14.1</v>
      </c>
      <c r="CG121" s="941"/>
      <c r="CH121" s="941"/>
      <c r="CI121" s="941"/>
      <c r="CJ121" s="941"/>
      <c r="CK121" s="934"/>
      <c r="CL121" s="920"/>
      <c r="CM121" s="920"/>
      <c r="CN121" s="920"/>
      <c r="CO121" s="921"/>
      <c r="CP121" s="900" t="s">
        <v>402</v>
      </c>
      <c r="CQ121" s="901"/>
      <c r="CR121" s="901"/>
      <c r="CS121" s="901"/>
      <c r="CT121" s="901"/>
      <c r="CU121" s="901"/>
      <c r="CV121" s="901"/>
      <c r="CW121" s="901"/>
      <c r="CX121" s="901"/>
      <c r="CY121" s="901"/>
      <c r="CZ121" s="901"/>
      <c r="DA121" s="901"/>
      <c r="DB121" s="901"/>
      <c r="DC121" s="901"/>
      <c r="DD121" s="901"/>
      <c r="DE121" s="901"/>
      <c r="DF121" s="902"/>
      <c r="DG121" s="881">
        <v>397</v>
      </c>
      <c r="DH121" s="882"/>
      <c r="DI121" s="882"/>
      <c r="DJ121" s="882"/>
      <c r="DK121" s="882"/>
      <c r="DL121" s="882">
        <v>239</v>
      </c>
      <c r="DM121" s="882"/>
      <c r="DN121" s="882"/>
      <c r="DO121" s="882"/>
      <c r="DP121" s="882"/>
      <c r="DQ121" s="882">
        <v>106</v>
      </c>
      <c r="DR121" s="882"/>
      <c r="DS121" s="882"/>
      <c r="DT121" s="882"/>
      <c r="DU121" s="882"/>
      <c r="DV121" s="859">
        <v>0</v>
      </c>
      <c r="DW121" s="859"/>
      <c r="DX121" s="859"/>
      <c r="DY121" s="859"/>
      <c r="DZ121" s="860"/>
    </row>
    <row r="122" spans="1:130" s="226" customFormat="1" ht="26.25" customHeight="1">
      <c r="A122" s="885"/>
      <c r="B122" s="886"/>
      <c r="C122" s="880" t="s">
        <v>447</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434</v>
      </c>
      <c r="AB122" s="845"/>
      <c r="AC122" s="845"/>
      <c r="AD122" s="845"/>
      <c r="AE122" s="846"/>
      <c r="AF122" s="847" t="s">
        <v>434</v>
      </c>
      <c r="AG122" s="845"/>
      <c r="AH122" s="845"/>
      <c r="AI122" s="845"/>
      <c r="AJ122" s="846"/>
      <c r="AK122" s="847" t="s">
        <v>126</v>
      </c>
      <c r="AL122" s="845"/>
      <c r="AM122" s="845"/>
      <c r="AN122" s="845"/>
      <c r="AO122" s="846"/>
      <c r="AP122" s="889" t="s">
        <v>126</v>
      </c>
      <c r="AQ122" s="890"/>
      <c r="AR122" s="890"/>
      <c r="AS122" s="890"/>
      <c r="AT122" s="891"/>
      <c r="AU122" s="948"/>
      <c r="AV122" s="949"/>
      <c r="AW122" s="949"/>
      <c r="AX122" s="949"/>
      <c r="AY122" s="950"/>
      <c r="AZ122" s="903" t="s">
        <v>466</v>
      </c>
      <c r="BA122" s="904"/>
      <c r="BB122" s="904"/>
      <c r="BC122" s="904"/>
      <c r="BD122" s="904"/>
      <c r="BE122" s="904"/>
      <c r="BF122" s="904"/>
      <c r="BG122" s="904"/>
      <c r="BH122" s="904"/>
      <c r="BI122" s="904"/>
      <c r="BJ122" s="904"/>
      <c r="BK122" s="904"/>
      <c r="BL122" s="904"/>
      <c r="BM122" s="904"/>
      <c r="BN122" s="904"/>
      <c r="BO122" s="904"/>
      <c r="BP122" s="905"/>
      <c r="BQ122" s="944">
        <v>3760910</v>
      </c>
      <c r="BR122" s="910"/>
      <c r="BS122" s="910"/>
      <c r="BT122" s="910"/>
      <c r="BU122" s="910"/>
      <c r="BV122" s="910">
        <v>3877457</v>
      </c>
      <c r="BW122" s="910"/>
      <c r="BX122" s="910"/>
      <c r="BY122" s="910"/>
      <c r="BZ122" s="910"/>
      <c r="CA122" s="910">
        <v>3562017</v>
      </c>
      <c r="CB122" s="910"/>
      <c r="CC122" s="910"/>
      <c r="CD122" s="910"/>
      <c r="CE122" s="910"/>
      <c r="CF122" s="911">
        <v>137.1</v>
      </c>
      <c r="CG122" s="912"/>
      <c r="CH122" s="912"/>
      <c r="CI122" s="912"/>
      <c r="CJ122" s="912"/>
      <c r="CK122" s="934"/>
      <c r="CL122" s="920"/>
      <c r="CM122" s="920"/>
      <c r="CN122" s="920"/>
      <c r="CO122" s="921"/>
      <c r="CP122" s="900" t="s">
        <v>406</v>
      </c>
      <c r="CQ122" s="901"/>
      <c r="CR122" s="901"/>
      <c r="CS122" s="901"/>
      <c r="CT122" s="901"/>
      <c r="CU122" s="901"/>
      <c r="CV122" s="901"/>
      <c r="CW122" s="901"/>
      <c r="CX122" s="901"/>
      <c r="CY122" s="901"/>
      <c r="CZ122" s="901"/>
      <c r="DA122" s="901"/>
      <c r="DB122" s="901"/>
      <c r="DC122" s="901"/>
      <c r="DD122" s="901"/>
      <c r="DE122" s="901"/>
      <c r="DF122" s="902"/>
      <c r="DG122" s="881" t="s">
        <v>126</v>
      </c>
      <c r="DH122" s="882"/>
      <c r="DI122" s="882"/>
      <c r="DJ122" s="882"/>
      <c r="DK122" s="882"/>
      <c r="DL122" s="882" t="s">
        <v>434</v>
      </c>
      <c r="DM122" s="882"/>
      <c r="DN122" s="882"/>
      <c r="DO122" s="882"/>
      <c r="DP122" s="882"/>
      <c r="DQ122" s="882" t="s">
        <v>126</v>
      </c>
      <c r="DR122" s="882"/>
      <c r="DS122" s="882"/>
      <c r="DT122" s="882"/>
      <c r="DU122" s="882"/>
      <c r="DV122" s="859" t="s">
        <v>126</v>
      </c>
      <c r="DW122" s="859"/>
      <c r="DX122" s="859"/>
      <c r="DY122" s="859"/>
      <c r="DZ122" s="860"/>
    </row>
    <row r="123" spans="1:130" s="226" customFormat="1" ht="26.25" customHeight="1">
      <c r="A123" s="885"/>
      <c r="B123" s="886"/>
      <c r="C123" s="880" t="s">
        <v>453</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434</v>
      </c>
      <c r="AB123" s="845"/>
      <c r="AC123" s="845"/>
      <c r="AD123" s="845"/>
      <c r="AE123" s="846"/>
      <c r="AF123" s="847" t="s">
        <v>126</v>
      </c>
      <c r="AG123" s="845"/>
      <c r="AH123" s="845"/>
      <c r="AI123" s="845"/>
      <c r="AJ123" s="846"/>
      <c r="AK123" s="847" t="s">
        <v>126</v>
      </c>
      <c r="AL123" s="845"/>
      <c r="AM123" s="845"/>
      <c r="AN123" s="845"/>
      <c r="AO123" s="846"/>
      <c r="AP123" s="889" t="s">
        <v>126</v>
      </c>
      <c r="AQ123" s="890"/>
      <c r="AR123" s="890"/>
      <c r="AS123" s="890"/>
      <c r="AT123" s="891"/>
      <c r="AU123" s="951"/>
      <c r="AV123" s="952"/>
      <c r="AW123" s="952"/>
      <c r="AX123" s="952"/>
      <c r="AY123" s="952"/>
      <c r="AZ123" s="247" t="s">
        <v>186</v>
      </c>
      <c r="BA123" s="247"/>
      <c r="BB123" s="247"/>
      <c r="BC123" s="247"/>
      <c r="BD123" s="247"/>
      <c r="BE123" s="247"/>
      <c r="BF123" s="247"/>
      <c r="BG123" s="247"/>
      <c r="BH123" s="247"/>
      <c r="BI123" s="247"/>
      <c r="BJ123" s="247"/>
      <c r="BK123" s="247"/>
      <c r="BL123" s="247"/>
      <c r="BM123" s="247"/>
      <c r="BN123" s="247"/>
      <c r="BO123" s="942" t="s">
        <v>467</v>
      </c>
      <c r="BP123" s="943"/>
      <c r="BQ123" s="897">
        <v>5544034</v>
      </c>
      <c r="BR123" s="898"/>
      <c r="BS123" s="898"/>
      <c r="BT123" s="898"/>
      <c r="BU123" s="898"/>
      <c r="BV123" s="898">
        <v>5836573</v>
      </c>
      <c r="BW123" s="898"/>
      <c r="BX123" s="898"/>
      <c r="BY123" s="898"/>
      <c r="BZ123" s="898"/>
      <c r="CA123" s="898">
        <v>6039805</v>
      </c>
      <c r="CB123" s="898"/>
      <c r="CC123" s="898"/>
      <c r="CD123" s="898"/>
      <c r="CE123" s="898"/>
      <c r="CF123" s="813"/>
      <c r="CG123" s="814"/>
      <c r="CH123" s="814"/>
      <c r="CI123" s="814"/>
      <c r="CJ123" s="899"/>
      <c r="CK123" s="934"/>
      <c r="CL123" s="920"/>
      <c r="CM123" s="920"/>
      <c r="CN123" s="920"/>
      <c r="CO123" s="921"/>
      <c r="CP123" s="900" t="s">
        <v>468</v>
      </c>
      <c r="CQ123" s="901"/>
      <c r="CR123" s="901"/>
      <c r="CS123" s="901"/>
      <c r="CT123" s="901"/>
      <c r="CU123" s="901"/>
      <c r="CV123" s="901"/>
      <c r="CW123" s="901"/>
      <c r="CX123" s="901"/>
      <c r="CY123" s="901"/>
      <c r="CZ123" s="901"/>
      <c r="DA123" s="901"/>
      <c r="DB123" s="901"/>
      <c r="DC123" s="901"/>
      <c r="DD123" s="901"/>
      <c r="DE123" s="901"/>
      <c r="DF123" s="902"/>
      <c r="DG123" s="844" t="s">
        <v>434</v>
      </c>
      <c r="DH123" s="845"/>
      <c r="DI123" s="845"/>
      <c r="DJ123" s="845"/>
      <c r="DK123" s="846"/>
      <c r="DL123" s="847" t="s">
        <v>434</v>
      </c>
      <c r="DM123" s="845"/>
      <c r="DN123" s="845"/>
      <c r="DO123" s="845"/>
      <c r="DP123" s="846"/>
      <c r="DQ123" s="847" t="s">
        <v>434</v>
      </c>
      <c r="DR123" s="845"/>
      <c r="DS123" s="845"/>
      <c r="DT123" s="845"/>
      <c r="DU123" s="846"/>
      <c r="DV123" s="889" t="s">
        <v>434</v>
      </c>
      <c r="DW123" s="890"/>
      <c r="DX123" s="890"/>
      <c r="DY123" s="890"/>
      <c r="DZ123" s="891"/>
    </row>
    <row r="124" spans="1:130" s="226" customFormat="1" ht="26.25" customHeight="1" thickBot="1">
      <c r="A124" s="885"/>
      <c r="B124" s="886"/>
      <c r="C124" s="880" t="s">
        <v>456</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126</v>
      </c>
      <c r="AB124" s="845"/>
      <c r="AC124" s="845"/>
      <c r="AD124" s="845"/>
      <c r="AE124" s="846"/>
      <c r="AF124" s="847" t="s">
        <v>434</v>
      </c>
      <c r="AG124" s="845"/>
      <c r="AH124" s="845"/>
      <c r="AI124" s="845"/>
      <c r="AJ124" s="846"/>
      <c r="AK124" s="847" t="s">
        <v>126</v>
      </c>
      <c r="AL124" s="845"/>
      <c r="AM124" s="845"/>
      <c r="AN124" s="845"/>
      <c r="AO124" s="846"/>
      <c r="AP124" s="889" t="s">
        <v>126</v>
      </c>
      <c r="AQ124" s="890"/>
      <c r="AR124" s="890"/>
      <c r="AS124" s="890"/>
      <c r="AT124" s="891"/>
      <c r="AU124" s="892" t="s">
        <v>469</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38.9</v>
      </c>
      <c r="BR124" s="896"/>
      <c r="BS124" s="896"/>
      <c r="BT124" s="896"/>
      <c r="BU124" s="896"/>
      <c r="BV124" s="896">
        <v>18.399999999999999</v>
      </c>
      <c r="BW124" s="896"/>
      <c r="BX124" s="896"/>
      <c r="BY124" s="896"/>
      <c r="BZ124" s="896"/>
      <c r="CA124" s="896">
        <v>9.4</v>
      </c>
      <c r="CB124" s="896"/>
      <c r="CC124" s="896"/>
      <c r="CD124" s="896"/>
      <c r="CE124" s="896"/>
      <c r="CF124" s="791"/>
      <c r="CG124" s="792"/>
      <c r="CH124" s="792"/>
      <c r="CI124" s="792"/>
      <c r="CJ124" s="927"/>
      <c r="CK124" s="935"/>
      <c r="CL124" s="935"/>
      <c r="CM124" s="935"/>
      <c r="CN124" s="935"/>
      <c r="CO124" s="936"/>
      <c r="CP124" s="900" t="s">
        <v>470</v>
      </c>
      <c r="CQ124" s="901"/>
      <c r="CR124" s="901"/>
      <c r="CS124" s="901"/>
      <c r="CT124" s="901"/>
      <c r="CU124" s="901"/>
      <c r="CV124" s="901"/>
      <c r="CW124" s="901"/>
      <c r="CX124" s="901"/>
      <c r="CY124" s="901"/>
      <c r="CZ124" s="901"/>
      <c r="DA124" s="901"/>
      <c r="DB124" s="901"/>
      <c r="DC124" s="901"/>
      <c r="DD124" s="901"/>
      <c r="DE124" s="901"/>
      <c r="DF124" s="902"/>
      <c r="DG124" s="828" t="s">
        <v>126</v>
      </c>
      <c r="DH124" s="829"/>
      <c r="DI124" s="829"/>
      <c r="DJ124" s="829"/>
      <c r="DK124" s="830"/>
      <c r="DL124" s="831" t="s">
        <v>126</v>
      </c>
      <c r="DM124" s="829"/>
      <c r="DN124" s="829"/>
      <c r="DO124" s="829"/>
      <c r="DP124" s="830"/>
      <c r="DQ124" s="831" t="s">
        <v>126</v>
      </c>
      <c r="DR124" s="829"/>
      <c r="DS124" s="829"/>
      <c r="DT124" s="829"/>
      <c r="DU124" s="830"/>
      <c r="DV124" s="913" t="s">
        <v>126</v>
      </c>
      <c r="DW124" s="914"/>
      <c r="DX124" s="914"/>
      <c r="DY124" s="914"/>
      <c r="DZ124" s="915"/>
    </row>
    <row r="125" spans="1:130" s="226" customFormat="1" ht="26.25" customHeight="1">
      <c r="A125" s="885"/>
      <c r="B125" s="886"/>
      <c r="C125" s="880" t="s">
        <v>458</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126</v>
      </c>
      <c r="AB125" s="845"/>
      <c r="AC125" s="845"/>
      <c r="AD125" s="845"/>
      <c r="AE125" s="846"/>
      <c r="AF125" s="847" t="s">
        <v>126</v>
      </c>
      <c r="AG125" s="845"/>
      <c r="AH125" s="845"/>
      <c r="AI125" s="845"/>
      <c r="AJ125" s="846"/>
      <c r="AK125" s="847" t="s">
        <v>126</v>
      </c>
      <c r="AL125" s="845"/>
      <c r="AM125" s="845"/>
      <c r="AN125" s="845"/>
      <c r="AO125" s="846"/>
      <c r="AP125" s="889" t="s">
        <v>126</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471</v>
      </c>
      <c r="CL125" s="917"/>
      <c r="CM125" s="917"/>
      <c r="CN125" s="917"/>
      <c r="CO125" s="918"/>
      <c r="CP125" s="925" t="s">
        <v>472</v>
      </c>
      <c r="CQ125" s="873"/>
      <c r="CR125" s="873"/>
      <c r="CS125" s="873"/>
      <c r="CT125" s="873"/>
      <c r="CU125" s="873"/>
      <c r="CV125" s="873"/>
      <c r="CW125" s="873"/>
      <c r="CX125" s="873"/>
      <c r="CY125" s="873"/>
      <c r="CZ125" s="873"/>
      <c r="DA125" s="873"/>
      <c r="DB125" s="873"/>
      <c r="DC125" s="873"/>
      <c r="DD125" s="873"/>
      <c r="DE125" s="873"/>
      <c r="DF125" s="874"/>
      <c r="DG125" s="926" t="s">
        <v>126</v>
      </c>
      <c r="DH125" s="907"/>
      <c r="DI125" s="907"/>
      <c r="DJ125" s="907"/>
      <c r="DK125" s="907"/>
      <c r="DL125" s="907" t="s">
        <v>126</v>
      </c>
      <c r="DM125" s="907"/>
      <c r="DN125" s="907"/>
      <c r="DO125" s="907"/>
      <c r="DP125" s="907"/>
      <c r="DQ125" s="907" t="s">
        <v>126</v>
      </c>
      <c r="DR125" s="907"/>
      <c r="DS125" s="907"/>
      <c r="DT125" s="907"/>
      <c r="DU125" s="907"/>
      <c r="DV125" s="908" t="s">
        <v>126</v>
      </c>
      <c r="DW125" s="908"/>
      <c r="DX125" s="908"/>
      <c r="DY125" s="908"/>
      <c r="DZ125" s="909"/>
    </row>
    <row r="126" spans="1:130" s="226" customFormat="1" ht="26.25" customHeight="1" thickBot="1">
      <c r="A126" s="885"/>
      <c r="B126" s="886"/>
      <c r="C126" s="880" t="s">
        <v>460</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v>3319</v>
      </c>
      <c r="AB126" s="845"/>
      <c r="AC126" s="845"/>
      <c r="AD126" s="845"/>
      <c r="AE126" s="846"/>
      <c r="AF126" s="847">
        <v>39236</v>
      </c>
      <c r="AG126" s="845"/>
      <c r="AH126" s="845"/>
      <c r="AI126" s="845"/>
      <c r="AJ126" s="846"/>
      <c r="AK126" s="847">
        <v>85739</v>
      </c>
      <c r="AL126" s="845"/>
      <c r="AM126" s="845"/>
      <c r="AN126" s="845"/>
      <c r="AO126" s="846"/>
      <c r="AP126" s="889">
        <v>3.3</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473</v>
      </c>
      <c r="CQ126" s="817"/>
      <c r="CR126" s="817"/>
      <c r="CS126" s="817"/>
      <c r="CT126" s="817"/>
      <c r="CU126" s="817"/>
      <c r="CV126" s="817"/>
      <c r="CW126" s="817"/>
      <c r="CX126" s="817"/>
      <c r="CY126" s="817"/>
      <c r="CZ126" s="817"/>
      <c r="DA126" s="817"/>
      <c r="DB126" s="817"/>
      <c r="DC126" s="817"/>
      <c r="DD126" s="817"/>
      <c r="DE126" s="817"/>
      <c r="DF126" s="818"/>
      <c r="DG126" s="881" t="s">
        <v>126</v>
      </c>
      <c r="DH126" s="882"/>
      <c r="DI126" s="882"/>
      <c r="DJ126" s="882"/>
      <c r="DK126" s="882"/>
      <c r="DL126" s="882" t="s">
        <v>126</v>
      </c>
      <c r="DM126" s="882"/>
      <c r="DN126" s="882"/>
      <c r="DO126" s="882"/>
      <c r="DP126" s="882"/>
      <c r="DQ126" s="882" t="s">
        <v>126</v>
      </c>
      <c r="DR126" s="882"/>
      <c r="DS126" s="882"/>
      <c r="DT126" s="882"/>
      <c r="DU126" s="882"/>
      <c r="DV126" s="859" t="s">
        <v>126</v>
      </c>
      <c r="DW126" s="859"/>
      <c r="DX126" s="859"/>
      <c r="DY126" s="859"/>
      <c r="DZ126" s="860"/>
    </row>
    <row r="127" spans="1:130" s="226" customFormat="1" ht="26.25" customHeight="1">
      <c r="A127" s="887"/>
      <c r="B127" s="888"/>
      <c r="C127" s="903" t="s">
        <v>474</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1288</v>
      </c>
      <c r="AB127" s="845"/>
      <c r="AC127" s="845"/>
      <c r="AD127" s="845"/>
      <c r="AE127" s="846"/>
      <c r="AF127" s="847">
        <v>451</v>
      </c>
      <c r="AG127" s="845"/>
      <c r="AH127" s="845"/>
      <c r="AI127" s="845"/>
      <c r="AJ127" s="846"/>
      <c r="AK127" s="847">
        <v>451</v>
      </c>
      <c r="AL127" s="845"/>
      <c r="AM127" s="845"/>
      <c r="AN127" s="845"/>
      <c r="AO127" s="846"/>
      <c r="AP127" s="889">
        <v>0</v>
      </c>
      <c r="AQ127" s="890"/>
      <c r="AR127" s="890"/>
      <c r="AS127" s="890"/>
      <c r="AT127" s="891"/>
      <c r="AU127" s="228"/>
      <c r="AV127" s="228"/>
      <c r="AW127" s="228"/>
      <c r="AX127" s="906" t="s">
        <v>475</v>
      </c>
      <c r="AY127" s="877"/>
      <c r="AZ127" s="877"/>
      <c r="BA127" s="877"/>
      <c r="BB127" s="877"/>
      <c r="BC127" s="877"/>
      <c r="BD127" s="877"/>
      <c r="BE127" s="878"/>
      <c r="BF127" s="876" t="s">
        <v>476</v>
      </c>
      <c r="BG127" s="877"/>
      <c r="BH127" s="877"/>
      <c r="BI127" s="877"/>
      <c r="BJ127" s="877"/>
      <c r="BK127" s="877"/>
      <c r="BL127" s="878"/>
      <c r="BM127" s="876" t="s">
        <v>477</v>
      </c>
      <c r="BN127" s="877"/>
      <c r="BO127" s="877"/>
      <c r="BP127" s="877"/>
      <c r="BQ127" s="877"/>
      <c r="BR127" s="877"/>
      <c r="BS127" s="878"/>
      <c r="BT127" s="876" t="s">
        <v>478</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479</v>
      </c>
      <c r="CQ127" s="817"/>
      <c r="CR127" s="817"/>
      <c r="CS127" s="817"/>
      <c r="CT127" s="817"/>
      <c r="CU127" s="817"/>
      <c r="CV127" s="817"/>
      <c r="CW127" s="817"/>
      <c r="CX127" s="817"/>
      <c r="CY127" s="817"/>
      <c r="CZ127" s="817"/>
      <c r="DA127" s="817"/>
      <c r="DB127" s="817"/>
      <c r="DC127" s="817"/>
      <c r="DD127" s="817"/>
      <c r="DE127" s="817"/>
      <c r="DF127" s="818"/>
      <c r="DG127" s="881" t="s">
        <v>126</v>
      </c>
      <c r="DH127" s="882"/>
      <c r="DI127" s="882"/>
      <c r="DJ127" s="882"/>
      <c r="DK127" s="882"/>
      <c r="DL127" s="882" t="s">
        <v>126</v>
      </c>
      <c r="DM127" s="882"/>
      <c r="DN127" s="882"/>
      <c r="DO127" s="882"/>
      <c r="DP127" s="882"/>
      <c r="DQ127" s="882" t="s">
        <v>126</v>
      </c>
      <c r="DR127" s="882"/>
      <c r="DS127" s="882"/>
      <c r="DT127" s="882"/>
      <c r="DU127" s="882"/>
      <c r="DV127" s="859" t="s">
        <v>126</v>
      </c>
      <c r="DW127" s="859"/>
      <c r="DX127" s="859"/>
      <c r="DY127" s="859"/>
      <c r="DZ127" s="860"/>
    </row>
    <row r="128" spans="1:130" s="226" customFormat="1" ht="26.25" customHeight="1" thickBot="1">
      <c r="A128" s="861" t="s">
        <v>480</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481</v>
      </c>
      <c r="X128" s="863"/>
      <c r="Y128" s="863"/>
      <c r="Z128" s="864"/>
      <c r="AA128" s="865">
        <v>15137</v>
      </c>
      <c r="AB128" s="866"/>
      <c r="AC128" s="866"/>
      <c r="AD128" s="866"/>
      <c r="AE128" s="867"/>
      <c r="AF128" s="868">
        <v>11760</v>
      </c>
      <c r="AG128" s="866"/>
      <c r="AH128" s="866"/>
      <c r="AI128" s="866"/>
      <c r="AJ128" s="867"/>
      <c r="AK128" s="868">
        <v>16509</v>
      </c>
      <c r="AL128" s="866"/>
      <c r="AM128" s="866"/>
      <c r="AN128" s="866"/>
      <c r="AO128" s="867"/>
      <c r="AP128" s="869"/>
      <c r="AQ128" s="870"/>
      <c r="AR128" s="870"/>
      <c r="AS128" s="870"/>
      <c r="AT128" s="871"/>
      <c r="AU128" s="228"/>
      <c r="AV128" s="228"/>
      <c r="AW128" s="228"/>
      <c r="AX128" s="872" t="s">
        <v>482</v>
      </c>
      <c r="AY128" s="873"/>
      <c r="AZ128" s="873"/>
      <c r="BA128" s="873"/>
      <c r="BB128" s="873"/>
      <c r="BC128" s="873"/>
      <c r="BD128" s="873"/>
      <c r="BE128" s="874"/>
      <c r="BF128" s="851" t="s">
        <v>126</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483</v>
      </c>
      <c r="CQ128" s="795"/>
      <c r="CR128" s="795"/>
      <c r="CS128" s="795"/>
      <c r="CT128" s="795"/>
      <c r="CU128" s="795"/>
      <c r="CV128" s="795"/>
      <c r="CW128" s="795"/>
      <c r="CX128" s="795"/>
      <c r="CY128" s="795"/>
      <c r="CZ128" s="795"/>
      <c r="DA128" s="795"/>
      <c r="DB128" s="795"/>
      <c r="DC128" s="795"/>
      <c r="DD128" s="795"/>
      <c r="DE128" s="795"/>
      <c r="DF128" s="796"/>
      <c r="DG128" s="855" t="s">
        <v>126</v>
      </c>
      <c r="DH128" s="856"/>
      <c r="DI128" s="856"/>
      <c r="DJ128" s="856"/>
      <c r="DK128" s="856"/>
      <c r="DL128" s="856" t="s">
        <v>126</v>
      </c>
      <c r="DM128" s="856"/>
      <c r="DN128" s="856"/>
      <c r="DO128" s="856"/>
      <c r="DP128" s="856"/>
      <c r="DQ128" s="856" t="s">
        <v>126</v>
      </c>
      <c r="DR128" s="856"/>
      <c r="DS128" s="856"/>
      <c r="DT128" s="856"/>
      <c r="DU128" s="856"/>
      <c r="DV128" s="857" t="s">
        <v>126</v>
      </c>
      <c r="DW128" s="857"/>
      <c r="DX128" s="857"/>
      <c r="DY128" s="857"/>
      <c r="DZ128" s="858"/>
    </row>
    <row r="129" spans="1:131" s="226" customFormat="1" ht="26.25" customHeight="1">
      <c r="A129" s="839" t="s">
        <v>106</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484</v>
      </c>
      <c r="X129" s="842"/>
      <c r="Y129" s="842"/>
      <c r="Z129" s="843"/>
      <c r="AA129" s="844">
        <v>2680966</v>
      </c>
      <c r="AB129" s="845"/>
      <c r="AC129" s="845"/>
      <c r="AD129" s="845"/>
      <c r="AE129" s="846"/>
      <c r="AF129" s="847">
        <v>2798568</v>
      </c>
      <c r="AG129" s="845"/>
      <c r="AH129" s="845"/>
      <c r="AI129" s="845"/>
      <c r="AJ129" s="846"/>
      <c r="AK129" s="847">
        <v>3011260</v>
      </c>
      <c r="AL129" s="845"/>
      <c r="AM129" s="845"/>
      <c r="AN129" s="845"/>
      <c r="AO129" s="846"/>
      <c r="AP129" s="848"/>
      <c r="AQ129" s="849"/>
      <c r="AR129" s="849"/>
      <c r="AS129" s="849"/>
      <c r="AT129" s="850"/>
      <c r="AU129" s="229"/>
      <c r="AV129" s="229"/>
      <c r="AW129" s="229"/>
      <c r="AX129" s="816" t="s">
        <v>485</v>
      </c>
      <c r="AY129" s="817"/>
      <c r="AZ129" s="817"/>
      <c r="BA129" s="817"/>
      <c r="BB129" s="817"/>
      <c r="BC129" s="817"/>
      <c r="BD129" s="817"/>
      <c r="BE129" s="818"/>
      <c r="BF129" s="835" t="s">
        <v>434</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9" t="s">
        <v>486</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487</v>
      </c>
      <c r="X130" s="842"/>
      <c r="Y130" s="842"/>
      <c r="Z130" s="843"/>
      <c r="AA130" s="844">
        <v>337815</v>
      </c>
      <c r="AB130" s="845"/>
      <c r="AC130" s="845"/>
      <c r="AD130" s="845"/>
      <c r="AE130" s="846"/>
      <c r="AF130" s="847">
        <v>353884</v>
      </c>
      <c r="AG130" s="845"/>
      <c r="AH130" s="845"/>
      <c r="AI130" s="845"/>
      <c r="AJ130" s="846"/>
      <c r="AK130" s="847">
        <v>413945</v>
      </c>
      <c r="AL130" s="845"/>
      <c r="AM130" s="845"/>
      <c r="AN130" s="845"/>
      <c r="AO130" s="846"/>
      <c r="AP130" s="848"/>
      <c r="AQ130" s="849"/>
      <c r="AR130" s="849"/>
      <c r="AS130" s="849"/>
      <c r="AT130" s="850"/>
      <c r="AU130" s="229"/>
      <c r="AV130" s="229"/>
      <c r="AW130" s="229"/>
      <c r="AX130" s="816" t="s">
        <v>488</v>
      </c>
      <c r="AY130" s="817"/>
      <c r="AZ130" s="817"/>
      <c r="BA130" s="817"/>
      <c r="BB130" s="817"/>
      <c r="BC130" s="817"/>
      <c r="BD130" s="817"/>
      <c r="BE130" s="818"/>
      <c r="BF130" s="819">
        <v>9.1</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489</v>
      </c>
      <c r="X131" s="826"/>
      <c r="Y131" s="826"/>
      <c r="Z131" s="827"/>
      <c r="AA131" s="828">
        <v>2343151</v>
      </c>
      <c r="AB131" s="829"/>
      <c r="AC131" s="829"/>
      <c r="AD131" s="829"/>
      <c r="AE131" s="830"/>
      <c r="AF131" s="831">
        <v>2444684</v>
      </c>
      <c r="AG131" s="829"/>
      <c r="AH131" s="829"/>
      <c r="AI131" s="829"/>
      <c r="AJ131" s="830"/>
      <c r="AK131" s="831">
        <v>2597315</v>
      </c>
      <c r="AL131" s="829"/>
      <c r="AM131" s="829"/>
      <c r="AN131" s="829"/>
      <c r="AO131" s="830"/>
      <c r="AP131" s="832"/>
      <c r="AQ131" s="833"/>
      <c r="AR131" s="833"/>
      <c r="AS131" s="833"/>
      <c r="AT131" s="834"/>
      <c r="AU131" s="229"/>
      <c r="AV131" s="229"/>
      <c r="AW131" s="229"/>
      <c r="AX131" s="794" t="s">
        <v>490</v>
      </c>
      <c r="AY131" s="795"/>
      <c r="AZ131" s="795"/>
      <c r="BA131" s="795"/>
      <c r="BB131" s="795"/>
      <c r="BC131" s="795"/>
      <c r="BD131" s="795"/>
      <c r="BE131" s="796"/>
      <c r="BF131" s="797">
        <v>9.4</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3" t="s">
        <v>491</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492</v>
      </c>
      <c r="W132" s="807"/>
      <c r="X132" s="807"/>
      <c r="Y132" s="807"/>
      <c r="Z132" s="808"/>
      <c r="AA132" s="809">
        <v>7.3670454870000004</v>
      </c>
      <c r="AB132" s="810"/>
      <c r="AC132" s="810"/>
      <c r="AD132" s="810"/>
      <c r="AE132" s="811"/>
      <c r="AF132" s="812">
        <v>8.6880758409999999</v>
      </c>
      <c r="AG132" s="810"/>
      <c r="AH132" s="810"/>
      <c r="AI132" s="810"/>
      <c r="AJ132" s="811"/>
      <c r="AK132" s="812">
        <v>11.429418460000001</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493</v>
      </c>
      <c r="W133" s="786"/>
      <c r="X133" s="786"/>
      <c r="Y133" s="786"/>
      <c r="Z133" s="787"/>
      <c r="AA133" s="788">
        <v>12</v>
      </c>
      <c r="AB133" s="789"/>
      <c r="AC133" s="789"/>
      <c r="AD133" s="789"/>
      <c r="AE133" s="790"/>
      <c r="AF133" s="788">
        <v>11.3</v>
      </c>
      <c r="AG133" s="789"/>
      <c r="AH133" s="789"/>
      <c r="AI133" s="789"/>
      <c r="AJ133" s="790"/>
      <c r="AK133" s="788">
        <v>9.1</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494</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fk26SPJUv7Q+u7zBUObh82GUuJsxx/qFf0BD/kOnctjZW9d83TerFy3edtnNtbDQm1K32cIifvyFsdeKopLBA==" saltValue="aItrf5rmZscIXDl9CPl2u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495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496</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497</v>
      </c>
      <c r="AP7" s="268"/>
      <c r="AQ7" s="269" t="s">
        <v>498</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499</v>
      </c>
      <c r="AQ8" s="275" t="s">
        <v>500</v>
      </c>
      <c r="AR8" s="276" t="s">
        <v>501</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502</v>
      </c>
      <c r="AL9" s="1196"/>
      <c r="AM9" s="1196"/>
      <c r="AN9" s="1197"/>
      <c r="AO9" s="277">
        <v>1021982</v>
      </c>
      <c r="AP9" s="277">
        <v>198443</v>
      </c>
      <c r="AQ9" s="278">
        <v>163770</v>
      </c>
      <c r="AR9" s="279">
        <v>21.2</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503</v>
      </c>
      <c r="AL10" s="1196"/>
      <c r="AM10" s="1196"/>
      <c r="AN10" s="1197"/>
      <c r="AO10" s="280">
        <v>110360</v>
      </c>
      <c r="AP10" s="280">
        <v>21429</v>
      </c>
      <c r="AQ10" s="281">
        <v>24683</v>
      </c>
      <c r="AR10" s="282">
        <v>-13.2</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504</v>
      </c>
      <c r="AL11" s="1196"/>
      <c r="AM11" s="1196"/>
      <c r="AN11" s="1197"/>
      <c r="AO11" s="280" t="s">
        <v>505</v>
      </c>
      <c r="AP11" s="280" t="s">
        <v>505</v>
      </c>
      <c r="AQ11" s="281">
        <v>5136</v>
      </c>
      <c r="AR11" s="282" t="s">
        <v>505</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506</v>
      </c>
      <c r="AL12" s="1196"/>
      <c r="AM12" s="1196"/>
      <c r="AN12" s="1197"/>
      <c r="AO12" s="280" t="s">
        <v>505</v>
      </c>
      <c r="AP12" s="280" t="s">
        <v>505</v>
      </c>
      <c r="AQ12" s="281" t="s">
        <v>505</v>
      </c>
      <c r="AR12" s="282" t="s">
        <v>505</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507</v>
      </c>
      <c r="AL13" s="1196"/>
      <c r="AM13" s="1196"/>
      <c r="AN13" s="1197"/>
      <c r="AO13" s="280">
        <v>40832</v>
      </c>
      <c r="AP13" s="280">
        <v>7929</v>
      </c>
      <c r="AQ13" s="281">
        <v>6255</v>
      </c>
      <c r="AR13" s="282">
        <v>26.8</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508</v>
      </c>
      <c r="AL14" s="1196"/>
      <c r="AM14" s="1196"/>
      <c r="AN14" s="1197"/>
      <c r="AO14" s="280" t="s">
        <v>505</v>
      </c>
      <c r="AP14" s="280" t="s">
        <v>505</v>
      </c>
      <c r="AQ14" s="281">
        <v>3424</v>
      </c>
      <c r="AR14" s="282" t="s">
        <v>505</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509</v>
      </c>
      <c r="AL15" s="1199"/>
      <c r="AM15" s="1199"/>
      <c r="AN15" s="1200"/>
      <c r="AO15" s="280">
        <v>-112449</v>
      </c>
      <c r="AP15" s="280">
        <v>-21835</v>
      </c>
      <c r="AQ15" s="281">
        <v>-13292</v>
      </c>
      <c r="AR15" s="282">
        <v>64.3</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186</v>
      </c>
      <c r="AL16" s="1199"/>
      <c r="AM16" s="1199"/>
      <c r="AN16" s="1200"/>
      <c r="AO16" s="280">
        <v>1060725</v>
      </c>
      <c r="AP16" s="280">
        <v>205966</v>
      </c>
      <c r="AQ16" s="281">
        <v>189976</v>
      </c>
      <c r="AR16" s="282">
        <v>8.4</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510</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511</v>
      </c>
      <c r="AP20" s="289" t="s">
        <v>512</v>
      </c>
      <c r="AQ20" s="290" t="s">
        <v>513</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514</v>
      </c>
      <c r="AL21" s="1202"/>
      <c r="AM21" s="1202"/>
      <c r="AN21" s="1203"/>
      <c r="AO21" s="293">
        <v>18.829999999999998</v>
      </c>
      <c r="AP21" s="294">
        <v>16.39</v>
      </c>
      <c r="AQ21" s="295">
        <v>2.44</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515</v>
      </c>
      <c r="AL22" s="1202"/>
      <c r="AM22" s="1202"/>
      <c r="AN22" s="1203"/>
      <c r="AO22" s="298">
        <v>87.6</v>
      </c>
      <c r="AP22" s="299">
        <v>95.8</v>
      </c>
      <c r="AQ22" s="300">
        <v>-8.1999999999999993</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4" t="s">
        <v>516</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c r="A27" s="305"/>
      <c r="AO27" s="258"/>
      <c r="AP27" s="258"/>
      <c r="AQ27" s="258"/>
      <c r="AR27" s="258"/>
      <c r="AS27" s="258"/>
      <c r="AT27" s="258"/>
    </row>
    <row r="28" spans="1:46" ht="17.25">
      <c r="A28" s="259" t="s">
        <v>517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518</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497</v>
      </c>
      <c r="AP30" s="268"/>
      <c r="AQ30" s="269" t="s">
        <v>498</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499</v>
      </c>
      <c r="AQ31" s="275" t="s">
        <v>500</v>
      </c>
      <c r="AR31" s="276" t="s">
        <v>501</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519</v>
      </c>
      <c r="AL32" s="1186"/>
      <c r="AM32" s="1186"/>
      <c r="AN32" s="1187"/>
      <c r="AO32" s="308">
        <v>621678</v>
      </c>
      <c r="AP32" s="308">
        <v>120714</v>
      </c>
      <c r="AQ32" s="309">
        <v>115605</v>
      </c>
      <c r="AR32" s="310">
        <v>4.4000000000000004</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520</v>
      </c>
      <c r="AL33" s="1186"/>
      <c r="AM33" s="1186"/>
      <c r="AN33" s="1187"/>
      <c r="AO33" s="308" t="s">
        <v>505</v>
      </c>
      <c r="AP33" s="308" t="s">
        <v>505</v>
      </c>
      <c r="AQ33" s="309">
        <v>170</v>
      </c>
      <c r="AR33" s="310" t="s">
        <v>505</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521</v>
      </c>
      <c r="AL34" s="1186"/>
      <c r="AM34" s="1186"/>
      <c r="AN34" s="1187"/>
      <c r="AO34" s="308" t="s">
        <v>505</v>
      </c>
      <c r="AP34" s="308" t="s">
        <v>505</v>
      </c>
      <c r="AQ34" s="309">
        <v>200</v>
      </c>
      <c r="AR34" s="310" t="s">
        <v>505</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522</v>
      </c>
      <c r="AL35" s="1186"/>
      <c r="AM35" s="1186"/>
      <c r="AN35" s="1187"/>
      <c r="AO35" s="308">
        <v>16944</v>
      </c>
      <c r="AP35" s="308">
        <v>3290</v>
      </c>
      <c r="AQ35" s="309">
        <v>23913</v>
      </c>
      <c r="AR35" s="310">
        <v>-86.2</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523</v>
      </c>
      <c r="AL36" s="1186"/>
      <c r="AM36" s="1186"/>
      <c r="AN36" s="1187"/>
      <c r="AO36" s="308">
        <v>2420</v>
      </c>
      <c r="AP36" s="308">
        <v>470</v>
      </c>
      <c r="AQ36" s="309">
        <v>3903</v>
      </c>
      <c r="AR36" s="310">
        <v>-88</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524</v>
      </c>
      <c r="AL37" s="1186"/>
      <c r="AM37" s="1186"/>
      <c r="AN37" s="1187"/>
      <c r="AO37" s="308">
        <v>86190</v>
      </c>
      <c r="AP37" s="308">
        <v>16736</v>
      </c>
      <c r="AQ37" s="309">
        <v>982</v>
      </c>
      <c r="AR37" s="310">
        <v>1604.3</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525</v>
      </c>
      <c r="AL38" s="1189"/>
      <c r="AM38" s="1189"/>
      <c r="AN38" s="1190"/>
      <c r="AO38" s="311">
        <v>80</v>
      </c>
      <c r="AP38" s="311">
        <v>16</v>
      </c>
      <c r="AQ38" s="312">
        <v>19</v>
      </c>
      <c r="AR38" s="300">
        <v>-15.8</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526</v>
      </c>
      <c r="AL39" s="1189"/>
      <c r="AM39" s="1189"/>
      <c r="AN39" s="1190"/>
      <c r="AO39" s="308">
        <v>-16509</v>
      </c>
      <c r="AP39" s="308">
        <v>-3206</v>
      </c>
      <c r="AQ39" s="309">
        <v>-4902</v>
      </c>
      <c r="AR39" s="310">
        <v>-34.6</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527</v>
      </c>
      <c r="AL40" s="1186"/>
      <c r="AM40" s="1186"/>
      <c r="AN40" s="1187"/>
      <c r="AO40" s="308">
        <v>-413945</v>
      </c>
      <c r="AP40" s="308">
        <v>-80378</v>
      </c>
      <c r="AQ40" s="309">
        <v>-94813</v>
      </c>
      <c r="AR40" s="310">
        <v>-15.2</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295</v>
      </c>
      <c r="AL41" s="1192"/>
      <c r="AM41" s="1192"/>
      <c r="AN41" s="1193"/>
      <c r="AO41" s="308">
        <v>296858</v>
      </c>
      <c r="AP41" s="308">
        <v>57642</v>
      </c>
      <c r="AQ41" s="309">
        <v>45077</v>
      </c>
      <c r="AR41" s="310">
        <v>27.9</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528</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529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530</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497</v>
      </c>
      <c r="AN49" s="1180" t="s">
        <v>531</v>
      </c>
      <c r="AO49" s="1181"/>
      <c r="AP49" s="1181"/>
      <c r="AQ49" s="1181"/>
      <c r="AR49" s="1182"/>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532</v>
      </c>
      <c r="AO50" s="325" t="s">
        <v>533</v>
      </c>
      <c r="AP50" s="326" t="s">
        <v>534</v>
      </c>
      <c r="AQ50" s="327" t="s">
        <v>535</v>
      </c>
      <c r="AR50" s="328" t="s">
        <v>536</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537</v>
      </c>
      <c r="AL51" s="321"/>
      <c r="AM51" s="329">
        <v>1016183</v>
      </c>
      <c r="AN51" s="330">
        <v>191769</v>
      </c>
      <c r="AO51" s="331">
        <v>-42.5</v>
      </c>
      <c r="AP51" s="332">
        <v>202870</v>
      </c>
      <c r="AQ51" s="333">
        <v>20.100000000000001</v>
      </c>
      <c r="AR51" s="334">
        <v>-62.6</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538</v>
      </c>
      <c r="AM52" s="337">
        <v>391794</v>
      </c>
      <c r="AN52" s="338">
        <v>73937</v>
      </c>
      <c r="AO52" s="339">
        <v>-7.3</v>
      </c>
      <c r="AP52" s="340">
        <v>79735</v>
      </c>
      <c r="AQ52" s="341">
        <v>0.5</v>
      </c>
      <c r="AR52" s="342">
        <v>-7.8</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539</v>
      </c>
      <c r="AL53" s="321"/>
      <c r="AM53" s="329">
        <v>1092717</v>
      </c>
      <c r="AN53" s="330">
        <v>207465</v>
      </c>
      <c r="AO53" s="331">
        <v>8.1999999999999993</v>
      </c>
      <c r="AP53" s="332">
        <v>167497</v>
      </c>
      <c r="AQ53" s="333">
        <v>-17.399999999999999</v>
      </c>
      <c r="AR53" s="334">
        <v>25.6</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538</v>
      </c>
      <c r="AM54" s="337">
        <v>567960</v>
      </c>
      <c r="AN54" s="338">
        <v>107834</v>
      </c>
      <c r="AO54" s="339">
        <v>45.8</v>
      </c>
      <c r="AP54" s="340">
        <v>82571</v>
      </c>
      <c r="AQ54" s="341">
        <v>3.6</v>
      </c>
      <c r="AR54" s="342">
        <v>42.2</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540</v>
      </c>
      <c r="AL55" s="321"/>
      <c r="AM55" s="329">
        <v>1601904</v>
      </c>
      <c r="AN55" s="330">
        <v>305299</v>
      </c>
      <c r="AO55" s="331">
        <v>47.2</v>
      </c>
      <c r="AP55" s="332">
        <v>190274</v>
      </c>
      <c r="AQ55" s="333">
        <v>13.6</v>
      </c>
      <c r="AR55" s="334">
        <v>33.6</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538</v>
      </c>
      <c r="AM56" s="337">
        <v>1113463</v>
      </c>
      <c r="AN56" s="338">
        <v>212209</v>
      </c>
      <c r="AO56" s="339">
        <v>96.8</v>
      </c>
      <c r="AP56" s="340">
        <v>88584</v>
      </c>
      <c r="AQ56" s="341">
        <v>7.3</v>
      </c>
      <c r="AR56" s="342">
        <v>89.5</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541</v>
      </c>
      <c r="AL57" s="321"/>
      <c r="AM57" s="329">
        <v>901864</v>
      </c>
      <c r="AN57" s="330">
        <v>172804</v>
      </c>
      <c r="AO57" s="331">
        <v>-43.4</v>
      </c>
      <c r="AP57" s="332">
        <v>200194</v>
      </c>
      <c r="AQ57" s="333">
        <v>5.2</v>
      </c>
      <c r="AR57" s="334">
        <v>-48.6</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538</v>
      </c>
      <c r="AM58" s="337">
        <v>310703</v>
      </c>
      <c r="AN58" s="338">
        <v>59533</v>
      </c>
      <c r="AO58" s="339">
        <v>-71.900000000000006</v>
      </c>
      <c r="AP58" s="340">
        <v>106422</v>
      </c>
      <c r="AQ58" s="341">
        <v>20.100000000000001</v>
      </c>
      <c r="AR58" s="342">
        <v>-92</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542</v>
      </c>
      <c r="AL59" s="321"/>
      <c r="AM59" s="329">
        <v>986413</v>
      </c>
      <c r="AN59" s="330">
        <v>191537</v>
      </c>
      <c r="AO59" s="331">
        <v>10.8</v>
      </c>
      <c r="AP59" s="332">
        <v>196914</v>
      </c>
      <c r="AQ59" s="333">
        <v>-1.6</v>
      </c>
      <c r="AR59" s="334">
        <v>12.4</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538</v>
      </c>
      <c r="AM60" s="337">
        <v>189675</v>
      </c>
      <c r="AN60" s="338">
        <v>36830</v>
      </c>
      <c r="AO60" s="339">
        <v>-38.1</v>
      </c>
      <c r="AP60" s="340">
        <v>98966</v>
      </c>
      <c r="AQ60" s="341">
        <v>-7</v>
      </c>
      <c r="AR60" s="342">
        <v>-31.1</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543</v>
      </c>
      <c r="AL61" s="343"/>
      <c r="AM61" s="344">
        <v>1119816</v>
      </c>
      <c r="AN61" s="345">
        <v>213775</v>
      </c>
      <c r="AO61" s="346">
        <v>-3.9</v>
      </c>
      <c r="AP61" s="347">
        <v>191550</v>
      </c>
      <c r="AQ61" s="348">
        <v>4</v>
      </c>
      <c r="AR61" s="334">
        <v>-7.9</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538</v>
      </c>
      <c r="AM62" s="337">
        <v>514719</v>
      </c>
      <c r="AN62" s="338">
        <v>98069</v>
      </c>
      <c r="AO62" s="339">
        <v>5.0999999999999996</v>
      </c>
      <c r="AP62" s="340">
        <v>91256</v>
      </c>
      <c r="AQ62" s="341">
        <v>4.9000000000000004</v>
      </c>
      <c r="AR62" s="342">
        <v>0.2</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w7Ac8YJrSi0AF7Lg3nWROFGO96HSayWQQ99fwXKZgFZPNIuD3GpdY6ZXItX8tdKQIHAglI0D/I3/sBvliH6gsg==" saltValue="W2VKHtzlX1pKbPhIkvJO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545</v>
      </c>
    </row>
    <row r="120" spans="125:125" ht="13.5" hidden="1" customHeight="1"/>
    <row r="121" spans="125:125" ht="13.5" hidden="1" customHeight="1">
      <c r="DU121" s="255"/>
    </row>
  </sheetData>
  <sheetProtection algorithmName="SHA-512" hashValue="SnCNUZ/tmnjNjbk5eZguJDP4Tu13zZUAFpimtuMp/LP0kbIdhnQeqHUBBeeBQQNjFegt9p6E4YvioXjGuRPuzA==" saltValue="HAXVZTy66ZNSeQR6sLCN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546</v>
      </c>
    </row>
  </sheetData>
  <sheetProtection algorithmName="SHA-512" hashValue="HxgWSzcMa/O5p8ibmRJAKtetGndBgc+GJ9yRPUzGNAE+LWKabo/AAkzZxRs6tg1v2K2LrbegGyYyh9OEyBX6Aw==" saltValue="SvmxfXAOIPNevZ/Z+T+J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04" t="s">
        <v>3</v>
      </c>
      <c r="D47" s="1204"/>
      <c r="E47" s="1205"/>
      <c r="F47" s="11">
        <v>32.35</v>
      </c>
      <c r="G47" s="12">
        <v>33.64</v>
      </c>
      <c r="H47" s="12">
        <v>37.880000000000003</v>
      </c>
      <c r="I47" s="12">
        <v>39.97</v>
      </c>
      <c r="J47" s="13">
        <v>38.409999999999997</v>
      </c>
    </row>
    <row r="48" spans="2:10" ht="57.75" customHeight="1">
      <c r="B48" s="14"/>
      <c r="C48" s="1206" t="s">
        <v>4</v>
      </c>
      <c r="D48" s="1206"/>
      <c r="E48" s="1207"/>
      <c r="F48" s="15">
        <v>11.06</v>
      </c>
      <c r="G48" s="16">
        <v>10.27</v>
      </c>
      <c r="H48" s="16">
        <v>8.19</v>
      </c>
      <c r="I48" s="16">
        <v>11.97</v>
      </c>
      <c r="J48" s="17">
        <v>6.83</v>
      </c>
    </row>
    <row r="49" spans="2:10" ht="57.75" customHeight="1" thickBot="1">
      <c r="B49" s="18"/>
      <c r="C49" s="1208" t="s">
        <v>5</v>
      </c>
      <c r="D49" s="1208"/>
      <c r="E49" s="1209"/>
      <c r="F49" s="19">
        <v>2.5</v>
      </c>
      <c r="G49" s="20" t="s">
        <v>552</v>
      </c>
      <c r="H49" s="20" t="s">
        <v>553</v>
      </c>
      <c r="I49" s="20">
        <v>2.4700000000000002</v>
      </c>
      <c r="J49" s="21" t="s">
        <v>554</v>
      </c>
    </row>
    <row r="50" spans="2:10"/>
  </sheetData>
  <sheetProtection algorithmName="SHA-512" hashValue="+pVTTBid3lYcfusa0iMVSU6NLz9PUqy6zgUxsZb0d2YiNZVx9MLHW65Ak2BgNZITbkLUBknN3/YIBh3c6YrGMw==" saltValue="oT0k1ysBme9RxzMXU9Hm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2023-03-08T07:13:35Z</cp:lastPrinted>
  <dcterms:created xsi:type="dcterms:W3CDTF">2023-02-20T07:54:55Z</dcterms:created>
  <dcterms:modified xsi:type="dcterms:W3CDTF">2023-10-20T05:36:06Z</dcterms:modified>
  <cp:category/>
</cp:coreProperties>
</file>