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４\43_令和３年度財政状況資料集の作成等について\13_係員確認後データ\"/>
    </mc:Choice>
  </mc:AlternateContent>
  <xr:revisionPtr revIDLastSave="0" documentId="13_ncr:1_{B39430C9-C69F-4D4B-AE3D-74E64049D2DA}" xr6:coauthVersionLast="36" xr6:coauthVersionMax="36" xr10:uidLastSave="{00000000-0000-0000-0000-000000000000}"/>
  <bookViews>
    <workbookView xWindow="0" yWindow="0" windowWidth="17445" windowHeight="12285" tabRatio="602"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C38" i="10"/>
  <c r="CO37" i="10"/>
  <c r="BE37" i="10"/>
  <c r="AM37" i="10"/>
  <c r="C37" i="10"/>
  <c r="CO36" i="10"/>
  <c r="AM36" i="10"/>
  <c r="C36" i="10"/>
  <c r="CO35" i="10"/>
  <c r="C35" i="10"/>
  <c r="U34" i="10"/>
  <c r="U35" i="10" s="1"/>
  <c r="U36" i="10" s="1"/>
  <c r="U37" i="10" s="1"/>
  <c r="U38"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l="1"/>
  <c r="BE36" i="10" s="1"/>
  <c r="BW34" i="10"/>
  <c r="BW35" i="10" s="1"/>
  <c r="BW36" i="10" s="1"/>
  <c r="BW37" i="10" s="1"/>
  <c r="CO34" i="10" l="1"/>
</calcChain>
</file>

<file path=xl/sharedStrings.xml><?xml version="1.0" encoding="utf-8"?>
<sst xmlns="http://schemas.openxmlformats.org/spreadsheetml/2006/main" count="1080" uniqueCount="613">
  <si>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</si>
  <si>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</si>
  <si>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</si>
  <si>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</si>
  <si>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</si>
  <si>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</si>
  <si>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</si>
  <si>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</si>
  <si>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</si>
  <si>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</si>
  <si>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</si>
  <si>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</si>
  <si>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</si>
  <si>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</si>
  <si>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</si>
  <si>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</si>
  <si>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</si>
  <si>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</si>
  <si>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</si>
  <si>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</si>
  <si>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</si>
  <si>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</si>
  <si>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</si>
  <si>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</si>
  <si>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</si>
  <si>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</si>
  <si>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</si>
  <si>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</si>
  <si>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</si>
  <si>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</si>
  <si>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</si>
  <si>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</si>
  <si>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</si>
  <si>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</si>
  <si>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</si>
  <si>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</si>
  <si>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</si>
  <si>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</si>
  <si>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</si>
  <si>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</si>
  <si>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</si>
  <si>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</si>
  <si>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</si>
  <si>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</si>
  <si>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</si>
  <si>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</si>
  <si>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</si>
  <si>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</si>
  <si>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</si>
  <si>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</si>
  <si>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</si>
  <si>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</si>
  <si>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</si>
  <si>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</si>
  <si>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</si>
  <si>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</si>
  <si>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</si>
  <si>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</si>
  <si>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</si>
  <si>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</si>
  <si>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</si>
  <si>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</si>
  <si>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</si>
  <si>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</si>
  <si>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</si>
  <si>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</si>
  <si>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</si>
  <si>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</si>
  <si>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</si>
  <si>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</si>
  <si>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</si>
  <si>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</si>
  <si>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</si>
  <si>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</si>
  <si>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</si>
  <si>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</si>
  <si>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</si>
  <si>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</si>
  <si>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</si>
  <si>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</si>
  <si>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</si>
  <si>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</si>
  <si>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</si>
  <si>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</si>
  <si>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</si>
  <si>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</si>
  <si>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</si>
  <si>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</si>
  <si>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</si>
  <si>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</si>
  <si>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</si>
  <si>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</si>
  <si>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</si>
  <si>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</si>
  <si>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</si>
  <si>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</si>
  <si>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</si>
  <si>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</si>
  <si>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垂水市</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</si>
  <si>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</si>
  <si>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</si>
  <si>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</si>
  <si>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</si>
  <si>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</si>
  <si>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</si>
  <si>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</si>
  <si>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</si>
  <si>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</si>
  <si>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</si>
  <si>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</si>
  <si>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</si>
  <si>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</si>
  <si>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</si>
  <si>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</si>
  <si>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</si>
  <si>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</si>
  <si>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</si>
  <si>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</si>
  <si>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</si>
  <si>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</si>
  <si>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</si>
  <si>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</si>
  <si>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</si>
  <si>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</si>
  <si>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</si>
  <si>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</si>
  <si>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</si>
  <si>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</si>
  <si>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</si>
  <si>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</si>
  <si>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</si>
  <si>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</si>
  <si>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</si>
  <si>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</si>
  <si>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</si>
  <si>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</si>
  <si>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</si>
  <si>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</si>
  <si>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</si>
  <si>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</si>
  <si>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</si>
  <si>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</si>
  <si>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</si>
  <si>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</si>
  <si>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</si>
  <si>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</si>
  <si>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</si>
  <si>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</si>
  <si>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</si>
  <si>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</si>
  <si>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</si>
  <si>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5"/>
  </si>
  <si>
    <t>うち日本人(％)</t>
    <phoneticPr fontId="5"/>
  </si>
  <si>
    <t>-2.8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</si>
  <si>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</si>
  <si>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</si>
  <si>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</si>
  <si>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</si>
  <si>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</si>
  <si>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</si>
  <si>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</si>
  <si>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</si>
  <si>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</si>
  <si>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</si>
  <si>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</si>
  <si>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</si>
  <si>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</si>
  <si>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</si>
  <si>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</si>
  <si>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</si>
  <si>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</si>
  <si>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</si>
  <si>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</si>
  <si>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</si>
  <si>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</si>
  <si>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</si>
  <si>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</si>
  <si>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</si>
  <si>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</si>
  <si>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</si>
  <si>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</si>
  <si>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</si>
  <si>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</si>
  <si>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</si>
  <si>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</si>
  <si>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</si>
  <si>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</si>
  <si>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</si>
  <si>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</si>
  <si>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</si>
  <si>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</si>
  <si>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</si>
  <si>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</si>
  <si>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</si>
  <si>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</si>
  <si>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</si>
  <si>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</si>
  <si>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</si>
  <si>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</si>
  <si>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</si>
  <si>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</si>
  <si>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</si>
  <si>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</si>
  <si>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</si>
  <si>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</si>
  <si>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</si>
  <si>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</si>
  <si>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</si>
  <si>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</si>
  <si>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</si>
  <si>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</si>
  <si>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</si>
  <si>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</si>
  <si>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鹿児島県垂水市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</si>
  <si>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</si>
  <si>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</si>
  <si>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</si>
  <si>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</si>
  <si>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</si>
  <si>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</si>
  <si>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</si>
  <si>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</si>
  <si>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</si>
  <si>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</si>
  <si>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</si>
  <si>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</si>
  <si>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</si>
  <si>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</si>
  <si>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</si>
  <si>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</si>
  <si>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</si>
  <si>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</si>
  <si>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</si>
  <si>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</si>
  <si>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</si>
  <si>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</si>
  <si>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</si>
  <si>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</si>
  <si>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</si>
  <si>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</si>
  <si>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</si>
  <si>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</si>
  <si>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</si>
  <si>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</si>
  <si>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</si>
  <si>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</si>
  <si>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</si>
  <si>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</si>
  <si>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</si>
  <si>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</si>
  <si>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</si>
  <si>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</si>
  <si>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</si>
  <si>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</si>
  <si>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</si>
  <si>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</si>
  <si>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</si>
  <si>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</si>
  <si>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</si>
  <si>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</si>
  <si>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</si>
  <si>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</si>
  <si>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</si>
  <si>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</si>
  <si>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</si>
  <si>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</si>
  <si>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</si>
  <si>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</si>
  <si>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</si>
  <si>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</si>
  <si>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</si>
  <si>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</si>
  <si>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</si>
  <si>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</si>
  <si>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</si>
  <si>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</si>
  <si>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</si>
  <si>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</si>
  <si>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</si>
  <si>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</si>
  <si>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</si>
  <si>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</si>
  <si>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</si>
  <si>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</si>
  <si>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</si>
  <si>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</si>
  <si>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</si>
  <si>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</si>
  <si>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</si>
  <si>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</si>
  <si>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</si>
  <si>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</si>
  <si>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</si>
  <si>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</si>
  <si>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</si>
  <si>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</si>
  <si>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</si>
  <si>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</si>
  <si>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</si>
  <si>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</si>
  <si>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</si>
  <si>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</si>
  <si>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</si>
  <si>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</si>
  <si>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</si>
  <si>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</si>
  <si>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</si>
  <si>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</si>
  <si>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</si>
  <si>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</si>
  <si>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</si>
  <si>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</si>
  <si>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</si>
  <si>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</si>
  <si>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</si>
  <si>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</si>
  <si>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</si>
  <si>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</si>
  <si>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</si>
  <si>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</si>
  <si>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</si>
  <si>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</si>
  <si>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</si>
  <si>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</si>
  <si>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</si>
  <si>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</si>
  <si>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</si>
  <si>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</si>
  <si>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</si>
  <si>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</si>
  <si>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</si>
  <si>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</si>
  <si>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</si>
  <si>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介護サービス</t>
    <phoneticPr fontId="5"/>
  </si>
  <si>
    <t>加入世帯数(世帯)</t>
  </si>
  <si>
    <t>　繰出金</t>
    <phoneticPr fontId="5"/>
  </si>
  <si>
    <t>諸収入</t>
  </si>
  <si>
    <t>簡易水道</t>
    <phoneticPr fontId="5"/>
  </si>
  <si>
    <t>被保険者数(人)</t>
  </si>
  <si>
    <t>　積立金</t>
    <phoneticPr fontId="5"/>
  </si>
  <si>
    <t>地方債</t>
  </si>
  <si>
    <t>下水道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</si>
  <si>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</si>
  <si>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</si>
  <si>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</si>
  <si>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</si>
  <si>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</si>
  <si>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</si>
  <si>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</si>
  <si>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</si>
  <si>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</si>
  <si>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</si>
  <si>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</si>
  <si>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</si>
  <si>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</si>
  <si>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</si>
  <si>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</si>
  <si>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</si>
  <si>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</si>
  <si>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</si>
  <si>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</si>
  <si>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</si>
  <si>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</si>
  <si>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</si>
  <si>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</si>
  <si>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</si>
  <si>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</si>
  <si>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鹿児島県垂水市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</si>
  <si>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</si>
  <si>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</si>
  <si>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</si>
  <si>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</si>
  <si>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</si>
  <si>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</si>
  <si>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</si>
  <si>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</si>
  <si>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</si>
  <si>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</si>
  <si>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</si>
  <si>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</si>
  <si>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</si>
  <si>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</si>
  <si>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</si>
  <si>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</si>
  <si>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</si>
  <si>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</si>
  <si>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</si>
  <si>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</si>
  <si>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</si>
  <si>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</si>
  <si>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</si>
  <si>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</si>
  <si>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</si>
  <si>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</si>
  <si>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</si>
  <si>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</si>
  <si>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</si>
  <si>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</si>
  <si>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</si>
  <si>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</si>
  <si>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</si>
  <si>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</si>
  <si>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垂水市国民健康保険特別会計</t>
    <phoneticPr fontId="5"/>
  </si>
  <si>
    <t>垂水市介護保険特別会計</t>
    <phoneticPr fontId="5"/>
  </si>
  <si>
    <t>垂水市後期高齢者医療特別会計</t>
    <phoneticPr fontId="5"/>
  </si>
  <si>
    <t>垂水市老人保健施設特別会計</t>
    <phoneticPr fontId="5"/>
  </si>
  <si>
    <t>垂水市交通災害共済特別会計</t>
    <phoneticPr fontId="5"/>
  </si>
  <si>
    <t>垂水市水道事業会計</t>
    <phoneticPr fontId="5"/>
  </si>
  <si>
    <t>法適用企業</t>
    <phoneticPr fontId="5"/>
  </si>
  <si>
    <t>垂水市病院事業会計</t>
    <phoneticPr fontId="5"/>
  </si>
  <si>
    <t>法適用企業</t>
    <phoneticPr fontId="5"/>
  </si>
  <si>
    <t>垂水市地方卸売市場特別会計</t>
    <phoneticPr fontId="5"/>
  </si>
  <si>
    <t>法非適用企業</t>
    <phoneticPr fontId="5"/>
  </si>
  <si>
    <t>垂水市漁業集落排水処理施設特別会計</t>
    <phoneticPr fontId="5"/>
  </si>
  <si>
    <t>法非適用企業</t>
    <phoneticPr fontId="5"/>
  </si>
  <si>
    <t>垂水市簡易水道事業特別会計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</si>
  <si>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</si>
  <si>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</si>
  <si>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</si>
  <si>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</si>
  <si>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</si>
  <si>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</si>
  <si>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</si>
  <si>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</si>
  <si>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</si>
  <si>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</si>
  <si>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</si>
  <si>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</si>
  <si>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</si>
  <si>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</si>
  <si>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</si>
  <si>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</si>
  <si>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</si>
  <si>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</si>
  <si>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</si>
  <si>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</si>
  <si>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</si>
  <si>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</si>
  <si>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</si>
  <si>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</si>
  <si>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</si>
  <si>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</si>
  <si>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</si>
  <si>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</si>
  <si>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</si>
  <si>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</si>
  <si>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</si>
  <si>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</si>
  <si>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</si>
  <si>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</si>
  <si>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</si>
  <si>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</si>
  <si>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</si>
  <si>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</si>
  <si>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</si>
  <si>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</si>
  <si>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</si>
  <si>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</si>
  <si>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</si>
  <si>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</si>
  <si>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</si>
  <si>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</si>
  <si>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</si>
  <si>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</si>
  <si>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</si>
  <si>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</si>
  <si>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</si>
  <si>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</si>
  <si>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</si>
  <si>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</si>
  <si>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</si>
  <si>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</si>
  <si>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</si>
  <si>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</si>
  <si>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</si>
  <si>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</si>
  <si>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</si>
  <si>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</si>
  <si>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垂水市病院事業会計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</si>
  <si>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</si>
  <si>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</si>
  <si>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垂水市漁業集落排水処理施設特別会計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</si>
  <si>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</si>
  <si>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垂水市簡易水道事業特別会計</t>
    <phoneticPr fontId="5"/>
  </si>
  <si>
    <t>(Ｆ)</t>
    <phoneticPr fontId="5"/>
  </si>
  <si>
    <t>垂水市老人保健施設特別会計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</si>
  <si>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</si>
  <si>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</si>
  <si>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</si>
  <si>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</si>
  <si>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</si>
  <si>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</si>
  <si>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</si>
  <si>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</si>
  <si>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</si>
  <si>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</si>
  <si>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</si>
  <si>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</si>
  <si>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</si>
  <si>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</si>
  <si>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</si>
  <si>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</si>
  <si>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</si>
  <si>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</si>
  <si>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</si>
  <si>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</si>
  <si>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</si>
  <si>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</si>
  <si>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</si>
  <si>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</si>
  <si>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</si>
  <si>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</si>
  <si>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</si>
  <si>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</si>
  <si>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</si>
  <si>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</si>
  <si>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</si>
  <si>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</si>
  <si>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</si>
  <si>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</si>
  <si>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</si>
  <si>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</si>
  <si>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</si>
  <si>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</si>
  <si>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</si>
  <si>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</si>
  <si>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</si>
  <si>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</si>
  <si>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</si>
  <si>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</si>
  <si>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</si>
  <si>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</si>
  <si>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</si>
  <si>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</si>
  <si>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</si>
  <si>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</si>
  <si>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</si>
  <si>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</si>
  <si>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</si>
  <si>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</si>
  <si>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</si>
  <si>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</si>
  <si>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</si>
  <si>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</si>
  <si>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</si>
  <si>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</si>
  <si>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</si>
  <si>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</si>
  <si>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</si>
  <si>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</si>
  <si>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</si>
  <si>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</si>
  <si>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</si>
  <si>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</si>
  <si>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</si>
  <si>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</si>
  <si>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</si>
  <si>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</si>
  <si>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</si>
  <si>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</si>
  <si>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</si>
  <si>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</si>
  <si>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</si>
  <si>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</si>
  <si>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</si>
  <si>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</si>
  <si>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</si>
  <si>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</si>
  <si>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</si>
  <si>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</si>
  <si>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0.54</t>
  </si>
  <si>
    <t>▲ 1.00</t>
  </si>
  <si>
    <t>▲ 7.24</t>
  </si>
  <si>
    <t>垂水市水道事業会計</t>
  </si>
  <si>
    <t>一般会計</t>
  </si>
  <si>
    <t>垂水市病院事業会計</t>
  </si>
  <si>
    <t>垂水市介護保険特別会計</t>
  </si>
  <si>
    <t>垂水市国民健康保険特別会計</t>
  </si>
  <si>
    <t>垂水市交通災害共済特別会計</t>
  </si>
  <si>
    <t>垂水市簡易水道事業特別会計</t>
  </si>
  <si>
    <t>垂水市漁業集落排水処理施設特別会計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</si>
  <si>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</si>
  <si>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</si>
  <si>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</si>
  <si>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</si>
  <si>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</si>
  <si>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</si>
  <si>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</si>
  <si>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</si>
  <si>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市有施設整備基金</t>
    <rPh sb="0" eb="2">
      <t>シユウ</t>
    </rPh>
    <rPh sb="2" eb="4">
      <t>シセツ</t>
    </rPh>
    <rPh sb="4" eb="6">
      <t>セイビ</t>
    </rPh>
    <rPh sb="6" eb="8">
      <t>キキン</t>
    </rPh>
    <phoneticPr fontId="5"/>
  </si>
  <si>
    <t>ふるさと応援基金</t>
    <rPh sb="4" eb="6">
      <t>オウエン</t>
    </rPh>
    <rPh sb="6" eb="8">
      <t>キキン</t>
    </rPh>
    <phoneticPr fontId="5"/>
  </si>
  <si>
    <t>潮彩町排水処理施設整備基金</t>
    <rPh sb="0" eb="3">
      <t>シオサイチョウ</t>
    </rPh>
    <rPh sb="3" eb="5">
      <t>ハイスイ</t>
    </rPh>
    <rPh sb="5" eb="7">
      <t>ショリ</t>
    </rPh>
    <rPh sb="7" eb="9">
      <t>シセツ</t>
    </rPh>
    <rPh sb="9" eb="11">
      <t>セイビ</t>
    </rPh>
    <rPh sb="11" eb="13">
      <t>キキン</t>
    </rPh>
    <phoneticPr fontId="5"/>
  </si>
  <si>
    <t>地域福祉基金</t>
    <rPh sb="0" eb="2">
      <t>チイキ</t>
    </rPh>
    <rPh sb="2" eb="4">
      <t>フクシ</t>
    </rPh>
    <rPh sb="4" eb="6">
      <t>キキン</t>
    </rPh>
    <phoneticPr fontId="5"/>
  </si>
  <si>
    <t>垂水市森林環境譲与税基金</t>
    <rPh sb="0" eb="3">
      <t>タルミズシ</t>
    </rPh>
    <rPh sb="3" eb="5">
      <t>シンリン</t>
    </rPh>
    <rPh sb="5" eb="7">
      <t>カンキョウ</t>
    </rPh>
    <rPh sb="7" eb="9">
      <t>ジョウヨ</t>
    </rPh>
    <rPh sb="9" eb="10">
      <t>ゼイ</t>
    </rPh>
    <rPh sb="10" eb="12">
      <t>キキン</t>
    </rPh>
    <phoneticPr fontId="5"/>
  </si>
  <si>
    <t>-</t>
    <phoneticPr fontId="2"/>
  </si>
  <si>
    <t>鹿児島県市町村総合事務組合</t>
  </si>
  <si>
    <t>大隅肝属広域事務組合</t>
  </si>
  <si>
    <t>鹿児島県後期高齢者医療広域連合（一般会計）</t>
  </si>
  <si>
    <t>鹿児島県後期高齢者医療広域連合（後期高齢者医療特別会計）</t>
  </si>
  <si>
    <t>垂水市土地開発公社</t>
    <rPh sb="0" eb="3">
      <t>タルミズシ</t>
    </rPh>
    <rPh sb="3" eb="5">
      <t>トチ</t>
    </rPh>
    <rPh sb="5" eb="7">
      <t>カイハツ</t>
    </rPh>
    <rPh sb="7" eb="9">
      <t>コウシャ</t>
    </rPh>
    <phoneticPr fontId="2"/>
  </si>
  <si>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</si>
  <si>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</si>
  <si>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</si>
  <si>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</si>
  <si>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類似団体よりも低い水準にあり減少傾向である。要因としては、財政調整基金等の充当可能財源が増加したことである。有形固定資産減価償却率は、類似団体よりも高い水準にある。築30年以上の建物が約60％を占めており、今後は「垂水市公共施設等総合管理計画」及び「垂水市公共施設等個別施設計画」に基づいた公共施設・インフラの長寿命化推進により適切な維持管理に努めるとともに、事業内容に応じて交付税措置のある有利な地方債を活用することで、数値の改善を目指し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</si>
  <si>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</si>
  <si>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</si>
  <si>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</si>
  <si>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</si>
  <si>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</si>
  <si>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</si>
  <si>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財政調整基金等の充当可能財源が増加したことにより減少している。実質公債費比率は、財政改革プログラムを念頭に、地方債の発行額を6億円以下（災害・臨時財政対策債を除く）に抑制してきたことや、交付税算入率の高い有利な地方債の活用に努めているが、「垂水中央運動公園改修事業」及び「道の駅整備事業」等の償還が始まったことにより、数値が上昇している。今後は、これまで以上の計画的な地方債発行に努めることとし、事業実施の緊急性やニーズを適切に見極め、両比率の改善を図っていく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</si>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</sst>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40"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4" fillId="0" borderId="0" xfId="11" applyFont="1" applyAlignment="1">
      <alignment vertical="center"/>
    </xf>
    <xf numFmtId="0" fontId="24" fillId="0" borderId="0" xfId="11" applyFont="1" applyBorder="1" applyAlignment="1">
      <alignmen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88968</c:v>
                </c:pt>
                <c:pt idx="1">
                  <c:v>85173</c:v>
                </c:pt>
                <c:pt idx="2">
                  <c:v>94081</c:v>
                </c:pt>
                <c:pt idx="3">
                  <c:v>92632</c:v>
                </c:pt>
                <c:pt idx="4">
                  <c:v>96469</c:v>
                </c:pt>
              </c:numCache>
            </c:numRef>
          </c:val>
          <c:smooth val="0"/>
          <c:extLst>
            <c:ext xmlns:c16="http://schemas.microsoft.com/office/drawing/2014/chart" uri="{C3380CC4-5D6E-409C-BE32-E72D297353CC}">
              <c16:uniqueId val="{00000000-AA58-40A8-8725-DE31F7EC7F2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180872</c:v>
                </c:pt>
                <c:pt idx="1">
                  <c:v>129703</c:v>
                </c:pt>
                <c:pt idx="2">
                  <c:v>151011</c:v>
                </c:pt>
                <c:pt idx="3">
                  <c:v>102062</c:v>
                </c:pt>
                <c:pt idx="4">
                  <c:v>104906</c:v>
                </c:pt>
              </c:numCache>
            </c:numRef>
          </c:val>
          <c:smooth val="0"/>
          <c:extLst>
            <c:ext xmlns:c16="http://schemas.microsoft.com/office/drawing/2014/chart" uri="{C3380CC4-5D6E-409C-BE32-E72D297353CC}">
              <c16:uniqueId val="{00000001-AA58-40A8-8725-DE31F7EC7F2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4.7699999999999996</c:v>
                </c:pt>
                <c:pt idx="1">
                  <c:v>5.05</c:v>
                </c:pt>
                <c:pt idx="2">
                  <c:v>3.03</c:v>
                </c:pt>
                <c:pt idx="3">
                  <c:v>5.07</c:v>
                </c:pt>
                <c:pt idx="4">
                  <c:v>7.53</c:v>
                </c:pt>
              </c:numCache>
            </c:numRef>
          </c:val>
          <c:extLst>
            <c:ext xmlns:c16="http://schemas.microsoft.com/office/drawing/2014/chart" uri="{C3380CC4-5D6E-409C-BE32-E72D297353CC}">
              <c16:uniqueId val="{00000000-7113-4CB8-8CAB-3E9A674CCC9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29.52</c:v>
                </c:pt>
                <c:pt idx="1">
                  <c:v>28.5</c:v>
                </c:pt>
                <c:pt idx="2">
                  <c:v>23.01</c:v>
                </c:pt>
                <c:pt idx="3">
                  <c:v>20.82</c:v>
                </c:pt>
                <c:pt idx="4">
                  <c:v>26.07</c:v>
                </c:pt>
              </c:numCache>
            </c:numRef>
          </c:val>
          <c:extLst>
            <c:ext xmlns:c16="http://schemas.microsoft.com/office/drawing/2014/chart" uri="{C3380CC4-5D6E-409C-BE32-E72D297353CC}">
              <c16:uniqueId val="{00000001-7113-4CB8-8CAB-3E9A674CCC9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-0.54</c:v>
                </c:pt>
                <c:pt idx="1">
                  <c:v>-1</c:v>
                </c:pt>
                <c:pt idx="2">
                  <c:v>-7.24</c:v>
                </c:pt>
                <c:pt idx="3">
                  <c:v>1.43</c:v>
                </c:pt>
                <c:pt idx="4">
                  <c:v>9.51</c:v>
                </c:pt>
              </c:numCache>
            </c:numRef>
          </c:val>
          <c:smooth val="0"/>
          <c:extLst>
            <c:ext xmlns:c16="http://schemas.microsoft.com/office/drawing/2014/chart" uri="{C3380CC4-5D6E-409C-BE32-E72D297353CC}">
              <c16:uniqueId val="{00000002-7113-4CB8-8CAB-3E9A674CCC9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0.17</c:v>
                </c:pt>
                <c:pt idx="2">
                  <c:v>#N/A</c:v>
                </c:pt>
                <c:pt idx="3">
                  <c:v>0.1</c:v>
                </c:pt>
                <c:pt idx="4">
                  <c:v>#N/A</c:v>
                </c:pt>
                <c:pt idx="5">
                  <c:v>0.08</c:v>
                </c:pt>
                <c:pt idx="6">
                  <c:v>#N/A</c:v>
                </c:pt>
                <c:pt idx="7">
                  <c:v>0.02</c:v>
                </c:pt>
                <c:pt idx="8">
                  <c:v>#N/A</c:v>
                </c:pt>
                <c:pt idx="9">
                  <c:v>0.02</c:v>
                </c:pt>
              </c:numCache>
            </c:numRef>
          </c:val>
          <c:extLst>
            <c:ext xmlns:c16="http://schemas.microsoft.com/office/drawing/2014/chart" uri="{C3380CC4-5D6E-409C-BE32-E72D297353CC}">
              <c16:uniqueId val="{00000000-3277-4575-A517-433A07094B1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277-4575-A517-433A07094B16}"/>
            </c:ext>
          </c:extLst>
        </c:ser>
        <c:ser>
          <c:idx val="2"/>
          <c:order val="2"/>
          <c:tx>
            <c:strRef>
              <c:f>データシート!$A$29</c:f>
              <c:strCache>
                <c:ptCount val="1"/>
                <c:pt idx="0">
                  <c:v>垂水市漁業集落排水処理施設特別会計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0.01</c:v>
                </c:pt>
                <c:pt idx="2">
                  <c:v>#N/A</c:v>
                </c:pt>
                <c:pt idx="3">
                  <c:v>0.01</c:v>
                </c:pt>
                <c:pt idx="4">
                  <c:v>#N/A</c:v>
                </c:pt>
                <c:pt idx="5">
                  <c:v>0.03</c:v>
                </c:pt>
                <c:pt idx="6">
                  <c:v>#N/A</c:v>
                </c:pt>
                <c:pt idx="7">
                  <c:v>0.03</c:v>
                </c:pt>
                <c:pt idx="8">
                  <c:v>#N/A</c:v>
                </c:pt>
                <c:pt idx="9">
                  <c:v>0.02</c:v>
                </c:pt>
              </c:numCache>
            </c:numRef>
          </c:val>
          <c:extLst>
            <c:ext xmlns:c16="http://schemas.microsoft.com/office/drawing/2014/chart" uri="{C3380CC4-5D6E-409C-BE32-E72D297353CC}">
              <c16:uniqueId val="{00000002-3277-4575-A517-433A07094B16}"/>
            </c:ext>
          </c:extLst>
        </c:ser>
        <c:ser>
          <c:idx val="3"/>
          <c:order val="3"/>
          <c:tx>
            <c:strRef>
              <c:f>データシート!$A$30</c:f>
              <c:strCache>
                <c:ptCount val="1"/>
                <c:pt idx="0">
                  <c:v>垂水市簡易水道事業特別会計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0.03</c:v>
                </c:pt>
                <c:pt idx="2">
                  <c:v>#N/A</c:v>
                </c:pt>
                <c:pt idx="3">
                  <c:v>0.03</c:v>
                </c:pt>
                <c:pt idx="4">
                  <c:v>#N/A</c:v>
                </c:pt>
                <c:pt idx="5">
                  <c:v>0.05</c:v>
                </c:pt>
                <c:pt idx="6">
                  <c:v>#N/A</c:v>
                </c:pt>
                <c:pt idx="7">
                  <c:v>0.04</c:v>
                </c:pt>
                <c:pt idx="8">
                  <c:v>#N/A</c:v>
                </c:pt>
                <c:pt idx="9">
                  <c:v>0.05</c:v>
                </c:pt>
              </c:numCache>
            </c:numRef>
          </c:val>
          <c:extLst>
            <c:ext xmlns:c16="http://schemas.microsoft.com/office/drawing/2014/chart" uri="{C3380CC4-5D6E-409C-BE32-E72D297353CC}">
              <c16:uniqueId val="{00000003-3277-4575-A517-433A07094B16}"/>
            </c:ext>
          </c:extLst>
        </c:ser>
        <c:ser>
          <c:idx val="4"/>
          <c:order val="4"/>
          <c:tx>
            <c:strRef>
              <c:f>データシート!$A$31</c:f>
              <c:strCache>
                <c:ptCount val="1"/>
                <c:pt idx="0">
                  <c:v>垂水市交通災害共済特別会計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0.01</c:v>
                </c:pt>
                <c:pt idx="2">
                  <c:v>#N/A</c:v>
                </c:pt>
                <c:pt idx="3">
                  <c:v>0.04</c:v>
                </c:pt>
                <c:pt idx="4">
                  <c:v>#N/A</c:v>
                </c:pt>
                <c:pt idx="5">
                  <c:v>0.06</c:v>
                </c:pt>
                <c:pt idx="6">
                  <c:v>#N/A</c:v>
                </c:pt>
                <c:pt idx="7">
                  <c:v>7.0000000000000007E-2</c:v>
                </c:pt>
                <c:pt idx="8">
                  <c:v>#N/A</c:v>
                </c:pt>
                <c:pt idx="9">
                  <c:v>7.0000000000000007E-2</c:v>
                </c:pt>
              </c:numCache>
            </c:numRef>
          </c:val>
          <c:extLst>
            <c:ext xmlns:c16="http://schemas.microsoft.com/office/drawing/2014/chart" uri="{C3380CC4-5D6E-409C-BE32-E72D297353CC}">
              <c16:uniqueId val="{00000004-3277-4575-A517-433A07094B16}"/>
            </c:ext>
          </c:extLst>
        </c:ser>
        <c:ser>
          <c:idx val="5"/>
          <c:order val="5"/>
          <c:tx>
            <c:strRef>
              <c:f>データシート!$A$32</c:f>
              <c:strCache>
                <c:ptCount val="1"/>
                <c:pt idx="0">
                  <c:v>垂水市国民健康保険特別会計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0.04</c:v>
                </c:pt>
                <c:pt idx="2">
                  <c:v>#N/A</c:v>
                </c:pt>
                <c:pt idx="3">
                  <c:v>0.08</c:v>
                </c:pt>
                <c:pt idx="4">
                  <c:v>#N/A</c:v>
                </c:pt>
                <c:pt idx="5">
                  <c:v>0.03</c:v>
                </c:pt>
                <c:pt idx="6">
                  <c:v>#N/A</c:v>
                </c:pt>
                <c:pt idx="7">
                  <c:v>0.01</c:v>
                </c:pt>
                <c:pt idx="8">
                  <c:v>#N/A</c:v>
                </c:pt>
                <c:pt idx="9">
                  <c:v>0.18</c:v>
                </c:pt>
              </c:numCache>
            </c:numRef>
          </c:val>
          <c:extLst>
            <c:ext xmlns:c16="http://schemas.microsoft.com/office/drawing/2014/chart" uri="{C3380CC4-5D6E-409C-BE32-E72D297353CC}">
              <c16:uniqueId val="{00000005-3277-4575-A517-433A07094B16}"/>
            </c:ext>
          </c:extLst>
        </c:ser>
        <c:ser>
          <c:idx val="6"/>
          <c:order val="6"/>
          <c:tx>
            <c:strRef>
              <c:f>データシート!$A$33</c:f>
              <c:strCache>
                <c:ptCount val="1"/>
                <c:pt idx="0">
                  <c:v>垂水市介護保険特別会計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1.25</c:v>
                </c:pt>
                <c:pt idx="2">
                  <c:v>#N/A</c:v>
                </c:pt>
                <c:pt idx="3">
                  <c:v>1.02</c:v>
                </c:pt>
                <c:pt idx="4">
                  <c:v>#N/A</c:v>
                </c:pt>
                <c:pt idx="5">
                  <c:v>1.1499999999999999</c:v>
                </c:pt>
                <c:pt idx="6">
                  <c:v>#N/A</c:v>
                </c:pt>
                <c:pt idx="7">
                  <c:v>1.83</c:v>
                </c:pt>
                <c:pt idx="8">
                  <c:v>#N/A</c:v>
                </c:pt>
                <c:pt idx="9">
                  <c:v>3</c:v>
                </c:pt>
              </c:numCache>
            </c:numRef>
          </c:val>
          <c:extLst>
            <c:ext xmlns:c16="http://schemas.microsoft.com/office/drawing/2014/chart" uri="{C3380CC4-5D6E-409C-BE32-E72D297353CC}">
              <c16:uniqueId val="{00000006-3277-4575-A517-433A07094B16}"/>
            </c:ext>
          </c:extLst>
        </c:ser>
        <c:ser>
          <c:idx val="7"/>
          <c:order val="7"/>
          <c:tx>
            <c:strRef>
              <c:f>データシート!$A$34</c:f>
              <c:strCache>
                <c:ptCount val="1"/>
                <c:pt idx="0">
                  <c:v>垂水市病院事業会計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3.94</c:v>
                </c:pt>
                <c:pt idx="2">
                  <c:v>#N/A</c:v>
                </c:pt>
                <c:pt idx="3">
                  <c:v>4.2</c:v>
                </c:pt>
                <c:pt idx="4">
                  <c:v>#N/A</c:v>
                </c:pt>
                <c:pt idx="5">
                  <c:v>5.36</c:v>
                </c:pt>
                <c:pt idx="6">
                  <c:v>#N/A</c:v>
                </c:pt>
                <c:pt idx="7">
                  <c:v>6.89</c:v>
                </c:pt>
                <c:pt idx="8">
                  <c:v>#N/A</c:v>
                </c:pt>
                <c:pt idx="9">
                  <c:v>7.15</c:v>
                </c:pt>
              </c:numCache>
            </c:numRef>
          </c:val>
          <c:extLst>
            <c:ext xmlns:c16="http://schemas.microsoft.com/office/drawing/2014/chart" uri="{C3380CC4-5D6E-409C-BE32-E72D297353CC}">
              <c16:uniqueId val="{00000007-3277-4575-A517-433A07094B1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4.76</c:v>
                </c:pt>
                <c:pt idx="2">
                  <c:v>#N/A</c:v>
                </c:pt>
                <c:pt idx="3">
                  <c:v>5.04</c:v>
                </c:pt>
                <c:pt idx="4">
                  <c:v>#N/A</c:v>
                </c:pt>
                <c:pt idx="5">
                  <c:v>3.02</c:v>
                </c:pt>
                <c:pt idx="6">
                  <c:v>#N/A</c:v>
                </c:pt>
                <c:pt idx="7">
                  <c:v>5.0599999999999996</c:v>
                </c:pt>
                <c:pt idx="8">
                  <c:v>#N/A</c:v>
                </c:pt>
                <c:pt idx="9">
                  <c:v>7.53</c:v>
                </c:pt>
              </c:numCache>
            </c:numRef>
          </c:val>
          <c:extLst>
            <c:ext xmlns:c16="http://schemas.microsoft.com/office/drawing/2014/chart" uri="{C3380CC4-5D6E-409C-BE32-E72D297353CC}">
              <c16:uniqueId val="{00000008-3277-4575-A517-433A07094B16}"/>
            </c:ext>
          </c:extLst>
        </c:ser>
        <c:ser>
          <c:idx val="9"/>
          <c:order val="9"/>
          <c:tx>
            <c:strRef>
              <c:f>データシート!$A$36</c:f>
              <c:strCache>
                <c:ptCount val="1"/>
                <c:pt idx="0">
                  <c:v>垂水市水道事業会計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9.26</c:v>
                </c:pt>
                <c:pt idx="2">
                  <c:v>#N/A</c:v>
                </c:pt>
                <c:pt idx="3">
                  <c:v>9.89</c:v>
                </c:pt>
                <c:pt idx="4">
                  <c:v>#N/A</c:v>
                </c:pt>
                <c:pt idx="5">
                  <c:v>10.55</c:v>
                </c:pt>
                <c:pt idx="6">
                  <c:v>#N/A</c:v>
                </c:pt>
                <c:pt idx="7">
                  <c:v>10.130000000000001</c:v>
                </c:pt>
                <c:pt idx="8">
                  <c:v>#N/A</c:v>
                </c:pt>
                <c:pt idx="9">
                  <c:v>9.14</c:v>
                </c:pt>
              </c:numCache>
            </c:numRef>
          </c:val>
          <c:extLst>
            <c:ext xmlns:c16="http://schemas.microsoft.com/office/drawing/2014/chart" uri="{C3380CC4-5D6E-409C-BE32-E72D297353CC}">
              <c16:uniqueId val="{00000009-3277-4575-A517-433A07094B1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836</c:v>
                </c:pt>
                <c:pt idx="5">
                  <c:v>831</c:v>
                </c:pt>
                <c:pt idx="8">
                  <c:v>812</c:v>
                </c:pt>
                <c:pt idx="11">
                  <c:v>772</c:v>
                </c:pt>
                <c:pt idx="14">
                  <c:v>835</c:v>
                </c:pt>
              </c:numCache>
            </c:numRef>
          </c:val>
          <c:extLst>
            <c:ext xmlns:c16="http://schemas.microsoft.com/office/drawing/2014/chart" uri="{C3380CC4-5D6E-409C-BE32-E72D297353CC}">
              <c16:uniqueId val="{00000000-E5E5-4905-82AE-C20F62C6FB3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5E5-4905-82AE-C20F62C6FB3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10</c:v>
                </c:pt>
                <c:pt idx="6">
                  <c:v>20</c:v>
                </c:pt>
                <c:pt idx="9">
                  <c:v>20</c:v>
                </c:pt>
                <c:pt idx="12">
                  <c:v>20</c:v>
                </c:pt>
              </c:numCache>
            </c:numRef>
          </c:val>
          <c:extLst>
            <c:ext xmlns:c16="http://schemas.microsoft.com/office/drawing/2014/chart" uri="{C3380CC4-5D6E-409C-BE32-E72D297353CC}">
              <c16:uniqueId val="{00000002-E5E5-4905-82AE-C20F62C6FB3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44</c:v>
                </c:pt>
                <c:pt idx="3">
                  <c:v>43</c:v>
                </c:pt>
                <c:pt idx="6">
                  <c:v>40</c:v>
                </c:pt>
                <c:pt idx="9">
                  <c:v>39</c:v>
                </c:pt>
                <c:pt idx="12">
                  <c:v>40</c:v>
                </c:pt>
              </c:numCache>
            </c:numRef>
          </c:val>
          <c:extLst>
            <c:ext xmlns:c16="http://schemas.microsoft.com/office/drawing/2014/chart" uri="{C3380CC4-5D6E-409C-BE32-E72D297353CC}">
              <c16:uniqueId val="{00000003-E5E5-4905-82AE-C20F62C6FB3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133</c:v>
                </c:pt>
                <c:pt idx="3">
                  <c:v>120</c:v>
                </c:pt>
                <c:pt idx="6">
                  <c:v>102</c:v>
                </c:pt>
                <c:pt idx="9">
                  <c:v>139</c:v>
                </c:pt>
                <c:pt idx="12">
                  <c:v>161</c:v>
                </c:pt>
              </c:numCache>
            </c:numRef>
          </c:val>
          <c:extLst>
            <c:ext xmlns:c16="http://schemas.microsoft.com/office/drawing/2014/chart" uri="{C3380CC4-5D6E-409C-BE32-E72D297353CC}">
              <c16:uniqueId val="{00000004-E5E5-4905-82AE-C20F62C6FB3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5E5-4905-82AE-C20F62C6FB3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5E5-4905-82AE-C20F62C6FB3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967</c:v>
                </c:pt>
                <c:pt idx="3">
                  <c:v>980</c:v>
                </c:pt>
                <c:pt idx="6">
                  <c:v>982</c:v>
                </c:pt>
                <c:pt idx="9">
                  <c:v>913</c:v>
                </c:pt>
                <c:pt idx="12">
                  <c:v>1079</c:v>
                </c:pt>
              </c:numCache>
            </c:numRef>
          </c:val>
          <c:extLst>
            <c:ext xmlns:c16="http://schemas.microsoft.com/office/drawing/2014/chart" uri="{C3380CC4-5D6E-409C-BE32-E72D297353CC}">
              <c16:uniqueId val="{00000007-E5E5-4905-82AE-C20F62C6FB3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308</c:v>
                </c:pt>
                <c:pt idx="2">
                  <c:v>#N/A</c:v>
                </c:pt>
                <c:pt idx="3">
                  <c:v>#N/A</c:v>
                </c:pt>
                <c:pt idx="4">
                  <c:v>322</c:v>
                </c:pt>
                <c:pt idx="5">
                  <c:v>#N/A</c:v>
                </c:pt>
                <c:pt idx="6">
                  <c:v>#N/A</c:v>
                </c:pt>
                <c:pt idx="7">
                  <c:v>332</c:v>
                </c:pt>
                <c:pt idx="8">
                  <c:v>#N/A</c:v>
                </c:pt>
                <c:pt idx="9">
                  <c:v>#N/A</c:v>
                </c:pt>
                <c:pt idx="10">
                  <c:v>339</c:v>
                </c:pt>
                <c:pt idx="11">
                  <c:v>#N/A</c:v>
                </c:pt>
                <c:pt idx="12">
                  <c:v>#N/A</c:v>
                </c:pt>
                <c:pt idx="13">
                  <c:v>465</c:v>
                </c:pt>
                <c:pt idx="14">
                  <c:v>#N/A</c:v>
                </c:pt>
              </c:numCache>
            </c:numRef>
          </c:val>
          <c:smooth val="0"/>
          <c:extLst>
            <c:ext xmlns:c16="http://schemas.microsoft.com/office/drawing/2014/chart" uri="{C3380CC4-5D6E-409C-BE32-E72D297353CC}">
              <c16:uniqueId val="{00000008-E5E5-4905-82AE-C20F62C6FB3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7218</c:v>
                </c:pt>
                <c:pt idx="5">
                  <c:v>7381</c:v>
                </c:pt>
                <c:pt idx="8">
                  <c:v>7326</c:v>
                </c:pt>
                <c:pt idx="11">
                  <c:v>7395</c:v>
                </c:pt>
                <c:pt idx="14">
                  <c:v>7286</c:v>
                </c:pt>
              </c:numCache>
            </c:numRef>
          </c:val>
          <c:extLst>
            <c:ext xmlns:c16="http://schemas.microsoft.com/office/drawing/2014/chart" uri="{C3380CC4-5D6E-409C-BE32-E72D297353CC}">
              <c16:uniqueId val="{00000000-CB9D-42A6-8ED2-BC8C49470B5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11</c:v>
                </c:pt>
                <c:pt idx="5">
                  <c:v>27</c:v>
                </c:pt>
                <c:pt idx="8">
                  <c:v>0</c:v>
                </c:pt>
                <c:pt idx="11">
                  <c:v>0</c:v>
                </c:pt>
                <c:pt idx="14">
                  <c:v>0</c:v>
                </c:pt>
              </c:numCache>
            </c:numRef>
          </c:val>
          <c:extLst>
            <c:ext xmlns:c16="http://schemas.microsoft.com/office/drawing/2014/chart" uri="{C3380CC4-5D6E-409C-BE32-E72D297353CC}">
              <c16:uniqueId val="{00000001-CB9D-42A6-8ED2-BC8C49470B5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3523</c:v>
                </c:pt>
                <c:pt idx="5">
                  <c:v>4519</c:v>
                </c:pt>
                <c:pt idx="8">
                  <c:v>4648</c:v>
                </c:pt>
                <c:pt idx="11">
                  <c:v>4494</c:v>
                </c:pt>
                <c:pt idx="14">
                  <c:v>5141</c:v>
                </c:pt>
              </c:numCache>
            </c:numRef>
          </c:val>
          <c:extLst>
            <c:ext xmlns:c16="http://schemas.microsoft.com/office/drawing/2014/chart" uri="{C3380CC4-5D6E-409C-BE32-E72D297353CC}">
              <c16:uniqueId val="{00000002-CB9D-42A6-8ED2-BC8C49470B5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B9D-42A6-8ED2-BC8C49470B5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B9D-42A6-8ED2-BC8C49470B5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308</c:v>
                </c:pt>
                <c:pt idx="3">
                  <c:v>586</c:v>
                </c:pt>
                <c:pt idx="6">
                  <c:v>450</c:v>
                </c:pt>
                <c:pt idx="9">
                  <c:v>377</c:v>
                </c:pt>
                <c:pt idx="12">
                  <c:v>308</c:v>
                </c:pt>
              </c:numCache>
            </c:numRef>
          </c:val>
          <c:extLst>
            <c:ext xmlns:c16="http://schemas.microsoft.com/office/drawing/2014/chart" uri="{C3380CC4-5D6E-409C-BE32-E72D297353CC}">
              <c16:uniqueId val="{00000005-CB9D-42A6-8ED2-BC8C49470B5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1569</c:v>
                </c:pt>
                <c:pt idx="3">
                  <c:v>1426</c:v>
                </c:pt>
                <c:pt idx="6">
                  <c:v>1217</c:v>
                </c:pt>
                <c:pt idx="9">
                  <c:v>1129</c:v>
                </c:pt>
                <c:pt idx="12">
                  <c:v>1064</c:v>
                </c:pt>
              </c:numCache>
            </c:numRef>
          </c:val>
          <c:extLst>
            <c:ext xmlns:c16="http://schemas.microsoft.com/office/drawing/2014/chart" uri="{C3380CC4-5D6E-409C-BE32-E72D297353CC}">
              <c16:uniqueId val="{00000006-CB9D-42A6-8ED2-BC8C49470B5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164</c:v>
                </c:pt>
                <c:pt idx="3">
                  <c:v>154</c:v>
                </c:pt>
                <c:pt idx="6">
                  <c:v>113</c:v>
                </c:pt>
                <c:pt idx="9">
                  <c:v>74</c:v>
                </c:pt>
                <c:pt idx="12">
                  <c:v>35</c:v>
                </c:pt>
              </c:numCache>
            </c:numRef>
          </c:val>
          <c:extLst>
            <c:ext xmlns:c16="http://schemas.microsoft.com/office/drawing/2014/chart" uri="{C3380CC4-5D6E-409C-BE32-E72D297353CC}">
              <c16:uniqueId val="{00000007-CB9D-42A6-8ED2-BC8C49470B5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1107</c:v>
                </c:pt>
                <c:pt idx="3">
                  <c:v>1226</c:v>
                </c:pt>
                <c:pt idx="6">
                  <c:v>1246</c:v>
                </c:pt>
                <c:pt idx="9">
                  <c:v>1421</c:v>
                </c:pt>
                <c:pt idx="12">
                  <c:v>1336</c:v>
                </c:pt>
              </c:numCache>
            </c:numRef>
          </c:val>
          <c:extLst>
            <c:ext xmlns:c16="http://schemas.microsoft.com/office/drawing/2014/chart" uri="{C3380CC4-5D6E-409C-BE32-E72D297353CC}">
              <c16:uniqueId val="{00000008-CB9D-42A6-8ED2-BC8C49470B5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345</c:v>
                </c:pt>
                <c:pt idx="3">
                  <c:v>278</c:v>
                </c:pt>
                <c:pt idx="6">
                  <c:v>259</c:v>
                </c:pt>
                <c:pt idx="9">
                  <c:v>239</c:v>
                </c:pt>
                <c:pt idx="12">
                  <c:v>220</c:v>
                </c:pt>
              </c:numCache>
            </c:numRef>
          </c:val>
          <c:extLst>
            <c:ext xmlns:c16="http://schemas.microsoft.com/office/drawing/2014/chart" uri="{C3380CC4-5D6E-409C-BE32-E72D297353CC}">
              <c16:uniqueId val="{00000009-CB9D-42A6-8ED2-BC8C49470B5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9625</c:v>
                </c:pt>
                <c:pt idx="3">
                  <c:v>9699</c:v>
                </c:pt>
                <c:pt idx="6">
                  <c:v>9960</c:v>
                </c:pt>
                <c:pt idx="9">
                  <c:v>9860</c:v>
                </c:pt>
                <c:pt idx="12">
                  <c:v>9410</c:v>
                </c:pt>
              </c:numCache>
            </c:numRef>
          </c:val>
          <c:extLst>
            <c:ext xmlns:c16="http://schemas.microsoft.com/office/drawing/2014/chart" uri="{C3380CC4-5D6E-409C-BE32-E72D297353CC}">
              <c16:uniqueId val="{0000000A-CB9D-42A6-8ED2-BC8C49470B5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2366</c:v>
                </c:pt>
                <c:pt idx="2">
                  <c:v>#N/A</c:v>
                </c:pt>
                <c:pt idx="3">
                  <c:v>#N/A</c:v>
                </c:pt>
                <c:pt idx="4">
                  <c:v>1441</c:v>
                </c:pt>
                <c:pt idx="5">
                  <c:v>#N/A</c:v>
                </c:pt>
                <c:pt idx="6">
                  <c:v>#N/A</c:v>
                </c:pt>
                <c:pt idx="7">
                  <c:v>1272</c:v>
                </c:pt>
                <c:pt idx="8">
                  <c:v>#N/A</c:v>
                </c:pt>
                <c:pt idx="9">
                  <c:v>#N/A</c:v>
                </c:pt>
                <c:pt idx="10">
                  <c:v>1211</c:v>
                </c:pt>
                <c:pt idx="11">
                  <c:v>#N/A</c:v>
                </c:pt>
                <c:pt idx="12">
                  <c:v>#N/A</c:v>
                </c:pt>
                <c:pt idx="13">
                  <c:v>0</c:v>
                </c:pt>
                <c:pt idx="14">
                  <c:v>#N/A</c:v>
                </c:pt>
              </c:numCache>
            </c:numRef>
          </c:val>
          <c:smooth val="0"/>
          <c:extLst>
            <c:ext xmlns:c16="http://schemas.microsoft.com/office/drawing/2014/chart" uri="{C3380CC4-5D6E-409C-BE32-E72D297353CC}">
              <c16:uniqueId val="{0000000B-CB9D-42A6-8ED2-BC8C49470B5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1207</c:v>
                </c:pt>
                <c:pt idx="1">
                  <c:v>1115</c:v>
                </c:pt>
                <c:pt idx="2">
                  <c:v>1500</c:v>
                </c:pt>
              </c:numCache>
            </c:numRef>
          </c:val>
          <c:extLst>
            <c:ext xmlns:c16="http://schemas.microsoft.com/office/drawing/2014/chart" uri="{C3380CC4-5D6E-409C-BE32-E72D297353CC}">
              <c16:uniqueId val="{00000000-B7DA-49EB-B81B-611EF68AAD5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285</c:v>
                </c:pt>
                <c:pt idx="1">
                  <c:v>228</c:v>
                </c:pt>
                <c:pt idx="2">
                  <c:v>228</c:v>
                </c:pt>
              </c:numCache>
            </c:numRef>
          </c:val>
          <c:extLst>
            <c:ext xmlns:c16="http://schemas.microsoft.com/office/drawing/2014/chart" uri="{C3380CC4-5D6E-409C-BE32-E72D297353CC}">
              <c16:uniqueId val="{00000001-B7DA-49EB-B81B-611EF68AAD5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2851</c:v>
                </c:pt>
                <c:pt idx="1">
                  <c:v>2867</c:v>
                </c:pt>
                <c:pt idx="2">
                  <c:v>3125</c:v>
                </c:pt>
              </c:numCache>
            </c:numRef>
          </c:val>
          <c:extLst>
            <c:ext xmlns:c16="http://schemas.microsoft.com/office/drawing/2014/chart" uri="{C3380CC4-5D6E-409C-BE32-E72D297353CC}">
              <c16:uniqueId val="{00000002-B7DA-49EB-B81B-611EF68AAD5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{76BEBA8F-AF95-4738-A826-ACADDE098C8A}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8E75-4734-A6CB-FF809177809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{5B75418D-BEAA-4399-BEC1-88C3598506A7}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E75-4734-A6CB-FF809177809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{F33BB4F0-8532-4CE4-A974-0C4729B2DF29}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E75-4734-A6CB-FF809177809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{2063D718-42C5-4289-A33C-04F6BB4DE157}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E75-4734-A6CB-FF809177809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{377EFD9A-D05C-4CED-BA2F-2EAE34124EBB}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E75-4734-A6CB-FF8091778094}"/>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{01B8B7FF-2CD6-4E0E-BC16-580AA3618704}</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8E75-4734-A6CB-FF8091778094}"/>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{3FC3A206-43E7-452A-A3F2-90BB180269B0}</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8E75-4734-A6CB-FF8091778094}"/>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{88CB602B-5EDB-4DFB-A57D-14A377CE0EB9}</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8E75-4734-A6CB-FF8091778094}"/>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{3264BF85-A2FC-453F-BBD6-F9AAE25B0990}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8E75-4734-A6CB-FF809177809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60.9</c:v>
                </c:pt>
                <c:pt idx="8">
                  <c:v>61.3</c:v>
                </c:pt>
                <c:pt idx="16">
                  <c:v>61.3</c:v>
                </c:pt>
                <c:pt idx="24">
                  <c:v>62.2</c:v>
                </c:pt>
                <c:pt idx="32">
                  <c:v>63.7</c:v>
                </c:pt>
              </c:numCache>
            </c:numRef>
          </c:xVal>
          <c:yVal>
            <c:numRef>
              <c:f>公会計指標分析・財政指標組合せ分析表!$BP$51:$DC$51</c:f>
              <c:numCache>
                <c:formatCode>#,##0.0;"▲ "#,##0.0</c:formatCode>
                <c:ptCount val="40"/>
                <c:pt idx="0">
                  <c:v>53.6</c:v>
                </c:pt>
                <c:pt idx="8">
                  <c:v>32.9</c:v>
                </c:pt>
                <c:pt idx="16">
                  <c:v>28.6</c:v>
                </c:pt>
                <c:pt idx="24">
                  <c:v>26.4</c:v>
                </c:pt>
              </c:numCache>
            </c:numRef>
          </c:yVal>
          <c:smooth val="0"/>
          <c:extLst>
            <c:ext xmlns:c16="http://schemas.microsoft.com/office/drawing/2014/chart" uri="{C3380CC4-5D6E-409C-BE32-E72D297353CC}">
              <c16:uniqueId val="{00000009-8E75-4734-A6CB-FF809177809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{807733B4-1D6D-4B4C-BDB6-5A8FD2999840}</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8E75-4734-A6CB-FF809177809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{97C7DDD0-6B95-4EE4-86CE-905CBE40BD22}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E75-4734-A6CB-FF809177809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{F70D85AD-355C-4E73-BE75-7B36E6554925}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E75-4734-A6CB-FF809177809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{00954E30-DD82-4728-8B29-5F32477E540E}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E75-4734-A6CB-FF809177809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{859179C9-EAB7-4B0D-8AA5-626E9A4097B4}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E75-4734-A6CB-FF8091778094}"/>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{0ABDF309-B109-4F4B-8CC5-7E238B8BBF2C}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8E75-4734-A6CB-FF8091778094}"/>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{CFE2E8E3-8A03-4FF5-929C-8BCBC54E6625}</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8E75-4734-A6CB-FF8091778094}"/>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{0E427791-4EAB-448D-9463-EFF85095C3D0}</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8E75-4734-A6CB-FF8091778094}"/>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{CD38E536-743C-45C0-8B67-FD0C0479645B}</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8E75-4734-A6CB-FF809177809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59.6</c:v>
                </c:pt>
                <c:pt idx="8">
                  <c:v>60.8</c:v>
                </c:pt>
                <c:pt idx="16">
                  <c:v>61</c:v>
                </c:pt>
                <c:pt idx="24">
                  <c:v>61.7</c:v>
                </c:pt>
                <c:pt idx="32">
                  <c:v>62.4</c:v>
                </c:pt>
              </c:numCache>
            </c:numRef>
          </c:xVal>
          <c:yVal>
            <c:numRef>
              <c:f>公会計指標分析・財政指標組合せ分析表!$BP$55:$DC$55</c:f>
              <c:numCache>
                <c:formatCode>#,##0.0;"▲ "#,##0.0</c:formatCode>
                <c:ptCount val="40"/>
                <c:pt idx="0">
                  <c:v>53.4</c:v>
                </c:pt>
                <c:pt idx="8">
                  <c:v>48</c:v>
                </c:pt>
                <c:pt idx="16">
                  <c:v>49.1</c:v>
                </c:pt>
                <c:pt idx="24">
                  <c:v>41.5</c:v>
                </c:pt>
                <c:pt idx="32">
                  <c:v>25.2</c:v>
                </c:pt>
              </c:numCache>
            </c:numRef>
          </c:yVal>
          <c:smooth val="0"/>
          <c:extLst>
            <c:ext xmlns:c16="http://schemas.microsoft.com/office/drawing/2014/chart" uri="{C3380CC4-5D6E-409C-BE32-E72D297353CC}">
              <c16:uniqueId val="{00000013-8E75-4734-A6CB-FF8091778094}"/>
            </c:ext>
          </c:extLst>
        </c:ser>
        <c:dLbls>
          <c:showLegendKey val="0"/>
          <c:showVal val="1"/>
          <c:showCatName val="0"/>
          <c:showSerName val="0"/>
          <c:showPercent val="0"/>
          <c:showBubbleSize val="0"/>
        </c:dLbls>
        <c:axId val="46179840"/>
        <c:axId val="46181760"/>
      </c:scatterChart>
      <c:valAx>
        <c:axId val="46179840"/>
        <c:scaling>
          <c:orientation val="maxMin"/>
          <c:max val="63"/>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{931591E8-8E10-4B4F-AC41-30787DC2AD11}</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F966-486C-B502-4D9D374813B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{06C41E0C-E095-404B-8CF6-AA678DCA4890}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966-486C-B502-4D9D374813B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{06E51345-37B9-4641-B32F-52B4539A670E}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966-486C-B502-4D9D374813B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{7B1CD595-8392-449B-B6A1-FEE0212CE266}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966-486C-B502-4D9D374813B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{D64007E0-523F-4E89-A266-564AD9C7EF61}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966-486C-B502-4D9D374813B1}"/>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{6F71BABC-8794-40A1-9C12-1485F6087973}</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F966-486C-B502-4D9D374813B1}"/>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{7E977EB6-F3D7-48A4-AA0A-4C13AAEEF33A}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F966-486C-B502-4D9D374813B1}"/>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{8F4E7D08-B2F1-4761-942A-CACEF1A4A7DA}</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F966-486C-B502-4D9D374813B1}"/>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{C3603ED5-91D5-4ADF-99B2-88D856E1CA57}</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F966-486C-B502-4D9D374813B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8.6999999999999993</c:v>
                </c:pt>
                <c:pt idx="8">
                  <c:v>7.8</c:v>
                </c:pt>
                <c:pt idx="16">
                  <c:v>7.2</c:v>
                </c:pt>
                <c:pt idx="24">
                  <c:v>7.4</c:v>
                </c:pt>
                <c:pt idx="32">
                  <c:v>8.3000000000000007</c:v>
                </c:pt>
              </c:numCache>
            </c:numRef>
          </c:xVal>
          <c:yVal>
            <c:numRef>
              <c:f>公会計指標分析・財政指標組合せ分析表!$BP$73:$DC$73</c:f>
              <c:numCache>
                <c:formatCode>#,##0.0;"▲ "#,##0.0</c:formatCode>
                <c:ptCount val="40"/>
                <c:pt idx="0">
                  <c:v>53.6</c:v>
                </c:pt>
                <c:pt idx="8">
                  <c:v>32.9</c:v>
                </c:pt>
                <c:pt idx="16">
                  <c:v>28.6</c:v>
                </c:pt>
                <c:pt idx="24">
                  <c:v>26.4</c:v>
                </c:pt>
              </c:numCache>
            </c:numRef>
          </c:yVal>
          <c:smooth val="0"/>
          <c:extLst>
            <c:ext xmlns:c16="http://schemas.microsoft.com/office/drawing/2014/chart" uri="{C3380CC4-5D6E-409C-BE32-E72D297353CC}">
              <c16:uniqueId val="{00000009-F966-486C-B502-4D9D374813B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{7C361C0D-EBCA-4B41-A866-7C3ADFEB2C0C}</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F966-486C-B502-4D9D374813B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{BC28CBFA-7FF5-460B-BB9D-5A7C2C22A22B}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966-486C-B502-4D9D374813B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{E894492E-C4D8-4A99-925C-6042772398AE}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966-486C-B502-4D9D374813B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{4D142B3B-92D8-4022-86AA-25F8F164DC92}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966-486C-B502-4D9D374813B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{B92663EC-7D72-4635-A202-194B57A6316A}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966-486C-B502-4D9D374813B1}"/>
                </c:ext>
              </c:extLst>
            </c:dLbl>
            <c:dLbl>
              <c:idx val="8"/>
              <c:layout>
                <c:manualLayout>
                  <c:x val="0"/>
                  <c:y val="-1.0350316835250544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{254ADBC5-EA8F-4950-9C64-1DBD5151948C}</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F966-486C-B502-4D9D374813B1}"/>
                </c:ext>
              </c:extLst>
            </c:dLbl>
            <c:dLbl>
              <c:idx val="16"/>
              <c:layout>
                <c:manualLayout>
                  <c:x val="0"/>
                  <c:y val="1.034997434768089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{32C1406D-284E-4B17-BF81-0A3B7CE123C1}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F966-486C-B502-4D9D374813B1}"/>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{42A15866-3B38-43C3-84B5-2C6C873B51DD}</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F966-486C-B502-4D9D374813B1}"/>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{AA62332A-F847-4C6F-A898-26A4D489BBD9}</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F966-486C-B502-4D9D374813B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9.6</c:v>
                </c:pt>
                <c:pt idx="16">
                  <c:v>9.5</c:v>
                </c:pt>
                <c:pt idx="24">
                  <c:v>9.1999999999999993</c:v>
                </c:pt>
                <c:pt idx="32">
                  <c:v>8.9</c:v>
                </c:pt>
              </c:numCache>
            </c:numRef>
          </c:xVal>
          <c:yVal>
            <c:numRef>
              <c:f>公会計指標分析・財政指標組合せ分析表!$BP$77:$DC$77</c:f>
              <c:numCache>
                <c:formatCode>#,##0.0;"▲ "#,##0.0</c:formatCode>
                <c:ptCount val="40"/>
                <c:pt idx="0">
                  <c:v>53.4</c:v>
                </c:pt>
                <c:pt idx="8">
                  <c:v>48</c:v>
                </c:pt>
                <c:pt idx="16">
                  <c:v>49.1</c:v>
                </c:pt>
                <c:pt idx="24">
                  <c:v>41.5</c:v>
                </c:pt>
                <c:pt idx="32">
                  <c:v>25.2</c:v>
                </c:pt>
              </c:numCache>
            </c:numRef>
          </c:yVal>
          <c:smooth val="0"/>
          <c:extLst>
            <c:ext xmlns:c16="http://schemas.microsoft.com/office/drawing/2014/chart" uri="{C3380CC4-5D6E-409C-BE32-E72D297353CC}">
              <c16:uniqueId val="{00000013-F966-486C-B502-4D9D374813B1}"/>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鹿児島県垂水市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元利償還金については、平成</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年度の都市公園事業等で借り入れた過疎債元金の償還</a:t>
          </a:r>
          <a:r>
            <a:rPr kumimoji="1" lang="ja-JP" altLang="en-US" sz="1100">
              <a:solidFill>
                <a:sysClr val="windowText" lastClr="000000"/>
              </a:solidFill>
              <a:effectLst/>
              <a:latin typeface="+mn-lt"/>
              <a:ea typeface="+mn-ea"/>
              <a:cs typeface="+mn-cs"/>
            </a:rPr>
            <a:t>開始により増加している</a:t>
          </a:r>
          <a:endParaRPr kumimoji="1" lang="en-US" altLang="ja-JP" sz="1100">
            <a:solidFill>
              <a:sysClr val="windowText" lastClr="000000"/>
            </a:solidFill>
            <a:effectLst/>
            <a:latin typeface="+mn-lt"/>
            <a:ea typeface="+mn-ea"/>
            <a:cs typeface="+mn-cs"/>
          </a:endParaRPr>
        </a:p>
        <a:p>
          <a:pPr eaLnBrk="1" fontAlgn="auto" latinLnBrk="0" hangingPunct="1"/>
          <a:r>
            <a:rPr kumimoji="1" lang="ja-JP" altLang="ja-JP" sz="110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公営企業債の元利償還金に対する繰入金については、病院事業会計への準元利償還金算入額が増加したため、前年度より増額となった。</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組合等が起こした地方債の元利償還金に対する負担金等は、償還が進み年々減少している。</a:t>
          </a:r>
          <a:br>
            <a:rPr kumimoji="1" lang="en-US" altLang="ja-JP" sz="1100" b="0" i="0" baseline="0">
              <a:solidFill>
                <a:sysClr val="windowText" lastClr="000000"/>
              </a:solidFill>
              <a:effectLst/>
              <a:latin typeface="+mn-lt"/>
              <a:ea typeface="+mn-ea"/>
              <a:cs typeface="+mn-cs"/>
            </a:rPr>
          </a:br>
          <a:r>
            <a:rPr kumimoji="1" lang="ja-JP" altLang="ja-JP" sz="1100" b="0" i="0" baseline="0">
              <a:solidFill>
                <a:sysClr val="windowText" lastClr="000000"/>
              </a:solidFill>
              <a:effectLst/>
              <a:latin typeface="+mn-lt"/>
              <a:ea typeface="+mn-ea"/>
              <a:cs typeface="+mn-cs"/>
            </a:rPr>
            <a:t>　債務負担行為に基づく支出額については、南の拠点（道の駅たるみずはまびら）整備事業に係る</a:t>
          </a:r>
          <a:r>
            <a:rPr kumimoji="1" lang="en-US" altLang="ja-JP" sz="1100" b="0" i="0" baseline="0">
              <a:solidFill>
                <a:sysClr val="windowText" lastClr="000000"/>
              </a:solidFill>
              <a:effectLst/>
              <a:latin typeface="+mn-lt"/>
              <a:ea typeface="+mn-ea"/>
              <a:cs typeface="+mn-cs"/>
            </a:rPr>
            <a:t>PFI</a:t>
          </a:r>
          <a:r>
            <a:rPr kumimoji="1" lang="ja-JP" altLang="ja-JP" sz="1100" b="0" i="0" baseline="0">
              <a:solidFill>
                <a:sysClr val="windowText" lastClr="000000"/>
              </a:solidFill>
              <a:effectLst/>
              <a:latin typeface="+mn-lt"/>
              <a:ea typeface="+mn-ea"/>
              <a:cs typeface="+mn-cs"/>
            </a:rPr>
            <a:t>事業負担金が平成</a:t>
          </a:r>
          <a:r>
            <a:rPr kumimoji="1" lang="en-US" altLang="ja-JP" sz="1100" b="0" i="0" baseline="0">
              <a:solidFill>
                <a:sysClr val="windowText" lastClr="000000"/>
              </a:solidFill>
              <a:effectLst/>
              <a:latin typeface="+mn-lt"/>
              <a:ea typeface="+mn-ea"/>
              <a:cs typeface="+mn-cs"/>
            </a:rPr>
            <a:t>30</a:t>
          </a:r>
          <a:r>
            <a:rPr kumimoji="1" lang="ja-JP" altLang="ja-JP" sz="1100" b="0" i="0" baseline="0">
              <a:solidFill>
                <a:sysClr val="windowText" lastClr="000000"/>
              </a:solidFill>
              <a:effectLst/>
              <a:latin typeface="+mn-lt"/>
              <a:ea typeface="+mn-ea"/>
              <a:cs typeface="+mn-cs"/>
            </a:rPr>
            <a:t>年度途中より発生しており、令和元年度から増額となっている。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算入公債費等については、</a:t>
          </a:r>
          <a:r>
            <a:rPr kumimoji="1" lang="ja-JP" altLang="en-US" sz="1100" b="0" i="0" baseline="0">
              <a:solidFill>
                <a:sysClr val="windowText" lastClr="000000"/>
              </a:solidFill>
              <a:effectLst/>
              <a:latin typeface="+mn-lt"/>
              <a:ea typeface="+mn-ea"/>
              <a:cs typeface="+mn-cs"/>
            </a:rPr>
            <a:t>災害復旧事業債により増加しており、</a:t>
          </a:r>
          <a:r>
            <a:rPr kumimoji="1" lang="ja-JP" altLang="ja-JP" sz="1100" b="0" i="0" baseline="0">
              <a:solidFill>
                <a:sysClr val="windowText" lastClr="000000"/>
              </a:solidFill>
              <a:effectLst/>
              <a:latin typeface="+mn-lt"/>
              <a:ea typeface="+mn-ea"/>
              <a:cs typeface="+mn-cs"/>
            </a:rPr>
            <a:t>　実質公債費比率は年々減少してきており、今後も基金の有効活用や、より有利な地方債の活用により、健全財政の維持に努める。</a:t>
          </a:r>
          <a:endParaRPr lang="ja-JP" altLang="ja-JP" sz="1400">
            <a:solidFill>
              <a:sysClr val="windowText" lastClr="000000"/>
            </a:solidFill>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減債基金残高のうち、実質公債費比率の算定に用いる満期一括償還地方債の償還の財源として積み立てた額がないため。</a:t>
          </a:r>
          <a:endParaRPr lang="ja-JP" altLang="ja-JP" sz="100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鹿児島県垂水市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平成</a:t>
          </a:r>
          <a:r>
            <a:rPr kumimoji="1" lang="en-US" altLang="ja-JP" sz="1100" b="0" i="0" baseline="0">
              <a:solidFill>
                <a:sysClr val="windowText" lastClr="000000"/>
              </a:solidFill>
              <a:effectLst/>
              <a:latin typeface="+mn-lt"/>
              <a:ea typeface="+mn-ea"/>
              <a:cs typeface="+mn-cs"/>
            </a:rPr>
            <a:t>28</a:t>
          </a:r>
          <a:r>
            <a:rPr kumimoji="1" lang="ja-JP" altLang="ja-JP" sz="1100" b="0" i="0" baseline="0">
              <a:solidFill>
                <a:sysClr val="windowText" lastClr="000000"/>
              </a:solidFill>
              <a:effectLst/>
              <a:latin typeface="+mn-lt"/>
              <a:ea typeface="+mn-ea"/>
              <a:cs typeface="+mn-cs"/>
            </a:rPr>
            <a:t>年度までは、市債発行額を抑制し、基金を積極的に積立てたことにより将来負担比率は改善してきた。しかし、平成</a:t>
          </a:r>
          <a:r>
            <a:rPr kumimoji="1" lang="en-US" altLang="ja-JP" sz="1100" b="0" i="0" baseline="0">
              <a:solidFill>
                <a:sysClr val="windowText" lastClr="000000"/>
              </a:solidFill>
              <a:effectLst/>
              <a:latin typeface="+mn-lt"/>
              <a:ea typeface="+mn-ea"/>
              <a:cs typeface="+mn-cs"/>
            </a:rPr>
            <a:t>29</a:t>
          </a:r>
          <a:r>
            <a:rPr kumimoji="1" lang="ja-JP" altLang="ja-JP" sz="1100" b="0" i="0" baseline="0">
              <a:solidFill>
                <a:sysClr val="windowText" lastClr="000000"/>
              </a:solidFill>
              <a:effectLst/>
              <a:latin typeface="+mn-lt"/>
              <a:ea typeface="+mn-ea"/>
              <a:cs typeface="+mn-cs"/>
            </a:rPr>
            <a:t>年度は充当可能財源等の減少および将来負担額の増加により、将来負担比率は悪化した。平成</a:t>
          </a:r>
          <a:r>
            <a:rPr kumimoji="1" lang="en-US" altLang="ja-JP" sz="1100" b="0" i="0" baseline="0">
              <a:solidFill>
                <a:sysClr val="windowText" lastClr="000000"/>
              </a:solidFill>
              <a:effectLst/>
              <a:latin typeface="+mn-lt"/>
              <a:ea typeface="+mn-ea"/>
              <a:cs typeface="+mn-cs"/>
            </a:rPr>
            <a:t>30</a:t>
          </a:r>
          <a:r>
            <a:rPr kumimoji="1" lang="ja-JP" altLang="ja-JP" sz="1100" b="0" i="0" baseline="0">
              <a:solidFill>
                <a:sysClr val="windowText" lastClr="000000"/>
              </a:solidFill>
              <a:effectLst/>
              <a:latin typeface="+mn-lt"/>
              <a:ea typeface="+mn-ea"/>
              <a:cs typeface="+mn-cs"/>
            </a:rPr>
            <a:t>年度については、将来負担額が増加したものの、充当可能財源等も増加したことにより、将来負担比率は改善した。令和元年度については、将来負担額は減少し、充当可能財源等が増加したことにより、将来負担比率は改善した。令和</a:t>
          </a:r>
          <a:r>
            <a:rPr kumimoji="1" lang="ja-JP" altLang="en-US" sz="1100" b="0" i="0" baseline="0">
              <a:solidFill>
                <a:sysClr val="windowText" lastClr="000000"/>
              </a:solidFill>
              <a:effectLst/>
              <a:latin typeface="+mn-lt"/>
              <a:ea typeface="+mn-ea"/>
              <a:cs typeface="+mn-cs"/>
            </a:rPr>
            <a:t>３</a:t>
          </a:r>
          <a:r>
            <a:rPr kumimoji="1" lang="ja-JP" altLang="ja-JP" sz="1100" b="0" i="0" baseline="0">
              <a:solidFill>
                <a:sysClr val="windowText" lastClr="000000"/>
              </a:solidFill>
              <a:effectLst/>
              <a:latin typeface="+mn-lt"/>
              <a:ea typeface="+mn-ea"/>
              <a:cs typeface="+mn-cs"/>
            </a:rPr>
            <a:t>年度については、</a:t>
          </a:r>
          <a:r>
            <a:rPr kumimoji="1" lang="ja-JP" altLang="ja-JP" sz="1100">
              <a:solidFill>
                <a:sysClr val="windowText" lastClr="000000"/>
              </a:solidFill>
              <a:effectLst/>
              <a:latin typeface="+mn-lt"/>
              <a:ea typeface="+mn-ea"/>
              <a:cs typeface="+mn-cs"/>
            </a:rPr>
            <a:t>地方債残高の減少や退職手当や土地開発公社の負債負担見込額等が減少したこと等により、将来負担比率は改善した。</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将来負担額については、前年度と比較し、病院事業に係る公営企業債等繰入見込額が増加したため、総額が増加した。</a:t>
          </a:r>
          <a:br>
            <a:rPr kumimoji="1" lang="en-US" altLang="ja-JP" sz="1100" b="0" i="0" baseline="0">
              <a:solidFill>
                <a:sysClr val="windowText" lastClr="000000"/>
              </a:solidFill>
              <a:effectLst/>
              <a:latin typeface="+mn-lt"/>
              <a:ea typeface="+mn-ea"/>
              <a:cs typeface="+mn-cs"/>
            </a:rPr>
          </a:br>
          <a:r>
            <a:rPr kumimoji="1" lang="ja-JP" altLang="ja-JP" sz="1100" b="0" i="0" baseline="0">
              <a:solidFill>
                <a:sysClr val="windowText" lastClr="000000"/>
              </a:solidFill>
              <a:effectLst/>
              <a:latin typeface="+mn-lt"/>
              <a:ea typeface="+mn-ea"/>
              <a:cs typeface="+mn-cs"/>
            </a:rPr>
            <a:t>　充当可能財源等については、</a:t>
          </a:r>
          <a:r>
            <a:rPr kumimoji="1" lang="ja-JP" altLang="ja-JP" sz="1100">
              <a:solidFill>
                <a:sysClr val="windowText" lastClr="000000"/>
              </a:solidFill>
              <a:effectLst/>
              <a:latin typeface="+mn-lt"/>
              <a:ea typeface="+mn-ea"/>
              <a:cs typeface="+mn-cs"/>
            </a:rPr>
            <a:t>特に大きな災害も無く、財政調整基金の取り崩しを行わなかったこと、新庁舎建設計画の白紙に伴</a:t>
          </a:r>
          <a:r>
            <a:rPr kumimoji="1" lang="ja-JP" altLang="en-US" sz="1100">
              <a:solidFill>
                <a:sysClr val="windowText" lastClr="000000"/>
              </a:solidFill>
              <a:effectLst/>
              <a:latin typeface="+mn-lt"/>
              <a:ea typeface="+mn-ea"/>
              <a:cs typeface="+mn-cs"/>
            </a:rPr>
            <a:t>う</a:t>
          </a:r>
          <a:r>
            <a:rPr kumimoji="1" lang="ja-JP" altLang="ja-JP" sz="1100">
              <a:solidFill>
                <a:sysClr val="windowText" lastClr="000000"/>
              </a:solidFill>
              <a:effectLst/>
              <a:latin typeface="+mn-lt"/>
              <a:ea typeface="+mn-ea"/>
              <a:cs typeface="+mn-cs"/>
            </a:rPr>
            <a:t>財政調整基金の積立額の増加</a:t>
          </a:r>
          <a:r>
            <a:rPr kumimoji="1" lang="ja-JP" altLang="en-US" sz="1100" b="0" i="0" baseline="0">
              <a:solidFill>
                <a:sysClr val="windowText" lastClr="000000"/>
              </a:solidFill>
              <a:effectLst/>
              <a:latin typeface="+mn-lt"/>
              <a:ea typeface="+mn-ea"/>
              <a:cs typeface="+mn-cs"/>
            </a:rPr>
            <a:t>により、総額が増加した。</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今後も大型事業による基金取崩しや、公共施設等の長寿命化事業による起債借入額の増加などが見込まれるため、</a:t>
          </a:r>
          <a:r>
            <a:rPr kumimoji="1" lang="ja-JP" altLang="ja-JP" sz="1100" b="0" i="0" baseline="0">
              <a:solidFill>
                <a:sysClr val="windowText" lastClr="000000"/>
              </a:solidFill>
              <a:effectLst/>
              <a:latin typeface="+mn-lt"/>
              <a:ea typeface="+mn-ea"/>
              <a:cs typeface="+mn-cs"/>
            </a:rPr>
            <a:t>基金を積極的に積み立てるとともに、交付税措置のある有利な起債を活用していくことにより、財政の健全化を図る。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鹿児島県垂水市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全体としては、前年度末より</a:t>
          </a:r>
          <a:r>
            <a:rPr kumimoji="1" lang="en-US" altLang="ja-JP" sz="1100">
              <a:solidFill>
                <a:sysClr val="windowText" lastClr="000000"/>
              </a:solidFill>
              <a:effectLst/>
              <a:latin typeface="+mn-lt"/>
              <a:ea typeface="+mn-ea"/>
              <a:cs typeface="+mn-cs"/>
            </a:rPr>
            <a:t>643</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の</a:t>
          </a:r>
          <a:r>
            <a:rPr kumimoji="1" lang="en-US" altLang="ja-JP" sz="1100">
              <a:solidFill>
                <a:sysClr val="windowText" lastClr="000000"/>
              </a:solidFill>
              <a:effectLst/>
              <a:latin typeface="+mn-lt"/>
              <a:ea typeface="+mn-ea"/>
              <a:cs typeface="+mn-cs"/>
            </a:rPr>
            <a:t>4,853</a:t>
          </a:r>
          <a:r>
            <a:rPr kumimoji="1" lang="ja-JP" altLang="ja-JP" sz="1100">
              <a:solidFill>
                <a:sysClr val="windowText" lastClr="000000"/>
              </a:solidFill>
              <a:effectLst/>
              <a:latin typeface="+mn-lt"/>
              <a:ea typeface="+mn-ea"/>
              <a:cs typeface="+mn-cs"/>
            </a:rPr>
            <a:t>百万円となった。</a:t>
          </a:r>
          <a:br>
            <a:rPr kumimoji="1" lang="en-US" altLang="ja-JP" sz="1100">
              <a:solidFill>
                <a:sysClr val="windowText" lastClr="000000"/>
              </a:solidFill>
              <a:effectLst/>
              <a:latin typeface="+mn-lt"/>
              <a:ea typeface="+mn-ea"/>
              <a:cs typeface="+mn-cs"/>
            </a:rPr>
          </a:br>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した主な要因は、</a:t>
          </a:r>
          <a:r>
            <a:rPr kumimoji="1" lang="ja-JP" altLang="en-US" sz="1100">
              <a:solidFill>
                <a:sysClr val="windowText" lastClr="000000"/>
              </a:solidFill>
              <a:effectLst/>
              <a:latin typeface="+mn-lt"/>
              <a:ea typeface="+mn-ea"/>
              <a:cs typeface="+mn-cs"/>
            </a:rPr>
            <a:t>特に大きな災害も無く、財政調整基金の取り崩しを行わなかったこと、新庁舎建設計画の白紙に伴い財政調整基金の積立額の増加により、</a:t>
          </a:r>
          <a:r>
            <a:rPr kumimoji="1" lang="ja-JP" altLang="ja-JP" sz="1100">
              <a:solidFill>
                <a:sysClr val="windowText" lastClr="000000"/>
              </a:solidFill>
              <a:effectLst/>
              <a:latin typeface="+mn-lt"/>
              <a:ea typeface="+mn-ea"/>
              <a:cs typeface="+mn-cs"/>
            </a:rPr>
            <a:t>年度末残高が</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したことによるものである。</a:t>
          </a:r>
          <a:endParaRPr lang="ja-JP" altLang="ja-JP" sz="1400">
            <a:solidFill>
              <a:sysClr val="windowText" lastClr="000000"/>
            </a:solidFill>
            <a:effectLst/>
          </a:endParaRPr>
        </a:p>
        <a:p>
          <a:pPr eaLnBrk="1" fontAlgn="auto" latinLnBrk="0" hangingPunct="1"/>
          <a:r>
            <a:rPr kumimoji="1" lang="ja-JP" altLang="ja-JP" sz="1100" b="0" i="0" baseline="0">
              <a:solidFill>
                <a:schemeClr val="dk1"/>
              </a:solidFill>
              <a:effectLst/>
              <a:latin typeface="+mn-lt"/>
              <a:ea typeface="+mn-ea"/>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財政調整基金については、災害等の突発的な支出も考慮して、</a:t>
          </a:r>
          <a:r>
            <a:rPr kumimoji="1" lang="en-US" altLang="ja-JP" sz="1100" b="0" i="0" baseline="0">
              <a:solidFill>
                <a:sysClr val="windowText" lastClr="000000"/>
              </a:solidFill>
              <a:effectLst/>
              <a:latin typeface="+mn-lt"/>
              <a:ea typeface="+mn-ea"/>
              <a:cs typeface="+mn-cs"/>
            </a:rPr>
            <a:t>15</a:t>
          </a:r>
          <a:r>
            <a:rPr kumimoji="1" lang="ja-JP" altLang="ja-JP" sz="1100" b="0" i="0" baseline="0">
              <a:solidFill>
                <a:sysClr val="windowText" lastClr="000000"/>
              </a:solidFill>
              <a:effectLst/>
              <a:latin typeface="+mn-lt"/>
              <a:ea typeface="+mn-ea"/>
              <a:cs typeface="+mn-cs"/>
            </a:rPr>
            <a:t>億円程度を目途に積立てを実施していく予定である。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減債基金は現在のところ新たな積立ては行わず、現状の額を維持してく予定である。</a:t>
          </a:r>
          <a:endParaRPr lang="ja-JP" altLang="ja-JP" sz="1400">
            <a:solidFill>
              <a:sysClr val="windowText" lastClr="000000"/>
            </a:solidFill>
            <a:effectLst/>
          </a:endParaRPr>
        </a:p>
        <a:p>
          <a:r>
            <a:rPr kumimoji="1" lang="ja-JP" altLang="ja-JP" sz="1100" b="0" i="0" baseline="0">
              <a:solidFill>
                <a:sysClr val="windowText" lastClr="000000"/>
              </a:solidFill>
              <a:effectLst/>
              <a:latin typeface="+mn-lt"/>
              <a:ea typeface="+mn-ea"/>
              <a:cs typeface="+mn-cs"/>
            </a:rPr>
            <a:t>　また、その他特定目的基金の主なものとしては、ふるさと応援基金は前年度の寄附額にあわせて計画的に執行していく予定であるため、寄附額により増減はあるが、</a:t>
          </a:r>
          <a:endParaRPr lang="ja-JP" altLang="ja-JP" sz="1400">
            <a:solidFill>
              <a:sysClr val="windowText" lastClr="000000"/>
            </a:solidFill>
            <a:effectLst/>
          </a:endParaRPr>
        </a:p>
        <a:p>
          <a:r>
            <a:rPr kumimoji="1" lang="en-US" altLang="ja-JP" sz="1100" b="0" i="0" baseline="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ふるさと応援寄附金の目的を考慮し有効的に事業に充てる方針である。</a:t>
          </a:r>
          <a:endParaRPr lang="ja-JP" altLang="ja-JP" sz="1400">
            <a:solidFill>
              <a:sysClr val="windowText" lastClr="000000"/>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ysClr val="windowText" lastClr="000000"/>
              </a:solidFill>
              <a:effectLst/>
              <a:latin typeface="+mn-lt"/>
              <a:ea typeface="+mn-ea"/>
              <a:cs typeface="+mn-cs"/>
            </a:rPr>
            <a:t>①　市有施設整備基金・・・・・・・・・・・・・庁舎などの大規模な市有施設の整備を図るため</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②　ふるさと応援基金・・・・・・・・・・・・・ふるさと応援基金充当事業（寄附者からの寄附目的に沿って事業実施）</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③　潮彩町排水処理施設整備基金・・・</a:t>
          </a:r>
          <a:r>
            <a:rPr kumimoji="1" lang="ja-JP" altLang="en-US"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潮彩町の排水処理施設の管理、運営等に使用</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④　地域福祉基金・・・・・・・・・・・・・・・福祉関連事業、現在は訪問看護ステーションの補助金に使用</a:t>
          </a:r>
          <a:endParaRPr lang="ja-JP" altLang="ja-JP" sz="1400">
            <a:solidFill>
              <a:sysClr val="windowText" lastClr="000000"/>
            </a:solidFill>
            <a:effectLst/>
          </a:endParaRPr>
        </a:p>
        <a:p>
          <a:r>
            <a:rPr kumimoji="1" lang="ja-JP" altLang="ja-JP" sz="1100" b="0" i="0" baseline="0">
              <a:solidFill>
                <a:sysClr val="windowText" lastClr="000000"/>
              </a:solidFill>
              <a:effectLst/>
              <a:latin typeface="+mn-lt"/>
              <a:ea typeface="+mn-ea"/>
              <a:cs typeface="+mn-cs"/>
            </a:rPr>
            <a:t>　⑤　</a:t>
          </a:r>
          <a:r>
            <a:rPr kumimoji="1" lang="ja-JP" altLang="en-US" sz="1100" b="0" i="0" baseline="0">
              <a:solidFill>
                <a:sysClr val="windowText" lastClr="000000"/>
              </a:solidFill>
              <a:effectLst/>
              <a:latin typeface="+mn-lt"/>
              <a:ea typeface="+mn-ea"/>
              <a:cs typeface="+mn-cs"/>
            </a:rPr>
            <a:t>垂水市森林環境譲与税基金</a:t>
          </a:r>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a:t>
          </a:r>
          <a:r>
            <a:rPr lang="ja-JP" altLang="en-US" sz="1100" b="0" i="0">
              <a:solidFill>
                <a:sysClr val="windowText" lastClr="000000"/>
              </a:solidFill>
              <a:effectLst/>
              <a:latin typeface="+mn-lt"/>
              <a:ea typeface="+mn-ea"/>
              <a:cs typeface="+mn-cs"/>
            </a:rPr>
            <a:t>間伐や人材育成、担い手の確保、木材利用の促進や普及啓発等の森林整備及びその促進に要する経費の財源に充てるため</a:t>
          </a:r>
          <a:endParaRPr kumimoji="1" lang="en-US" altLang="ja-JP" sz="1100" b="0" i="0" baseline="0">
            <a:solidFill>
              <a:sysClr val="windowText" lastClr="000000"/>
            </a:solidFill>
            <a:effectLst/>
            <a:latin typeface="+mn-lt"/>
            <a:ea typeface="+mn-ea"/>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ysClr val="windowText" lastClr="000000"/>
              </a:solidFill>
              <a:effectLst/>
              <a:latin typeface="+mn-lt"/>
              <a:ea typeface="+mn-ea"/>
              <a:cs typeface="+mn-cs"/>
            </a:rPr>
            <a:t>①　市有施設整備基金・・・・・・・・・・・・</a:t>
          </a:r>
          <a:r>
            <a:rPr kumimoji="1" lang="ja-JP" altLang="en-US"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庁舎整備に備え、優先的に積立てを行ったことによるもの</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②　ふるさと応援基金・・・・・・・・・・・・・前年度の寄附額の</a:t>
          </a:r>
          <a:r>
            <a:rPr kumimoji="1" lang="en-US" altLang="ja-JP" sz="1100" b="0" i="0" baseline="0">
              <a:solidFill>
                <a:sysClr val="windowText" lastClr="000000"/>
              </a:solidFill>
              <a:effectLst/>
              <a:latin typeface="+mn-lt"/>
              <a:ea typeface="+mn-ea"/>
              <a:cs typeface="+mn-cs"/>
            </a:rPr>
            <a:t>1/2</a:t>
          </a:r>
          <a:r>
            <a:rPr kumimoji="1" lang="ja-JP" altLang="ja-JP" sz="1100" b="0" i="0" baseline="0">
              <a:solidFill>
                <a:sysClr val="windowText" lastClr="000000"/>
              </a:solidFill>
              <a:effectLst/>
              <a:latin typeface="+mn-lt"/>
              <a:ea typeface="+mn-ea"/>
              <a:cs typeface="+mn-cs"/>
            </a:rPr>
            <a:t>を基金充当事業として実施したため</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③　潮彩町排水処理施設整備基金・・</a:t>
          </a:r>
          <a:r>
            <a:rPr kumimoji="1" lang="ja-JP" altLang="en-US"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基金充当による施設修繕を行ったため</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④　地域福祉基金・・・・・・・・・・・・・・・増減なし</a:t>
          </a:r>
          <a:endParaRPr lang="ja-JP" altLang="ja-JP" sz="1400">
            <a:solidFill>
              <a:sysClr val="windowText" lastClr="000000"/>
            </a:solidFill>
            <a:effectLst/>
          </a:endParaRPr>
        </a:p>
        <a:p>
          <a:r>
            <a:rPr kumimoji="1" lang="ja-JP" altLang="ja-JP" sz="1100" b="0" i="0" baseline="0">
              <a:solidFill>
                <a:sysClr val="windowText" lastClr="000000"/>
              </a:solidFill>
              <a:effectLst/>
              <a:latin typeface="+mn-lt"/>
              <a:ea typeface="+mn-ea"/>
              <a:cs typeface="+mn-cs"/>
            </a:rPr>
            <a:t>　⑤　垂水市森林環境譲与税基金・・・・・・</a:t>
          </a:r>
          <a:r>
            <a:rPr kumimoji="1" lang="ja-JP" altLang="en-US" sz="1100" b="0" i="0" baseline="0">
              <a:solidFill>
                <a:sysClr val="windowText" lastClr="000000"/>
              </a:solidFill>
              <a:effectLst/>
              <a:latin typeface="+mn-lt"/>
              <a:ea typeface="+mn-ea"/>
              <a:cs typeface="+mn-cs"/>
            </a:rPr>
            <a:t>・・・森林整備等</a:t>
          </a:r>
          <a:r>
            <a:rPr kumimoji="1" lang="ja-JP" altLang="ja-JP" sz="1100" b="0" i="0" baseline="0">
              <a:solidFill>
                <a:sysClr val="windowText" lastClr="000000"/>
              </a:solidFill>
              <a:effectLst/>
              <a:latin typeface="+mn-lt"/>
              <a:ea typeface="+mn-ea"/>
              <a:cs typeface="+mn-cs"/>
            </a:rPr>
            <a:t>を目的とした積立てを行ったため</a:t>
          </a:r>
          <a:br>
            <a:rPr kumimoji="1" lang="en-US" altLang="ja-JP" sz="1100" b="0" i="0" baseline="0">
              <a:solidFill>
                <a:sysClr val="windowText" lastClr="000000"/>
              </a:solidFill>
              <a:effectLst/>
              <a:latin typeface="+mn-lt"/>
              <a:ea typeface="+mn-ea"/>
              <a:cs typeface="+mn-cs"/>
            </a:rPr>
          </a:b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ysClr val="windowText" lastClr="000000"/>
              </a:solidFill>
              <a:effectLst/>
              <a:latin typeface="+mn-lt"/>
              <a:ea typeface="+mn-ea"/>
              <a:cs typeface="+mn-cs"/>
            </a:rPr>
            <a:t>市有施設整備基金は、公共施設の長寿命化対策に備え、継続的に積立てていく方針である。　</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ふるさと応援基金は、原則として前年度の寄附額の</a:t>
          </a:r>
          <a:r>
            <a:rPr kumimoji="1" lang="en-US" altLang="ja-JP" sz="1100" b="0" i="0" baseline="0">
              <a:solidFill>
                <a:sysClr val="windowText" lastClr="000000"/>
              </a:solidFill>
              <a:effectLst/>
              <a:latin typeface="+mn-lt"/>
              <a:ea typeface="+mn-ea"/>
              <a:cs typeface="+mn-cs"/>
            </a:rPr>
            <a:t>1/2</a:t>
          </a:r>
          <a:r>
            <a:rPr kumimoji="1" lang="ja-JP" altLang="ja-JP" sz="1100" b="0" i="0" baseline="0">
              <a:solidFill>
                <a:sysClr val="windowText" lastClr="000000"/>
              </a:solidFill>
              <a:effectLst/>
              <a:latin typeface="+mn-lt"/>
              <a:ea typeface="+mn-ea"/>
              <a:cs typeface="+mn-cs"/>
            </a:rPr>
            <a:t>を事業へ充当していく方針は継続しながら、残高が多くならないよう計画的かつ有効的に活用する方針である。</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年度末の残高は</a:t>
          </a:r>
          <a:r>
            <a:rPr kumimoji="1" lang="en-US" altLang="ja-JP" sz="1100">
              <a:solidFill>
                <a:sysClr val="windowText" lastClr="000000"/>
              </a:solidFill>
              <a:effectLst/>
              <a:latin typeface="+mn-lt"/>
              <a:ea typeface="+mn-ea"/>
              <a:cs typeface="+mn-cs"/>
            </a:rPr>
            <a:t>1,500</a:t>
          </a:r>
          <a:r>
            <a:rPr kumimoji="1" lang="ja-JP" altLang="ja-JP" sz="1100">
              <a:solidFill>
                <a:sysClr val="windowText" lastClr="000000"/>
              </a:solidFill>
              <a:effectLst/>
              <a:latin typeface="+mn-lt"/>
              <a:ea typeface="+mn-ea"/>
              <a:cs typeface="+mn-cs"/>
            </a:rPr>
            <a:t>百万円となっており、前年度と比べて</a:t>
          </a:r>
          <a:r>
            <a:rPr kumimoji="1" lang="en-US" altLang="ja-JP" sz="1100">
              <a:solidFill>
                <a:sysClr val="windowText" lastClr="000000"/>
              </a:solidFill>
              <a:effectLst/>
              <a:latin typeface="+mn-lt"/>
              <a:ea typeface="+mn-ea"/>
              <a:cs typeface="+mn-cs"/>
            </a:rPr>
            <a:t>385</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した。</a:t>
          </a:r>
          <a:br>
            <a:rPr kumimoji="1" lang="en-US" altLang="ja-JP" sz="1100">
              <a:solidFill>
                <a:sysClr val="windowText" lastClr="000000"/>
              </a:solidFill>
              <a:effectLst/>
              <a:latin typeface="+mn-lt"/>
              <a:ea typeface="+mn-ea"/>
              <a:cs typeface="+mn-cs"/>
            </a:rPr>
          </a:br>
          <a:r>
            <a:rPr kumimoji="1" lang="ja-JP" altLang="ja-JP" sz="1100">
              <a:solidFill>
                <a:sysClr val="windowText" lastClr="000000"/>
              </a:solidFill>
              <a:effectLst/>
              <a:latin typeface="+mn-lt"/>
              <a:ea typeface="+mn-ea"/>
              <a:cs typeface="+mn-cs"/>
            </a:rPr>
            <a:t>　令和</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年度においては、</a:t>
          </a:r>
          <a:r>
            <a:rPr kumimoji="1" lang="ja-JP" altLang="en-US" sz="1100">
              <a:solidFill>
                <a:sysClr val="windowText" lastClr="000000"/>
              </a:solidFill>
              <a:effectLst/>
              <a:latin typeface="+mn-lt"/>
              <a:ea typeface="+mn-ea"/>
              <a:cs typeface="+mn-cs"/>
            </a:rPr>
            <a:t>繰入れを行わず、</a:t>
          </a:r>
          <a:r>
            <a:rPr kumimoji="1" lang="en-US" altLang="ja-JP" sz="1100" b="0" i="0" baseline="0">
              <a:solidFill>
                <a:sysClr val="windowText" lastClr="000000"/>
              </a:solidFill>
              <a:effectLst/>
              <a:latin typeface="+mn-lt"/>
              <a:ea typeface="+mn-ea"/>
              <a:cs typeface="+mn-cs"/>
            </a:rPr>
            <a:t>385</a:t>
          </a:r>
          <a:r>
            <a:rPr kumimoji="1" lang="ja-JP" altLang="ja-JP" sz="1100">
              <a:solidFill>
                <a:sysClr val="windowText" lastClr="000000"/>
              </a:solidFill>
              <a:effectLst/>
              <a:latin typeface="+mn-lt"/>
              <a:ea typeface="+mn-ea"/>
              <a:cs typeface="+mn-cs"/>
            </a:rPr>
            <a:t>百万円</a:t>
          </a:r>
          <a:r>
            <a:rPr kumimoji="1" lang="ja-JP" altLang="ja-JP" sz="1100" b="0" i="0" baseline="0">
              <a:solidFill>
                <a:sysClr val="windowText" lastClr="000000"/>
              </a:solidFill>
              <a:effectLst/>
              <a:latin typeface="+mn-lt"/>
              <a:ea typeface="+mn-ea"/>
              <a:cs typeface="+mn-cs"/>
            </a:rPr>
            <a:t>を</a:t>
          </a:r>
          <a:r>
            <a:rPr kumimoji="1" lang="ja-JP" altLang="en-US" sz="1100" b="0" i="0" baseline="0">
              <a:solidFill>
                <a:sysClr val="windowText" lastClr="000000"/>
              </a:solidFill>
              <a:effectLst/>
              <a:latin typeface="+mn-lt"/>
              <a:ea typeface="+mn-ea"/>
              <a:cs typeface="+mn-cs"/>
            </a:rPr>
            <a:t>積み立てたため。</a:t>
          </a:r>
          <a:endParaRPr kumimoji="1" lang="en-US" altLang="ja-JP" sz="1100" b="0" i="0" baseline="0">
            <a:solidFill>
              <a:sysClr val="windowText" lastClr="000000"/>
            </a:solidFill>
            <a:effectLst/>
            <a:latin typeface="+mn-lt"/>
            <a:ea typeface="+mn-ea"/>
            <a:cs typeface="+mn-cs"/>
          </a:endParaRPr>
        </a:p>
        <a:p>
          <a:pPr eaLnBrk="1" fontAlgn="auto" latinLnBrk="0" hangingPunct="1"/>
          <a:r>
            <a:rPr lang="ja-JP" altLang="ja-JP" sz="1100">
              <a:solidFill>
                <a:schemeClr val="dk1"/>
              </a:solidFill>
              <a:effectLst/>
              <a:latin typeface="+mn-lt"/>
              <a:ea typeface="+mn-ea"/>
              <a:cs typeface="+mn-cs"/>
            </a:rPr>
            <a:t>　</a:t>
          </a:r>
          <a:endParaRPr lang="en-US" altLang="ja-JP" sz="1100">
            <a:solidFill>
              <a:schemeClr val="dk1"/>
            </a:solidFill>
            <a:effectLst/>
            <a:latin typeface="+mn-lt"/>
            <a:ea typeface="+mn-ea"/>
            <a:cs typeface="+mn-cs"/>
          </a:endParaRP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mn-lt"/>
              <a:ea typeface="+mn-ea"/>
              <a:cs typeface="+mn-cs"/>
            </a:rPr>
            <a:t>地方財政法第７条の１項による積立ては継続し、大規模な災害等に備えて</a:t>
          </a:r>
          <a:r>
            <a:rPr kumimoji="1" lang="en-US" altLang="ja-JP" sz="1100">
              <a:solidFill>
                <a:sysClr val="windowText" lastClr="000000"/>
              </a:solidFill>
              <a:effectLst/>
              <a:latin typeface="+mn-lt"/>
              <a:ea typeface="+mn-ea"/>
              <a:cs typeface="+mn-cs"/>
            </a:rPr>
            <a:t>15</a:t>
          </a:r>
          <a:r>
            <a:rPr kumimoji="1" lang="ja-JP" altLang="ja-JP" sz="1100">
              <a:solidFill>
                <a:sysClr val="windowText" lastClr="000000"/>
              </a:solidFill>
              <a:effectLst/>
              <a:latin typeface="+mn-lt"/>
              <a:ea typeface="+mn-ea"/>
              <a:cs typeface="+mn-cs"/>
            </a:rPr>
            <a:t>億円程度の残高で推移するよう</a:t>
          </a:r>
          <a:r>
            <a:rPr kumimoji="1" lang="ja-JP" altLang="ja-JP" sz="1100" b="0" i="0" baseline="0">
              <a:solidFill>
                <a:sysClr val="windowText" lastClr="000000"/>
              </a:solidFill>
              <a:effectLst/>
              <a:latin typeface="+mn-lt"/>
              <a:ea typeface="+mn-ea"/>
              <a:cs typeface="+mn-cs"/>
            </a:rPr>
            <a:t>に積極的に積立てを実施していく予定である。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過去の災害時における実績により、１回の災害あたり５億円程度を基金から繰出しているため、３回分として</a:t>
          </a:r>
          <a:r>
            <a:rPr kumimoji="1" lang="en-US" altLang="ja-JP" sz="1100">
              <a:solidFill>
                <a:sysClr val="windowText" lastClr="000000"/>
              </a:solidFill>
              <a:effectLst/>
              <a:latin typeface="+mn-lt"/>
              <a:ea typeface="+mn-ea"/>
              <a:cs typeface="+mn-cs"/>
            </a:rPr>
            <a:t>15</a:t>
          </a:r>
          <a:r>
            <a:rPr kumimoji="1" lang="ja-JP" altLang="ja-JP" sz="1100">
              <a:solidFill>
                <a:sysClr val="windowText" lastClr="000000"/>
              </a:solidFill>
              <a:effectLst/>
              <a:latin typeface="+mn-lt"/>
              <a:ea typeface="+mn-ea"/>
              <a:cs typeface="+mn-cs"/>
            </a:rPr>
            <a:t>億円を基準としている。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ysClr val="windowText" lastClr="000000"/>
              </a:solidFill>
              <a:effectLst/>
              <a:latin typeface="+mn-lt"/>
              <a:ea typeface="+mn-ea"/>
              <a:cs typeface="+mn-cs"/>
            </a:rPr>
            <a:t>公共施設等適正管理推進事業債の繰上償還のため、減債基金の繰入れを実施したためである。</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ysClr val="windowText" lastClr="000000"/>
              </a:solidFill>
              <a:effectLst/>
              <a:latin typeface="+mn-lt"/>
              <a:ea typeface="+mn-ea"/>
              <a:cs typeface="+mn-cs"/>
            </a:rPr>
            <a:t>現在の額を維持していく予定である。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13,885
13,635
162.12
13,249,428
12,804,155
433,308
5,752,925
9,410,213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00000000-0008-0000-0D00-000016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00000000-0008-0000-0D00-00001A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00000000-0008-0000-0D00-00001B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00000000-0008-0000-0D00-00001C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00000000-0008-0000-0D00-00001F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00000000-0008-0000-0D00-000020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a:extLst>
            <a:ext uri="{FF2B5EF4-FFF2-40B4-BE49-F238E27FC236}">
              <a16:creationId xmlns:a16="http://schemas.microsoft.com/office/drawing/2014/main" id="{00000000-0008-0000-0D00-000024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00000000-0008-0000-0D00-000025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00000000-0008-0000-0D00-000032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本市の公共施設等は全体的に老朽化が進んでいるが、令和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年度における有形固定資産減価償却率は、類似団体より</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％高い水準である。保有している公共施設等の多くが、昭和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年代～</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年代に建設したものであり、築</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年以上が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％を占める。令和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年度には「垂水市公共施設等個別施設計画」を策定し、令和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月に「垂水市公共施設等総合管理計画」を更新し、保有総量の縮小や長寿命化を基本とした予防保全型維持管理に努め、施設の適正な維持管理に取り組んでいく。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D00-000042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11642</xdr:rowOff>
    </xdr:from>
    <xdr:to>
      <xdr:col>23</xdr:col>
      <xdr:colOff>85090</xdr:colOff>
      <xdr:row>33</xdr:row>
      <xdr:rowOff>148272</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flipV="1">
          <a:off x="4760595" y="5240867"/>
          <a:ext cx="1270" cy="133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152099</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D00-000044000000}"/>
            </a:ext>
          </a:extLst>
        </xdr:cNvPr>
        <xdr:cNvSpPr txBox="1"/>
      </xdr:nvSpPr>
      <xdr:spPr>
        <a:xfrm>
          <a:off x="4813300" y="6581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148272</xdr:rowOff>
    </xdr:from>
    <xdr:to>
      <xdr:col>23</xdr:col>
      <xdr:colOff>174625</xdr:colOff>
      <xdr:row>33</xdr:row>
      <xdr:rowOff>148272</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657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129769</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D00-000046000000}"/>
            </a:ext>
          </a:extLst>
        </xdr:cNvPr>
        <xdr:cNvSpPr txBox="1"/>
      </xdr:nvSpPr>
      <xdr:spPr>
        <a:xfrm>
          <a:off x="4813300" y="5016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11642</xdr:rowOff>
    </xdr:from>
    <xdr:to>
      <xdr:col>23</xdr:col>
      <xdr:colOff>174625</xdr:colOff>
      <xdr:row>26</xdr:row>
      <xdr:rowOff>11642</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673600" y="5240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132732</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D00-000048000000}"/>
            </a:ext>
          </a:extLst>
        </xdr:cNvPr>
        <xdr:cNvSpPr txBox="1"/>
      </xdr:nvSpPr>
      <xdr:spPr>
        <a:xfrm>
          <a:off x="4813300" y="5876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47117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97261</xdr:rowOff>
    </xdr:from>
    <xdr:to>
      <xdr:col>19</xdr:col>
      <xdr:colOff>187325</xdr:colOff>
      <xdr:row>31</xdr:row>
      <xdr:rowOff>27411</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4000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84667</xdr:rowOff>
    </xdr:from>
    <xdr:to>
      <xdr:col>15</xdr:col>
      <xdr:colOff>187325</xdr:colOff>
      <xdr:row>31</xdr:row>
      <xdr:rowOff>14817</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3238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81068</xdr:rowOff>
    </xdr:from>
    <xdr:to>
      <xdr:col>11</xdr:col>
      <xdr:colOff>187325</xdr:colOff>
      <xdr:row>31</xdr:row>
      <xdr:rowOff>11218</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2476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59478</xdr:rowOff>
    </xdr:from>
    <xdr:to>
      <xdr:col>7</xdr:col>
      <xdr:colOff>187325</xdr:colOff>
      <xdr:row>30</xdr:row>
      <xdr:rowOff>161078</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1714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133244</xdr:rowOff>
    </xdr:from>
    <xdr:to>
      <xdr:col>23</xdr:col>
      <xdr:colOff>136525</xdr:colOff>
      <xdr:row>31</xdr:row>
      <xdr:rowOff>63394</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711700" y="604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111671</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D00-000054000000}"/>
            </a:ext>
          </a:extLst>
        </xdr:cNvPr>
        <xdr:cNvSpPr txBox="1"/>
      </xdr:nvSpPr>
      <xdr:spPr>
        <a:xfrm>
          <a:off x="4813300" y="602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106257</xdr:rowOff>
    </xdr:from>
    <xdr:to>
      <xdr:col>19</xdr:col>
      <xdr:colOff>187325</xdr:colOff>
      <xdr:row>31</xdr:row>
      <xdr:rowOff>36407</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4000500" y="602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157057</xdr:rowOff>
    </xdr:from>
    <xdr:to>
      <xdr:col>23</xdr:col>
      <xdr:colOff>85725</xdr:colOff>
      <xdr:row>31</xdr:row>
      <xdr:rowOff>12594</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4051300" y="6072082"/>
          <a:ext cx="7112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90064</xdr:rowOff>
    </xdr:from>
    <xdr:to>
      <xdr:col>15</xdr:col>
      <xdr:colOff>187325</xdr:colOff>
      <xdr:row>31</xdr:row>
      <xdr:rowOff>20214</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3238500" y="600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140864</xdr:rowOff>
    </xdr:from>
    <xdr:to>
      <xdr:col>19</xdr:col>
      <xdr:colOff>136525</xdr:colOff>
      <xdr:row>30</xdr:row>
      <xdr:rowOff>157057</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3289300" y="6055889"/>
          <a:ext cx="762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90064</xdr:rowOff>
    </xdr:from>
    <xdr:to>
      <xdr:col>11</xdr:col>
      <xdr:colOff>187325</xdr:colOff>
      <xdr:row>31</xdr:row>
      <xdr:rowOff>20214</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2476500" y="600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140864</xdr:rowOff>
    </xdr:from>
    <xdr:to>
      <xdr:col>15</xdr:col>
      <xdr:colOff>136525</xdr:colOff>
      <xdr:row>30</xdr:row>
      <xdr:rowOff>140864</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2527300" y="6055889"/>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82867</xdr:rowOff>
    </xdr:from>
    <xdr:to>
      <xdr:col>7</xdr:col>
      <xdr:colOff>187325</xdr:colOff>
      <xdr:row>31</xdr:row>
      <xdr:rowOff>13017</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1714500" y="599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133667</xdr:rowOff>
    </xdr:from>
    <xdr:to>
      <xdr:col>11</xdr:col>
      <xdr:colOff>136525</xdr:colOff>
      <xdr:row>30</xdr:row>
      <xdr:rowOff>140864</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1765300" y="6048692"/>
          <a:ext cx="762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43938</xdr:rowOff>
    </xdr:from>
    <xdr:ext cx="405111" cy="259045"/>
    <xdr:sp macro="" textlink="">
      <xdr:nvSpPr>
        <xdr:cNvPr id="93" name="n_1aveValue有形固定資産減価償却率">
          <a:extLst>
            <a:ext uri="{FF2B5EF4-FFF2-40B4-BE49-F238E27FC236}">
              <a16:creationId xmlns:a16="http://schemas.microsoft.com/office/drawing/2014/main" id="{00000000-0008-0000-0D00-00005D000000}"/>
            </a:ext>
          </a:extLst>
        </xdr:cNvPr>
        <xdr:cNvSpPr txBox="1"/>
      </xdr:nvSpPr>
      <xdr:spPr>
        <a:xfrm>
          <a:off x="3836044" y="578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31344</xdr:rowOff>
    </xdr:from>
    <xdr:ext cx="405111" cy="259045"/>
    <xdr:sp macro="" textlink="">
      <xdr:nvSpPr>
        <xdr:cNvPr id="94" name="n_2aveValue有形固定資産減価償却率">
          <a:extLst>
            <a:ext uri="{FF2B5EF4-FFF2-40B4-BE49-F238E27FC236}">
              <a16:creationId xmlns:a16="http://schemas.microsoft.com/office/drawing/2014/main" id="{00000000-0008-0000-0D00-00005E000000}"/>
            </a:ext>
          </a:extLst>
        </xdr:cNvPr>
        <xdr:cNvSpPr txBox="1"/>
      </xdr:nvSpPr>
      <xdr:spPr>
        <a:xfrm>
          <a:off x="3086744" y="57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27745</xdr:rowOff>
    </xdr:from>
    <xdr:ext cx="405111" cy="259045"/>
    <xdr:sp macro="" textlink="">
      <xdr:nvSpPr>
        <xdr:cNvPr id="95" name="n_3aveValue有形固定資産減価償却率">
          <a:extLst>
            <a:ext uri="{FF2B5EF4-FFF2-40B4-BE49-F238E27FC236}">
              <a16:creationId xmlns:a16="http://schemas.microsoft.com/office/drawing/2014/main" id="{00000000-0008-0000-0D00-00005F000000}"/>
            </a:ext>
          </a:extLst>
        </xdr:cNvPr>
        <xdr:cNvSpPr txBox="1"/>
      </xdr:nvSpPr>
      <xdr:spPr>
        <a:xfrm>
          <a:off x="2324744" y="577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6155</xdr:rowOff>
    </xdr:from>
    <xdr:ext cx="405111" cy="259045"/>
    <xdr:sp macro="" textlink="">
      <xdr:nvSpPr>
        <xdr:cNvPr id="96" name="n_4aveValue有形固定資産減価償却率">
          <a:extLst>
            <a:ext uri="{FF2B5EF4-FFF2-40B4-BE49-F238E27FC236}">
              <a16:creationId xmlns:a16="http://schemas.microsoft.com/office/drawing/2014/main" id="{00000000-0008-0000-0D00-000060000000}"/>
            </a:ext>
          </a:extLst>
        </xdr:cNvPr>
        <xdr:cNvSpPr txBox="1"/>
      </xdr:nvSpPr>
      <xdr:spPr>
        <a:xfrm>
          <a:off x="1562744" y="5749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27534</xdr:rowOff>
    </xdr:from>
    <xdr:ext cx="405111" cy="259045"/>
    <xdr:sp macro="" textlink="">
      <xdr:nvSpPr>
        <xdr:cNvPr id="97" name="n_1mainValue有形固定資産減価償却率">
          <a:extLst>
            <a:ext uri="{FF2B5EF4-FFF2-40B4-BE49-F238E27FC236}">
              <a16:creationId xmlns:a16="http://schemas.microsoft.com/office/drawing/2014/main" id="{00000000-0008-0000-0D00-000061000000}"/>
            </a:ext>
          </a:extLst>
        </xdr:cNvPr>
        <xdr:cNvSpPr txBox="1"/>
      </xdr:nvSpPr>
      <xdr:spPr>
        <a:xfrm>
          <a:off x="3836044" y="6114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11341</xdr:rowOff>
    </xdr:from>
    <xdr:ext cx="405111" cy="259045"/>
    <xdr:sp macro="" textlink="">
      <xdr:nvSpPr>
        <xdr:cNvPr id="98" name="n_2mainValue有形固定資産減価償却率">
          <a:extLst>
            <a:ext uri="{FF2B5EF4-FFF2-40B4-BE49-F238E27FC236}">
              <a16:creationId xmlns:a16="http://schemas.microsoft.com/office/drawing/2014/main" id="{00000000-0008-0000-0D00-000062000000}"/>
            </a:ext>
          </a:extLst>
        </xdr:cNvPr>
        <xdr:cNvSpPr txBox="1"/>
      </xdr:nvSpPr>
      <xdr:spPr>
        <a:xfrm>
          <a:off x="3086744" y="6097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11341</xdr:rowOff>
    </xdr:from>
    <xdr:ext cx="405111" cy="259045"/>
    <xdr:sp macro="" textlink="">
      <xdr:nvSpPr>
        <xdr:cNvPr id="99" name="n_3mainValue有形固定資産減価償却率">
          <a:extLst>
            <a:ext uri="{FF2B5EF4-FFF2-40B4-BE49-F238E27FC236}">
              <a16:creationId xmlns:a16="http://schemas.microsoft.com/office/drawing/2014/main" id="{00000000-0008-0000-0D00-000063000000}"/>
            </a:ext>
          </a:extLst>
        </xdr:cNvPr>
        <xdr:cNvSpPr txBox="1"/>
      </xdr:nvSpPr>
      <xdr:spPr>
        <a:xfrm>
          <a:off x="2324744" y="6097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4144</xdr:rowOff>
    </xdr:from>
    <xdr:ext cx="405111" cy="259045"/>
    <xdr:sp macro="" textlink="">
      <xdr:nvSpPr>
        <xdr:cNvPr id="100" name="n_4mainValue有形固定資産減価償却率">
          <a:extLst>
            <a:ext uri="{FF2B5EF4-FFF2-40B4-BE49-F238E27FC236}">
              <a16:creationId xmlns:a16="http://schemas.microsoft.com/office/drawing/2014/main" id="{00000000-0008-0000-0D00-000064000000}"/>
            </a:ext>
          </a:extLst>
        </xdr:cNvPr>
        <xdr:cNvSpPr txBox="1"/>
      </xdr:nvSpPr>
      <xdr:spPr>
        <a:xfrm>
          <a:off x="1562744" y="609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0000000-0008-0000-0D00-000071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債務償還比率は、鹿児島県平均及び類似団体平均ともに下回っており、減少傾向にある。これは、財政改革プログラムを念頭に、地方債の発行額を</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億円以下（災害・臨時財政対策債を除く）に抑制してきたことが影響している。また、昨年に比べて比率が改善した要因としては、財政調整基金残高等の充当可能財源が増加したことが挙げられる。</a:t>
          </a:r>
        </a:p>
        <a:p>
          <a:r>
            <a:rPr kumimoji="1" lang="ja-JP" altLang="en-US" sz="1100">
              <a:latin typeface="ＭＳ Ｐゴシック" panose="020B0600070205080204" pitchFamily="50" charset="-128"/>
              <a:ea typeface="ＭＳ Ｐゴシック" panose="020B0600070205080204" pitchFamily="50" charset="-128"/>
            </a:rPr>
            <a:t>　しかしながら、今後は公共施設等の老朽化に伴う維持管理費の増加や、高齢化に伴う社会保障費の増加が見込まれるため、これまで以上の地方債発行抑制に努め、公債費の適正化に取組んでいく。</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00000000-0008-0000-0D00-000082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30852</xdr:rowOff>
    </xdr:from>
    <xdr:to>
      <xdr:col>76</xdr:col>
      <xdr:colOff>21589</xdr:colOff>
      <xdr:row>34</xdr:row>
      <xdr:rowOff>78912</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flipV="1">
          <a:off x="14793595" y="5431527"/>
          <a:ext cx="1269" cy="1248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82739</xdr:rowOff>
    </xdr:from>
    <xdr:ext cx="469744" cy="259045"/>
    <xdr:sp macro="" textlink="">
      <xdr:nvSpPr>
        <xdr:cNvPr id="132" name="債務償還比率最小値テキスト">
          <a:extLst>
            <a:ext uri="{FF2B5EF4-FFF2-40B4-BE49-F238E27FC236}">
              <a16:creationId xmlns:a16="http://schemas.microsoft.com/office/drawing/2014/main" id="{00000000-0008-0000-0D00-000084000000}"/>
            </a:ext>
          </a:extLst>
        </xdr:cNvPr>
        <xdr:cNvSpPr txBox="1"/>
      </xdr:nvSpPr>
      <xdr:spPr>
        <a:xfrm>
          <a:off x="14846300" y="668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78912</xdr:rowOff>
    </xdr:from>
    <xdr:to>
      <xdr:col>76</xdr:col>
      <xdr:colOff>111125</xdr:colOff>
      <xdr:row>34</xdr:row>
      <xdr:rowOff>78912</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4706600" y="667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148979</xdr:rowOff>
    </xdr:from>
    <xdr:ext cx="469744" cy="259045"/>
    <xdr:sp macro="" textlink="">
      <xdr:nvSpPr>
        <xdr:cNvPr id="134" name="債務償還比率最大値テキスト">
          <a:extLst>
            <a:ext uri="{FF2B5EF4-FFF2-40B4-BE49-F238E27FC236}">
              <a16:creationId xmlns:a16="http://schemas.microsoft.com/office/drawing/2014/main" id="{00000000-0008-0000-0D00-000086000000}"/>
            </a:ext>
          </a:extLst>
        </xdr:cNvPr>
        <xdr:cNvSpPr txBox="1"/>
      </xdr:nvSpPr>
      <xdr:spPr>
        <a:xfrm>
          <a:off x="14846300" y="520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30852</xdr:rowOff>
    </xdr:from>
    <xdr:to>
      <xdr:col>76</xdr:col>
      <xdr:colOff>111125</xdr:colOff>
      <xdr:row>27</xdr:row>
      <xdr:rowOff>30852</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4706600" y="5431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81959</xdr:rowOff>
    </xdr:from>
    <xdr:ext cx="469744" cy="259045"/>
    <xdr:sp macro="" textlink="">
      <xdr:nvSpPr>
        <xdr:cNvPr id="136" name="債務償還比率平均値テキスト">
          <a:extLst>
            <a:ext uri="{FF2B5EF4-FFF2-40B4-BE49-F238E27FC236}">
              <a16:creationId xmlns:a16="http://schemas.microsoft.com/office/drawing/2014/main" id="{00000000-0008-0000-0D00-000088000000}"/>
            </a:ext>
          </a:extLst>
        </xdr:cNvPr>
        <xdr:cNvSpPr txBox="1"/>
      </xdr:nvSpPr>
      <xdr:spPr>
        <a:xfrm>
          <a:off x="14846300" y="5996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103532</xdr:rowOff>
    </xdr:from>
    <xdr:to>
      <xdr:col>76</xdr:col>
      <xdr:colOff>73025</xdr:colOff>
      <xdr:row>31</xdr:row>
      <xdr:rowOff>33682</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4744700" y="601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153534</xdr:rowOff>
    </xdr:from>
    <xdr:to>
      <xdr:col>72</xdr:col>
      <xdr:colOff>123825</xdr:colOff>
      <xdr:row>32</xdr:row>
      <xdr:rowOff>83684</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4033500" y="624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56878</xdr:rowOff>
    </xdr:from>
    <xdr:to>
      <xdr:col>68</xdr:col>
      <xdr:colOff>123825</xdr:colOff>
      <xdr:row>32</xdr:row>
      <xdr:rowOff>158478</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3271500" y="631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22334</xdr:rowOff>
    </xdr:from>
    <xdr:to>
      <xdr:col>64</xdr:col>
      <xdr:colOff>123825</xdr:colOff>
      <xdr:row>32</xdr:row>
      <xdr:rowOff>123934</xdr:rowOff>
    </xdr:to>
    <xdr:sp macro="" textlink="">
      <xdr:nvSpPr>
        <xdr:cNvPr id="140" name="フローチャート: 判断 139">
          <a:extLst>
            <a:ext uri="{FF2B5EF4-FFF2-40B4-BE49-F238E27FC236}">
              <a16:creationId xmlns:a16="http://schemas.microsoft.com/office/drawing/2014/main" id="{00000000-0008-0000-0D00-00008C000000}"/>
            </a:ext>
          </a:extLst>
        </xdr:cNvPr>
        <xdr:cNvSpPr/>
      </xdr:nvSpPr>
      <xdr:spPr>
        <a:xfrm>
          <a:off x="12509500" y="628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5524</xdr:rowOff>
    </xdr:from>
    <xdr:to>
      <xdr:col>60</xdr:col>
      <xdr:colOff>123825</xdr:colOff>
      <xdr:row>32</xdr:row>
      <xdr:rowOff>107124</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1747500" y="6263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28702</xdr:rowOff>
    </xdr:from>
    <xdr:to>
      <xdr:col>76</xdr:col>
      <xdr:colOff>73025</xdr:colOff>
      <xdr:row>29</xdr:row>
      <xdr:rowOff>130302</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4744700" y="577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51579</xdr:rowOff>
    </xdr:from>
    <xdr:ext cx="469744" cy="259045"/>
    <xdr:sp macro="" textlink="">
      <xdr:nvSpPr>
        <xdr:cNvPr id="148" name="債務償還比率該当値テキスト">
          <a:extLst>
            <a:ext uri="{FF2B5EF4-FFF2-40B4-BE49-F238E27FC236}">
              <a16:creationId xmlns:a16="http://schemas.microsoft.com/office/drawing/2014/main" id="{00000000-0008-0000-0D00-000094000000}"/>
            </a:ext>
          </a:extLst>
        </xdr:cNvPr>
        <xdr:cNvSpPr txBox="1"/>
      </xdr:nvSpPr>
      <xdr:spPr>
        <a:xfrm>
          <a:off x="14846300" y="5623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9960</xdr:rowOff>
    </xdr:from>
    <xdr:to>
      <xdr:col>72</xdr:col>
      <xdr:colOff>123825</xdr:colOff>
      <xdr:row>31</xdr:row>
      <xdr:rowOff>111560</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4033500" y="609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79502</xdr:rowOff>
    </xdr:from>
    <xdr:to>
      <xdr:col>76</xdr:col>
      <xdr:colOff>22225</xdr:colOff>
      <xdr:row>31</xdr:row>
      <xdr:rowOff>60760</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4084300" y="5823077"/>
          <a:ext cx="711200" cy="32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12891</xdr:rowOff>
    </xdr:from>
    <xdr:to>
      <xdr:col>68</xdr:col>
      <xdr:colOff>123825</xdr:colOff>
      <xdr:row>31</xdr:row>
      <xdr:rowOff>114491</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3271500" y="609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60760</xdr:rowOff>
    </xdr:from>
    <xdr:to>
      <xdr:col>72</xdr:col>
      <xdr:colOff>73025</xdr:colOff>
      <xdr:row>31</xdr:row>
      <xdr:rowOff>63691</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3322300" y="6147235"/>
          <a:ext cx="762000" cy="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70721</xdr:rowOff>
    </xdr:from>
    <xdr:to>
      <xdr:col>64</xdr:col>
      <xdr:colOff>123825</xdr:colOff>
      <xdr:row>32</xdr:row>
      <xdr:rowOff>871</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2509500" y="615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63691</xdr:rowOff>
    </xdr:from>
    <xdr:to>
      <xdr:col>68</xdr:col>
      <xdr:colOff>73025</xdr:colOff>
      <xdr:row>31</xdr:row>
      <xdr:rowOff>121521</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flipV="1">
          <a:off x="12560300" y="6150166"/>
          <a:ext cx="762000" cy="5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137342</xdr:rowOff>
    </xdr:from>
    <xdr:to>
      <xdr:col>60</xdr:col>
      <xdr:colOff>123825</xdr:colOff>
      <xdr:row>32</xdr:row>
      <xdr:rowOff>67492</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1747500" y="622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121521</xdr:rowOff>
    </xdr:from>
    <xdr:to>
      <xdr:col>64</xdr:col>
      <xdr:colOff>73025</xdr:colOff>
      <xdr:row>32</xdr:row>
      <xdr:rowOff>16692</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11798300" y="6207996"/>
          <a:ext cx="762000" cy="6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74811</xdr:rowOff>
    </xdr:from>
    <xdr:ext cx="469744" cy="259045"/>
    <xdr:sp macro="" textlink="">
      <xdr:nvSpPr>
        <xdr:cNvPr id="157" name="n_1aveValue債務償還比率">
          <a:extLst>
            <a:ext uri="{FF2B5EF4-FFF2-40B4-BE49-F238E27FC236}">
              <a16:creationId xmlns:a16="http://schemas.microsoft.com/office/drawing/2014/main" id="{00000000-0008-0000-0D00-00009D000000}"/>
            </a:ext>
          </a:extLst>
        </xdr:cNvPr>
        <xdr:cNvSpPr txBox="1"/>
      </xdr:nvSpPr>
      <xdr:spPr>
        <a:xfrm>
          <a:off x="13836727" y="6332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149605</xdr:rowOff>
    </xdr:from>
    <xdr:ext cx="469744" cy="259045"/>
    <xdr:sp macro="" textlink="">
      <xdr:nvSpPr>
        <xdr:cNvPr id="158" name="n_2aveValue債務償還比率">
          <a:extLst>
            <a:ext uri="{FF2B5EF4-FFF2-40B4-BE49-F238E27FC236}">
              <a16:creationId xmlns:a16="http://schemas.microsoft.com/office/drawing/2014/main" id="{00000000-0008-0000-0D00-00009E000000}"/>
            </a:ext>
          </a:extLst>
        </xdr:cNvPr>
        <xdr:cNvSpPr txBox="1"/>
      </xdr:nvSpPr>
      <xdr:spPr>
        <a:xfrm>
          <a:off x="13087427" y="6407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115061</xdr:rowOff>
    </xdr:from>
    <xdr:ext cx="469744" cy="259045"/>
    <xdr:sp macro="" textlink="">
      <xdr:nvSpPr>
        <xdr:cNvPr id="159" name="n_3aveValue債務償還比率">
          <a:extLst>
            <a:ext uri="{FF2B5EF4-FFF2-40B4-BE49-F238E27FC236}">
              <a16:creationId xmlns:a16="http://schemas.microsoft.com/office/drawing/2014/main" id="{00000000-0008-0000-0D00-00009F000000}"/>
            </a:ext>
          </a:extLst>
        </xdr:cNvPr>
        <xdr:cNvSpPr txBox="1"/>
      </xdr:nvSpPr>
      <xdr:spPr>
        <a:xfrm>
          <a:off x="12325427" y="6372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98251</xdr:rowOff>
    </xdr:from>
    <xdr:ext cx="469744" cy="259045"/>
    <xdr:sp macro="" textlink="">
      <xdr:nvSpPr>
        <xdr:cNvPr id="160" name="n_4aveValue債務償還比率">
          <a:extLst>
            <a:ext uri="{FF2B5EF4-FFF2-40B4-BE49-F238E27FC236}">
              <a16:creationId xmlns:a16="http://schemas.microsoft.com/office/drawing/2014/main" id="{00000000-0008-0000-0D00-0000A0000000}"/>
            </a:ext>
          </a:extLst>
        </xdr:cNvPr>
        <xdr:cNvSpPr txBox="1"/>
      </xdr:nvSpPr>
      <xdr:spPr>
        <a:xfrm>
          <a:off x="11563427" y="635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128087</xdr:rowOff>
    </xdr:from>
    <xdr:ext cx="469744" cy="259045"/>
    <xdr:sp macro="" textlink="">
      <xdr:nvSpPr>
        <xdr:cNvPr id="161" name="n_1mainValue債務償還比率">
          <a:extLst>
            <a:ext uri="{FF2B5EF4-FFF2-40B4-BE49-F238E27FC236}">
              <a16:creationId xmlns:a16="http://schemas.microsoft.com/office/drawing/2014/main" id="{00000000-0008-0000-0D00-0000A1000000}"/>
            </a:ext>
          </a:extLst>
        </xdr:cNvPr>
        <xdr:cNvSpPr txBox="1"/>
      </xdr:nvSpPr>
      <xdr:spPr>
        <a:xfrm>
          <a:off x="13836727" y="5871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131018</xdr:rowOff>
    </xdr:from>
    <xdr:ext cx="469744" cy="259045"/>
    <xdr:sp macro="" textlink="">
      <xdr:nvSpPr>
        <xdr:cNvPr id="162" name="n_2mainValue債務償還比率">
          <a:extLst>
            <a:ext uri="{FF2B5EF4-FFF2-40B4-BE49-F238E27FC236}">
              <a16:creationId xmlns:a16="http://schemas.microsoft.com/office/drawing/2014/main" id="{00000000-0008-0000-0D00-0000A2000000}"/>
            </a:ext>
          </a:extLst>
        </xdr:cNvPr>
        <xdr:cNvSpPr txBox="1"/>
      </xdr:nvSpPr>
      <xdr:spPr>
        <a:xfrm>
          <a:off x="13087427" y="5874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17398</xdr:rowOff>
    </xdr:from>
    <xdr:ext cx="469744" cy="259045"/>
    <xdr:sp macro="" textlink="">
      <xdr:nvSpPr>
        <xdr:cNvPr id="163" name="n_3mainValue債務償還比率">
          <a:extLst>
            <a:ext uri="{FF2B5EF4-FFF2-40B4-BE49-F238E27FC236}">
              <a16:creationId xmlns:a16="http://schemas.microsoft.com/office/drawing/2014/main" id="{00000000-0008-0000-0D00-0000A3000000}"/>
            </a:ext>
          </a:extLst>
        </xdr:cNvPr>
        <xdr:cNvSpPr txBox="1"/>
      </xdr:nvSpPr>
      <xdr:spPr>
        <a:xfrm>
          <a:off x="12325427" y="5932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84019</xdr:rowOff>
    </xdr:from>
    <xdr:ext cx="469744" cy="259045"/>
    <xdr:sp macro="" textlink="">
      <xdr:nvSpPr>
        <xdr:cNvPr id="164" name="n_4mainValue債務償還比率">
          <a:extLst>
            <a:ext uri="{FF2B5EF4-FFF2-40B4-BE49-F238E27FC236}">
              <a16:creationId xmlns:a16="http://schemas.microsoft.com/office/drawing/2014/main" id="{00000000-0008-0000-0D00-0000A4000000}"/>
            </a:ext>
          </a:extLst>
        </xdr:cNvPr>
        <xdr:cNvSpPr txBox="1"/>
      </xdr:nvSpPr>
      <xdr:spPr>
        <a:xfrm>
          <a:off x="11563427" y="599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00000000-0008-0000-0D00-0000A5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00000000-0008-0000-0D00-0000A6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00000000-0008-0000-0D00-0000A9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00000000-0008-0000-0D00-0000AA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13,885
13,635
162.12
13,249,428
12,804,155
433,308
5,752,925
9,410,213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76262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158132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50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xdr:rowOff>
    </xdr:from>
    <xdr:to>
      <xdr:col>24</xdr:col>
      <xdr:colOff>114300</xdr:colOff>
      <xdr:row>38</xdr:row>
      <xdr:rowOff>109855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105410</xdr:rowOff>
    </xdr:from>
    <xdr:to>
      <xdr:col>10</xdr:col>
      <xdr:colOff>165100</xdr:colOff>
      <xdr:row>38</xdr:row>
      <xdr:rowOff>35560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78740</xdr:rowOff>
    </xdr:from>
    <xdr:to>
      <xdr:col>6</xdr:col>
      <xdr:colOff>38100</xdr:colOff>
      <xdr:row>38</xdr:row>
      <xdr:rowOff>8890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143510</xdr:rowOff>
    </xdr:from>
    <xdr:to>
      <xdr:col>24</xdr:col>
      <xdr:colOff>114300</xdr:colOff>
      <xdr:row>38</xdr:row>
      <xdr:rowOff>73660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166387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109220</xdr:rowOff>
    </xdr:from>
    <xdr:to>
      <xdr:col>20</xdr:col>
      <xdr:colOff>38100</xdr:colOff>
      <xdr:row>38</xdr:row>
      <xdr:rowOff>39370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160020</xdr:rowOff>
    </xdr:from>
    <xdr:to>
      <xdr:col>24</xdr:col>
      <xdr:colOff>63500</xdr:colOff>
      <xdr:row>38</xdr:row>
      <xdr:rowOff>22860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50367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74930</xdr:rowOff>
    </xdr:from>
    <xdr:to>
      <xdr:col>15</xdr:col>
      <xdr:colOff>101600</xdr:colOff>
      <xdr:row>38</xdr:row>
      <xdr:rowOff>5080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125730</xdr:rowOff>
    </xdr:from>
    <xdr:to>
      <xdr:col>19</xdr:col>
      <xdr:colOff>177800</xdr:colOff>
      <xdr:row>37</xdr:row>
      <xdr:rowOff>160020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4693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46355</xdr:rowOff>
    </xdr:from>
    <xdr:to>
      <xdr:col>10</xdr:col>
      <xdr:colOff>165100</xdr:colOff>
      <xdr:row>37</xdr:row>
      <xdr:rowOff>147955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97155</xdr:rowOff>
    </xdr:from>
    <xdr:to>
      <xdr:col>15</xdr:col>
      <xdr:colOff>50800</xdr:colOff>
      <xdr:row>37</xdr:row>
      <xdr:rowOff>125730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4408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12065</xdr:rowOff>
    </xdr:from>
    <xdr:to>
      <xdr:col>6</xdr:col>
      <xdr:colOff>38100</xdr:colOff>
      <xdr:row>37</xdr:row>
      <xdr:rowOff>113665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62865</xdr:rowOff>
    </xdr:from>
    <xdr:to>
      <xdr:col>10</xdr:col>
      <xdr:colOff>114300</xdr:colOff>
      <xdr:row>37</xdr:row>
      <xdr:rowOff>97155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40651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55262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34307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26687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55897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21607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164482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130192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55718</xdr:rowOff>
    </xdr:from>
    <xdr:to>
      <xdr:col>54</xdr:col>
      <xdr:colOff>189865</xdr:colOff>
      <xdr:row>41</xdr:row>
      <xdr:rowOff>129400</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10476865" y="5713568"/>
          <a:ext cx="0" cy="144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133227</xdr:rowOff>
    </xdr:from>
    <xdr:ext cx="469744" cy="25904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10515600" y="716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129400</xdr:rowOff>
    </xdr:from>
    <xdr:to>
      <xdr:col>55</xdr:col>
      <xdr:colOff>88900</xdr:colOff>
      <xdr:row>41</xdr:row>
      <xdr:rowOff>129400</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10388600" y="715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2395</xdr:rowOff>
    </xdr:from>
    <xdr:ext cx="599010" cy="25904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10515600" y="5488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55718</xdr:rowOff>
    </xdr:from>
    <xdr:to>
      <xdr:col>55</xdr:col>
      <xdr:colOff>88900</xdr:colOff>
      <xdr:row>33</xdr:row>
      <xdr:rowOff>55718</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571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21622</xdr:rowOff>
    </xdr:from>
    <xdr:ext cx="534377" cy="25904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10515600" y="6708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170195</xdr:rowOff>
    </xdr:from>
    <xdr:to>
      <xdr:col>55</xdr:col>
      <xdr:colOff>50800</xdr:colOff>
      <xdr:row>40</xdr:row>
      <xdr:rowOff>100345</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104267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15122</xdr:rowOff>
    </xdr:from>
    <xdr:to>
      <xdr:col>50</xdr:col>
      <xdr:colOff>165100</xdr:colOff>
      <xdr:row>40</xdr:row>
      <xdr:rowOff>116722</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9588500" y="687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19301</xdr:rowOff>
    </xdr:from>
    <xdr:to>
      <xdr:col>46</xdr:col>
      <xdr:colOff>38100</xdr:colOff>
      <xdr:row>40</xdr:row>
      <xdr:rowOff>120901</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8699500" y="68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28088</xdr:rowOff>
    </xdr:from>
    <xdr:to>
      <xdr:col>41</xdr:col>
      <xdr:colOff>101600</xdr:colOff>
      <xdr:row>40</xdr:row>
      <xdr:rowOff>129688</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810500" y="688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40991</xdr:rowOff>
    </xdr:from>
    <xdr:to>
      <xdr:col>36</xdr:col>
      <xdr:colOff>165100</xdr:colOff>
      <xdr:row>40</xdr:row>
      <xdr:rowOff>142591</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921500" y="689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107861</xdr:rowOff>
    </xdr:from>
    <xdr:to>
      <xdr:col>55</xdr:col>
      <xdr:colOff>50800</xdr:colOff>
      <xdr:row>41</xdr:row>
      <xdr:rowOff>38011</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10426700" y="696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86288</xdr:rowOff>
    </xdr:from>
    <xdr:ext cx="534377" cy="25904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10515600" y="694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111930</xdr:rowOff>
    </xdr:from>
    <xdr:to>
      <xdr:col>50</xdr:col>
      <xdr:colOff>165100</xdr:colOff>
      <xdr:row>41</xdr:row>
      <xdr:rowOff>42080</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588500" y="696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158661</xdr:rowOff>
    </xdr:from>
    <xdr:to>
      <xdr:col>55</xdr:col>
      <xdr:colOff>0</xdr:colOff>
      <xdr:row>40</xdr:row>
      <xdr:rowOff>162730</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9639300" y="7016661"/>
          <a:ext cx="838200" cy="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114883</xdr:rowOff>
    </xdr:from>
    <xdr:to>
      <xdr:col>46</xdr:col>
      <xdr:colOff>38100</xdr:colOff>
      <xdr:row>41</xdr:row>
      <xdr:rowOff>45033</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699500" y="697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162730</xdr:rowOff>
    </xdr:from>
    <xdr:to>
      <xdr:col>50</xdr:col>
      <xdr:colOff>114300</xdr:colOff>
      <xdr:row>40</xdr:row>
      <xdr:rowOff>165683</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8750300" y="7020730"/>
          <a:ext cx="889000" cy="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117681</xdr:rowOff>
    </xdr:from>
    <xdr:to>
      <xdr:col>41</xdr:col>
      <xdr:colOff>101600</xdr:colOff>
      <xdr:row>41</xdr:row>
      <xdr:rowOff>47831</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810500" y="697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165683</xdr:rowOff>
    </xdr:from>
    <xdr:to>
      <xdr:col>45</xdr:col>
      <xdr:colOff>177800</xdr:colOff>
      <xdr:row>40</xdr:row>
      <xdr:rowOff>168481</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7861300" y="7023683"/>
          <a:ext cx="889000" cy="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120507</xdr:rowOff>
    </xdr:from>
    <xdr:to>
      <xdr:col>36</xdr:col>
      <xdr:colOff>165100</xdr:colOff>
      <xdr:row>41</xdr:row>
      <xdr:rowOff>50657</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921500" y="697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168481</xdr:rowOff>
    </xdr:from>
    <xdr:to>
      <xdr:col>41</xdr:col>
      <xdr:colOff>50800</xdr:colOff>
      <xdr:row>40</xdr:row>
      <xdr:rowOff>171307</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6972300" y="7026481"/>
          <a:ext cx="889000" cy="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133249</xdr:rowOff>
    </xdr:from>
    <xdr:ext cx="534377" cy="259045"/>
    <xdr:sp macro="" textlink="">
      <xdr:nvSpPr>
        <xdr:cNvPr id="138" name="n_1aveValue【道路】&#10;一人当たり延長">
          <a:extLst>
            <a:ext uri="{FF2B5EF4-FFF2-40B4-BE49-F238E27FC236}">
              <a16:creationId xmlns:a16="http://schemas.microsoft.com/office/drawing/2014/main" id="{00000000-0008-0000-0E00-00008A000000}"/>
            </a:ext>
          </a:extLst>
        </xdr:cNvPr>
        <xdr:cNvSpPr txBox="1"/>
      </xdr:nvSpPr>
      <xdr:spPr>
        <a:xfrm>
          <a:off x="9359411" y="664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137428</xdr:rowOff>
    </xdr:from>
    <xdr:ext cx="534377" cy="259045"/>
    <xdr:sp macro="" textlink="">
      <xdr:nvSpPr>
        <xdr:cNvPr id="139" name="n_2aveValue【道路】&#10;一人当たり延長">
          <a:extLst>
            <a:ext uri="{FF2B5EF4-FFF2-40B4-BE49-F238E27FC236}">
              <a16:creationId xmlns:a16="http://schemas.microsoft.com/office/drawing/2014/main" id="{00000000-0008-0000-0E00-00008B000000}"/>
            </a:ext>
          </a:extLst>
        </xdr:cNvPr>
        <xdr:cNvSpPr txBox="1"/>
      </xdr:nvSpPr>
      <xdr:spPr>
        <a:xfrm>
          <a:off x="8483111" y="665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146215</xdr:rowOff>
    </xdr:from>
    <xdr:ext cx="534377" cy="259045"/>
    <xdr:sp macro="" textlink="">
      <xdr:nvSpPr>
        <xdr:cNvPr id="140" name="n_3aveValue【道路】&#10;一人当たり延長">
          <a:extLst>
            <a:ext uri="{FF2B5EF4-FFF2-40B4-BE49-F238E27FC236}">
              <a16:creationId xmlns:a16="http://schemas.microsoft.com/office/drawing/2014/main" id="{00000000-0008-0000-0E00-00008C000000}"/>
            </a:ext>
          </a:extLst>
        </xdr:cNvPr>
        <xdr:cNvSpPr txBox="1"/>
      </xdr:nvSpPr>
      <xdr:spPr>
        <a:xfrm>
          <a:off x="7594111" y="666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159118</xdr:rowOff>
    </xdr:from>
    <xdr:ext cx="534377" cy="259045"/>
    <xdr:sp macro="" textlink="">
      <xdr:nvSpPr>
        <xdr:cNvPr id="141" name="n_4aveValue【道路】&#10;一人当たり延長">
          <a:extLst>
            <a:ext uri="{FF2B5EF4-FFF2-40B4-BE49-F238E27FC236}">
              <a16:creationId xmlns:a16="http://schemas.microsoft.com/office/drawing/2014/main" id="{00000000-0008-0000-0E00-00008D000000}"/>
            </a:ext>
          </a:extLst>
        </xdr:cNvPr>
        <xdr:cNvSpPr txBox="1"/>
      </xdr:nvSpPr>
      <xdr:spPr>
        <a:xfrm>
          <a:off x="6705111" y="667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33207</xdr:rowOff>
    </xdr:from>
    <xdr:ext cx="534377" cy="259045"/>
    <xdr:sp macro="" textlink="">
      <xdr:nvSpPr>
        <xdr:cNvPr id="142" name="n_1mainValue【道路】&#10;一人当たり延長">
          <a:extLst>
            <a:ext uri="{FF2B5EF4-FFF2-40B4-BE49-F238E27FC236}">
              <a16:creationId xmlns:a16="http://schemas.microsoft.com/office/drawing/2014/main" id="{00000000-0008-0000-0E00-00008E000000}"/>
            </a:ext>
          </a:extLst>
        </xdr:cNvPr>
        <xdr:cNvSpPr txBox="1"/>
      </xdr:nvSpPr>
      <xdr:spPr>
        <a:xfrm>
          <a:off x="9359411" y="706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36160</xdr:rowOff>
    </xdr:from>
    <xdr:ext cx="534377" cy="259045"/>
    <xdr:sp macro="" textlink="">
      <xdr:nvSpPr>
        <xdr:cNvPr id="143" name="n_2mainValue【道路】&#10;一人当たり延長">
          <a:extLst>
            <a:ext uri="{FF2B5EF4-FFF2-40B4-BE49-F238E27FC236}">
              <a16:creationId xmlns:a16="http://schemas.microsoft.com/office/drawing/2014/main" id="{00000000-0008-0000-0E00-00008F000000}"/>
            </a:ext>
          </a:extLst>
        </xdr:cNvPr>
        <xdr:cNvSpPr txBox="1"/>
      </xdr:nvSpPr>
      <xdr:spPr>
        <a:xfrm>
          <a:off x="8483111" y="706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38958</xdr:rowOff>
    </xdr:from>
    <xdr:ext cx="534377" cy="259045"/>
    <xdr:sp macro="" textlink="">
      <xdr:nvSpPr>
        <xdr:cNvPr id="144" name="n_3mainValue【道路】&#10;一人当たり延長">
          <a:extLst>
            <a:ext uri="{FF2B5EF4-FFF2-40B4-BE49-F238E27FC236}">
              <a16:creationId xmlns:a16="http://schemas.microsoft.com/office/drawing/2014/main" id="{00000000-0008-0000-0E00-000090000000}"/>
            </a:ext>
          </a:extLst>
        </xdr:cNvPr>
        <xdr:cNvSpPr txBox="1"/>
      </xdr:nvSpPr>
      <xdr:spPr>
        <a:xfrm>
          <a:off x="7594111" y="706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41784</xdr:rowOff>
    </xdr:from>
    <xdr:ext cx="534377" cy="259045"/>
    <xdr:sp macro="" textlink="">
      <xdr:nvSpPr>
        <xdr:cNvPr id="145" name="n_4mainValue【道路】&#10;一人当たり延長">
          <a:extLst>
            <a:ext uri="{FF2B5EF4-FFF2-40B4-BE49-F238E27FC236}">
              <a16:creationId xmlns:a16="http://schemas.microsoft.com/office/drawing/2014/main" id="{00000000-0008-0000-0E00-000091000000}"/>
            </a:ext>
          </a:extLst>
        </xdr:cNvPr>
        <xdr:cNvSpPr txBox="1"/>
      </xdr:nvSpPr>
      <xdr:spPr>
        <a:xfrm>
          <a:off x="6705111" y="707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E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94706</xdr:rowOff>
    </xdr:from>
    <xdr:to>
      <xdr:col>24</xdr:col>
      <xdr:colOff>62865</xdr:colOff>
      <xdr:row>64</xdr:row>
      <xdr:rowOff>6531</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flipV="1">
          <a:off x="4634865" y="9524456"/>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10358</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E00-0000AC000000}"/>
            </a:ext>
          </a:extLst>
        </xdr:cNvPr>
        <xdr:cNvSpPr txBox="1"/>
      </xdr:nvSpPr>
      <xdr:spPr>
        <a:xfrm>
          <a:off x="4673600" y="1098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xdr:rowOff>
    </xdr:from>
    <xdr:to>
      <xdr:col>24</xdr:col>
      <xdr:colOff>152400</xdr:colOff>
      <xdr:row>64</xdr:row>
      <xdr:rowOff>6531</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4546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41383</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E00-0000AE000000}"/>
            </a:ext>
          </a:extLst>
        </xdr:cNvPr>
        <xdr:cNvSpPr txBox="1"/>
      </xdr:nvSpPr>
      <xdr:spPr>
        <a:xfrm>
          <a:off x="4673600" y="929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94706</xdr:rowOff>
    </xdr:from>
    <xdr:to>
      <xdr:col>24</xdr:col>
      <xdr:colOff>152400</xdr:colOff>
      <xdr:row>55</xdr:row>
      <xdr:rowOff>94706</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952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126836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E00-0000B0000000}"/>
            </a:ext>
          </a:extLst>
        </xdr:cNvPr>
        <xdr:cNvSpPr txBox="1"/>
      </xdr:nvSpPr>
      <xdr:spPr>
        <a:xfrm>
          <a:off x="4673600" y="104138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148409</xdr:rowOff>
    </xdr:from>
    <xdr:to>
      <xdr:col>24</xdr:col>
      <xdr:colOff>114300</xdr:colOff>
      <xdr:row>61</xdr:row>
      <xdr:rowOff>78559</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45847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119017</xdr:rowOff>
    </xdr:from>
    <xdr:to>
      <xdr:col>20</xdr:col>
      <xdr:colOff>38100</xdr:colOff>
      <xdr:row>61</xdr:row>
      <xdr:rowOff>49167</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3746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2857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73297</xdr:rowOff>
    </xdr:from>
    <xdr:to>
      <xdr:col>6</xdr:col>
      <xdr:colOff>38100</xdr:colOff>
      <xdr:row>61</xdr:row>
      <xdr:rowOff>3447</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10795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29210</xdr:rowOff>
    </xdr:from>
    <xdr:to>
      <xdr:col>24</xdr:col>
      <xdr:colOff>114300</xdr:colOff>
      <xdr:row>60</xdr:row>
      <xdr:rowOff>130810</xdr:rowOff>
    </xdr:to>
    <xdr:sp macro="" textlink="">
      <xdr:nvSpPr>
        <xdr:cNvPr id="187" name="楕円 186">
          <a:extLst>
            <a:ext uri="{FF2B5EF4-FFF2-40B4-BE49-F238E27FC236}">
              <a16:creationId xmlns:a16="http://schemas.microsoft.com/office/drawing/2014/main" id="{00000000-0008-0000-0E00-0000BB000000}"/>
            </a:ext>
          </a:extLst>
        </xdr:cNvPr>
        <xdr:cNvSpPr/>
      </xdr:nvSpPr>
      <xdr:spPr>
        <a:xfrm>
          <a:off x="45847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52087</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E00-0000BC000000}"/>
            </a:ext>
          </a:extLst>
        </xdr:cNvPr>
        <xdr:cNvSpPr txBox="1"/>
      </xdr:nvSpPr>
      <xdr:spPr>
        <a:xfrm>
          <a:off x="4673600" y="1016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11249</xdr:rowOff>
    </xdr:from>
    <xdr:to>
      <xdr:col>20</xdr:col>
      <xdr:colOff>38100</xdr:colOff>
      <xdr:row>60</xdr:row>
      <xdr:rowOff>112849</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3746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62049</xdr:rowOff>
    </xdr:from>
    <xdr:to>
      <xdr:col>24</xdr:col>
      <xdr:colOff>63500</xdr:colOff>
      <xdr:row>60</xdr:row>
      <xdr:rowOff>80010</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3797300" y="10349049"/>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168003</xdr:rowOff>
    </xdr:from>
    <xdr:to>
      <xdr:col>15</xdr:col>
      <xdr:colOff>101600</xdr:colOff>
      <xdr:row>60</xdr:row>
      <xdr:rowOff>98153</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2857500" y="102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47353</xdr:rowOff>
    </xdr:from>
    <xdr:to>
      <xdr:col>19</xdr:col>
      <xdr:colOff>177800</xdr:colOff>
      <xdr:row>60</xdr:row>
      <xdr:rowOff>62049</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2908300" y="10334353"/>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164737</xdr:rowOff>
    </xdr:from>
    <xdr:to>
      <xdr:col>10</xdr:col>
      <xdr:colOff>165100</xdr:colOff>
      <xdr:row>60</xdr:row>
      <xdr:rowOff>94887</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1968500" y="1028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44087</xdr:rowOff>
    </xdr:from>
    <xdr:to>
      <xdr:col>15</xdr:col>
      <xdr:colOff>50800</xdr:colOff>
      <xdr:row>60</xdr:row>
      <xdr:rowOff>47353</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019300" y="1033108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148409</xdr:rowOff>
    </xdr:from>
    <xdr:to>
      <xdr:col>6</xdr:col>
      <xdr:colOff>38100</xdr:colOff>
      <xdr:row>60</xdr:row>
      <xdr:rowOff>78559</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079500" y="1026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27759</xdr:rowOff>
    </xdr:from>
    <xdr:to>
      <xdr:col>10</xdr:col>
      <xdr:colOff>114300</xdr:colOff>
      <xdr:row>60</xdr:row>
      <xdr:rowOff>44087</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1130300" y="1031475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40294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35820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32130</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2705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19067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1816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166024</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927744" y="1045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129376</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3582044" y="1007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114680</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270574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111414</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1816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95086</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927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E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159852</xdr:rowOff>
    </xdr:from>
    <xdr:to>
      <xdr:col>54</xdr:col>
      <xdr:colOff>189865</xdr:colOff>
      <xdr:row>64</xdr:row>
      <xdr:rowOff>68203</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flipV="1">
          <a:off x="10476865" y="9761052"/>
          <a:ext cx="0" cy="1279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72030</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E00-0000E5000000}"/>
            </a:ext>
          </a:extLst>
        </xdr:cNvPr>
        <xdr:cNvSpPr txBox="1"/>
      </xdr:nvSpPr>
      <xdr:spPr>
        <a:xfrm>
          <a:off x="10515600" y="1104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68203</xdr:rowOff>
    </xdr:from>
    <xdr:to>
      <xdr:col>55</xdr:col>
      <xdr:colOff>88900</xdr:colOff>
      <xdr:row>64</xdr:row>
      <xdr:rowOff>68203</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10388600" y="11041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106529</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E00-0000E7000000}"/>
            </a:ext>
          </a:extLst>
        </xdr:cNvPr>
        <xdr:cNvSpPr txBox="1"/>
      </xdr:nvSpPr>
      <xdr:spPr>
        <a:xfrm>
          <a:off x="10515600" y="95362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159852</xdr:rowOff>
    </xdr:from>
    <xdr:to>
      <xdr:col>55</xdr:col>
      <xdr:colOff>88900</xdr:colOff>
      <xdr:row>56</xdr:row>
      <xdr:rowOff>159852</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9761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101488</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E00-0000E9000000}"/>
            </a:ext>
          </a:extLst>
        </xdr:cNvPr>
        <xdr:cNvSpPr txBox="1"/>
      </xdr:nvSpPr>
      <xdr:spPr>
        <a:xfrm>
          <a:off x="10515600" y="10559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78611</xdr:rowOff>
    </xdr:from>
    <xdr:to>
      <xdr:col>55</xdr:col>
      <xdr:colOff>50800</xdr:colOff>
      <xdr:row>63</xdr:row>
      <xdr:rowOff>8761</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10426700" y="1070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91170</xdr:rowOff>
    </xdr:from>
    <xdr:to>
      <xdr:col>50</xdr:col>
      <xdr:colOff>165100</xdr:colOff>
      <xdr:row>63</xdr:row>
      <xdr:rowOff>21320</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9588500" y="107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90906</xdr:rowOff>
    </xdr:from>
    <xdr:to>
      <xdr:col>46</xdr:col>
      <xdr:colOff>38100</xdr:colOff>
      <xdr:row>63</xdr:row>
      <xdr:rowOff>21056</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8699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93907</xdr:rowOff>
    </xdr:from>
    <xdr:to>
      <xdr:col>41</xdr:col>
      <xdr:colOff>101600</xdr:colOff>
      <xdr:row>63</xdr:row>
      <xdr:rowOff>24057</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7810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98289</xdr:rowOff>
    </xdr:from>
    <xdr:to>
      <xdr:col>36</xdr:col>
      <xdr:colOff>165100</xdr:colOff>
      <xdr:row>63</xdr:row>
      <xdr:rowOff>28439</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6921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89760</xdr:rowOff>
    </xdr:from>
    <xdr:to>
      <xdr:col>55</xdr:col>
      <xdr:colOff>50800</xdr:colOff>
      <xdr:row>63</xdr:row>
      <xdr:rowOff>19910</xdr:rowOff>
    </xdr:to>
    <xdr:sp macro="" textlink="">
      <xdr:nvSpPr>
        <xdr:cNvPr id="244" name="楕円 243">
          <a:extLst>
            <a:ext uri="{FF2B5EF4-FFF2-40B4-BE49-F238E27FC236}">
              <a16:creationId xmlns:a16="http://schemas.microsoft.com/office/drawing/2014/main" id="{00000000-0008-0000-0E00-0000F4000000}"/>
            </a:ext>
          </a:extLst>
        </xdr:cNvPr>
        <xdr:cNvSpPr/>
      </xdr:nvSpPr>
      <xdr:spPr>
        <a:xfrm>
          <a:off x="10426700" y="1071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68187</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E00-0000F5000000}"/>
            </a:ext>
          </a:extLst>
        </xdr:cNvPr>
        <xdr:cNvSpPr txBox="1"/>
      </xdr:nvSpPr>
      <xdr:spPr>
        <a:xfrm>
          <a:off x="10515600" y="10698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101512</xdr:rowOff>
    </xdr:from>
    <xdr:to>
      <xdr:col>50</xdr:col>
      <xdr:colOff>165100</xdr:colOff>
      <xdr:row>63</xdr:row>
      <xdr:rowOff>31662</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9588500" y="1073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140560</xdr:rowOff>
    </xdr:from>
    <xdr:to>
      <xdr:col>55</xdr:col>
      <xdr:colOff>0</xdr:colOff>
      <xdr:row>62</xdr:row>
      <xdr:rowOff>152312</xdr:rowOff>
    </xdr:to>
    <xdr:cxnSp macro="">
      <xdr:nvCxnSpPr>
        <xdr:cNvPr id="247" name="直線コネクタ 246">
          <a:extLst>
            <a:ext uri="{FF2B5EF4-FFF2-40B4-BE49-F238E27FC236}">
              <a16:creationId xmlns:a16="http://schemas.microsoft.com/office/drawing/2014/main" id="{00000000-0008-0000-0E00-0000F7000000}"/>
            </a:ext>
          </a:extLst>
        </xdr:cNvPr>
        <xdr:cNvCxnSpPr/>
      </xdr:nvCxnSpPr>
      <xdr:spPr>
        <a:xfrm flipV="1">
          <a:off x="9639300" y="10770460"/>
          <a:ext cx="838200" cy="1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112165</xdr:rowOff>
    </xdr:from>
    <xdr:to>
      <xdr:col>46</xdr:col>
      <xdr:colOff>38100</xdr:colOff>
      <xdr:row>63</xdr:row>
      <xdr:rowOff>42315</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8699500" y="1074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152312</xdr:rowOff>
    </xdr:from>
    <xdr:to>
      <xdr:col>50</xdr:col>
      <xdr:colOff>114300</xdr:colOff>
      <xdr:row>62</xdr:row>
      <xdr:rowOff>162965</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8750300" y="10782212"/>
          <a:ext cx="889000" cy="1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124185</xdr:rowOff>
    </xdr:from>
    <xdr:to>
      <xdr:col>41</xdr:col>
      <xdr:colOff>101600</xdr:colOff>
      <xdr:row>63</xdr:row>
      <xdr:rowOff>54335</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7810500" y="1075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162965</xdr:rowOff>
    </xdr:from>
    <xdr:to>
      <xdr:col>45</xdr:col>
      <xdr:colOff>177800</xdr:colOff>
      <xdr:row>63</xdr:row>
      <xdr:rowOff>3535</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7861300" y="10792865"/>
          <a:ext cx="889000" cy="1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132719</xdr:rowOff>
    </xdr:from>
    <xdr:to>
      <xdr:col>36</xdr:col>
      <xdr:colOff>165100</xdr:colOff>
      <xdr:row>63</xdr:row>
      <xdr:rowOff>62869</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6921500" y="1076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3535</xdr:rowOff>
    </xdr:from>
    <xdr:to>
      <xdr:col>41</xdr:col>
      <xdr:colOff>50800</xdr:colOff>
      <xdr:row>63</xdr:row>
      <xdr:rowOff>12069</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6972300" y="10804885"/>
          <a:ext cx="8890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37847</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9327095" y="10496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37583</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8450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40584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7561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44966</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6672795" y="1050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22789</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9327095" y="1082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33442</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8450795" y="10834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45462</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7561795" y="10846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53996</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672795" y="10855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00000000-0008-0000-0E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flipV="1">
          <a:off x="4634865" y="13426439"/>
          <a:ext cx="0" cy="1432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00000000-0008-0000-0E00-00001F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00000000-0008-0000-0E00-000021010000}"/>
            </a:ext>
          </a:extLst>
        </xdr:cNvPr>
        <xdr:cNvSpPr txBox="1"/>
      </xdr:nvSpPr>
      <xdr:spPr>
        <a:xfrm>
          <a:off x="4673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2557</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00000000-0008-0000-0E00-000023010000}"/>
            </a:ext>
          </a:extLst>
        </xdr:cNvPr>
        <xdr:cNvSpPr txBox="1"/>
      </xdr:nvSpPr>
      <xdr:spPr>
        <a:xfrm>
          <a:off x="4673600" y="14061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45847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141605</xdr:rowOff>
    </xdr:from>
    <xdr:to>
      <xdr:col>20</xdr:col>
      <xdr:colOff>38100</xdr:colOff>
      <xdr:row>83</xdr:row>
      <xdr:rowOff>71755</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3746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128270</xdr:rowOff>
    </xdr:from>
    <xdr:to>
      <xdr:col>15</xdr:col>
      <xdr:colOff>101600</xdr:colOff>
      <xdr:row>83</xdr:row>
      <xdr:rowOff>58420</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2857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105411</xdr:rowOff>
    </xdr:from>
    <xdr:to>
      <xdr:col>10</xdr:col>
      <xdr:colOff>165100</xdr:colOff>
      <xdr:row>83</xdr:row>
      <xdr:rowOff>35561</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1968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82550</xdr:rowOff>
    </xdr:from>
    <xdr:to>
      <xdr:col>6</xdr:col>
      <xdr:colOff>38100</xdr:colOff>
      <xdr:row>83</xdr:row>
      <xdr:rowOff>12700</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1079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12064</xdr:rowOff>
    </xdr:from>
    <xdr:to>
      <xdr:col>24</xdr:col>
      <xdr:colOff>114300</xdr:colOff>
      <xdr:row>84</xdr:row>
      <xdr:rowOff>113664</xdr:rowOff>
    </xdr:to>
    <xdr:sp macro="" textlink="">
      <xdr:nvSpPr>
        <xdr:cNvPr id="302" name="楕円 301">
          <a:extLst>
            <a:ext uri="{FF2B5EF4-FFF2-40B4-BE49-F238E27FC236}">
              <a16:creationId xmlns:a16="http://schemas.microsoft.com/office/drawing/2014/main" id="{00000000-0008-0000-0E00-00002E010000}"/>
            </a:ext>
          </a:extLst>
        </xdr:cNvPr>
        <xdr:cNvSpPr/>
      </xdr:nvSpPr>
      <xdr:spPr>
        <a:xfrm>
          <a:off x="4584700" y="1441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161941</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00000000-0008-0000-0E00-00002F010000}"/>
            </a:ext>
          </a:extLst>
        </xdr:cNvPr>
        <xdr:cNvSpPr txBox="1"/>
      </xdr:nvSpPr>
      <xdr:spPr>
        <a:xfrm>
          <a:off x="4673600"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145414</xdr:rowOff>
    </xdr:from>
    <xdr:to>
      <xdr:col>20</xdr:col>
      <xdr:colOff>38100</xdr:colOff>
      <xdr:row>84</xdr:row>
      <xdr:rowOff>75564</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3746500" y="1437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24764</xdr:rowOff>
    </xdr:from>
    <xdr:to>
      <xdr:col>24</xdr:col>
      <xdr:colOff>63500</xdr:colOff>
      <xdr:row>84</xdr:row>
      <xdr:rowOff>62864</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a:off x="3797300" y="14426564"/>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103505</xdr:rowOff>
    </xdr:from>
    <xdr:to>
      <xdr:col>15</xdr:col>
      <xdr:colOff>101600</xdr:colOff>
      <xdr:row>84</xdr:row>
      <xdr:rowOff>33655</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2857500" y="1433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154305</xdr:rowOff>
    </xdr:from>
    <xdr:to>
      <xdr:col>19</xdr:col>
      <xdr:colOff>177800</xdr:colOff>
      <xdr:row>84</xdr:row>
      <xdr:rowOff>24764</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2908300" y="143846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156845</xdr:rowOff>
    </xdr:from>
    <xdr:to>
      <xdr:col>10</xdr:col>
      <xdr:colOff>165100</xdr:colOff>
      <xdr:row>84</xdr:row>
      <xdr:rowOff>86995</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1968500" y="1438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154305</xdr:rowOff>
    </xdr:from>
    <xdr:to>
      <xdr:col>15</xdr:col>
      <xdr:colOff>50800</xdr:colOff>
      <xdr:row>84</xdr:row>
      <xdr:rowOff>36195</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flipV="1">
          <a:off x="2019300" y="1438465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53975</xdr:rowOff>
    </xdr:from>
    <xdr:to>
      <xdr:col>6</xdr:col>
      <xdr:colOff>38100</xdr:colOff>
      <xdr:row>84</xdr:row>
      <xdr:rowOff>155575</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079500" y="1445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36195</xdr:rowOff>
    </xdr:from>
    <xdr:to>
      <xdr:col>10</xdr:col>
      <xdr:colOff>114300</xdr:colOff>
      <xdr:row>84</xdr:row>
      <xdr:rowOff>104775</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flipV="1">
          <a:off x="1130300" y="1443799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88282</xdr:rowOff>
    </xdr:from>
    <xdr:ext cx="405111" cy="259045"/>
    <xdr:sp macro="" textlink="">
      <xdr:nvSpPr>
        <xdr:cNvPr id="312" name="n_1aveValue【公営住宅】&#10;有形固定資産減価償却率">
          <a:extLst>
            <a:ext uri="{FF2B5EF4-FFF2-40B4-BE49-F238E27FC236}">
              <a16:creationId xmlns:a16="http://schemas.microsoft.com/office/drawing/2014/main" id="{00000000-0008-0000-0E00-000038010000}"/>
            </a:ext>
          </a:extLst>
        </xdr:cNvPr>
        <xdr:cNvSpPr txBox="1"/>
      </xdr:nvSpPr>
      <xdr:spPr>
        <a:xfrm>
          <a:off x="35820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74947</xdr:rowOff>
    </xdr:from>
    <xdr:ext cx="405111" cy="259045"/>
    <xdr:sp macro="" textlink="">
      <xdr:nvSpPr>
        <xdr:cNvPr id="313" name="n_2aveValue【公営住宅】&#10;有形固定資産減価償却率">
          <a:extLst>
            <a:ext uri="{FF2B5EF4-FFF2-40B4-BE49-F238E27FC236}">
              <a16:creationId xmlns:a16="http://schemas.microsoft.com/office/drawing/2014/main" id="{00000000-0008-0000-0E00-000039010000}"/>
            </a:ext>
          </a:extLst>
        </xdr:cNvPr>
        <xdr:cNvSpPr txBox="1"/>
      </xdr:nvSpPr>
      <xdr:spPr>
        <a:xfrm>
          <a:off x="2705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52088</xdr:rowOff>
    </xdr:from>
    <xdr:ext cx="405111" cy="259045"/>
    <xdr:sp macro="" textlink="">
      <xdr:nvSpPr>
        <xdr:cNvPr id="314" name="n_3aveValue【公営住宅】&#10;有形固定資産減価償却率">
          <a:extLst>
            <a:ext uri="{FF2B5EF4-FFF2-40B4-BE49-F238E27FC236}">
              <a16:creationId xmlns:a16="http://schemas.microsoft.com/office/drawing/2014/main" id="{00000000-0008-0000-0E00-00003A010000}"/>
            </a:ext>
          </a:extLst>
        </xdr:cNvPr>
        <xdr:cNvSpPr txBox="1"/>
      </xdr:nvSpPr>
      <xdr:spPr>
        <a:xfrm>
          <a:off x="1816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29227</xdr:rowOff>
    </xdr:from>
    <xdr:ext cx="405111" cy="259045"/>
    <xdr:sp macro="" textlink="">
      <xdr:nvSpPr>
        <xdr:cNvPr id="315" name="n_4aveValue【公営住宅】&#10;有形固定資産減価償却率">
          <a:extLst>
            <a:ext uri="{FF2B5EF4-FFF2-40B4-BE49-F238E27FC236}">
              <a16:creationId xmlns:a16="http://schemas.microsoft.com/office/drawing/2014/main" id="{00000000-0008-0000-0E00-00003B010000}"/>
            </a:ext>
          </a:extLst>
        </xdr:cNvPr>
        <xdr:cNvSpPr txBox="1"/>
      </xdr:nvSpPr>
      <xdr:spPr>
        <a:xfrm>
          <a:off x="9277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66691</xdr:rowOff>
    </xdr:from>
    <xdr:ext cx="405111" cy="259045"/>
    <xdr:sp macro="" textlink="">
      <xdr:nvSpPr>
        <xdr:cNvPr id="316" name="n_1mainValue【公営住宅】&#10;有形固定資産減価償却率">
          <a:extLst>
            <a:ext uri="{FF2B5EF4-FFF2-40B4-BE49-F238E27FC236}">
              <a16:creationId xmlns:a16="http://schemas.microsoft.com/office/drawing/2014/main" id="{00000000-0008-0000-0E00-00003C010000}"/>
            </a:ext>
          </a:extLst>
        </xdr:cNvPr>
        <xdr:cNvSpPr txBox="1"/>
      </xdr:nvSpPr>
      <xdr:spPr>
        <a:xfrm>
          <a:off x="3582044" y="1446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24782</xdr:rowOff>
    </xdr:from>
    <xdr:ext cx="405111" cy="259045"/>
    <xdr:sp macro="" textlink="">
      <xdr:nvSpPr>
        <xdr:cNvPr id="317" name="n_2mainValue【公営住宅】&#10;有形固定資産減価償却率">
          <a:extLst>
            <a:ext uri="{FF2B5EF4-FFF2-40B4-BE49-F238E27FC236}">
              <a16:creationId xmlns:a16="http://schemas.microsoft.com/office/drawing/2014/main" id="{00000000-0008-0000-0E00-00003D010000}"/>
            </a:ext>
          </a:extLst>
        </xdr:cNvPr>
        <xdr:cNvSpPr txBox="1"/>
      </xdr:nvSpPr>
      <xdr:spPr>
        <a:xfrm>
          <a:off x="2705744" y="1442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78122</xdr:rowOff>
    </xdr:from>
    <xdr:ext cx="405111" cy="259045"/>
    <xdr:sp macro="" textlink="">
      <xdr:nvSpPr>
        <xdr:cNvPr id="318" name="n_3mainValue【公営住宅】&#10;有形固定資産減価償却率">
          <a:extLst>
            <a:ext uri="{FF2B5EF4-FFF2-40B4-BE49-F238E27FC236}">
              <a16:creationId xmlns:a16="http://schemas.microsoft.com/office/drawing/2014/main" id="{00000000-0008-0000-0E00-00003E010000}"/>
            </a:ext>
          </a:extLst>
        </xdr:cNvPr>
        <xdr:cNvSpPr txBox="1"/>
      </xdr:nvSpPr>
      <xdr:spPr>
        <a:xfrm>
          <a:off x="1816744" y="1447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146702</xdr:rowOff>
    </xdr:from>
    <xdr:ext cx="405111" cy="259045"/>
    <xdr:sp macro="" textlink="">
      <xdr:nvSpPr>
        <xdr:cNvPr id="319" name="n_4mainValue【公営住宅】&#10;有形固定資産減価償却率">
          <a:extLst>
            <a:ext uri="{FF2B5EF4-FFF2-40B4-BE49-F238E27FC236}">
              <a16:creationId xmlns:a16="http://schemas.microsoft.com/office/drawing/2014/main" id="{00000000-0008-0000-0E00-00003F010000}"/>
            </a:ext>
          </a:extLst>
        </xdr:cNvPr>
        <xdr:cNvSpPr txBox="1"/>
      </xdr:nvSpPr>
      <xdr:spPr>
        <a:xfrm>
          <a:off x="927744" y="1454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00000000-0008-0000-0E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65669</xdr:rowOff>
    </xdr:from>
    <xdr:to>
      <xdr:col>54</xdr:col>
      <xdr:colOff>189865</xdr:colOff>
      <xdr:row>86</xdr:row>
      <xdr:rowOff>34168</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flipV="1">
          <a:off x="10476865" y="13610219"/>
          <a:ext cx="0" cy="1168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37995</xdr:rowOff>
    </xdr:from>
    <xdr:ext cx="469744" cy="259045"/>
    <xdr:sp macro="" textlink="">
      <xdr:nvSpPr>
        <xdr:cNvPr id="342" name="【公営住宅】&#10;一人当たり面積最小値テキスト">
          <a:extLst>
            <a:ext uri="{FF2B5EF4-FFF2-40B4-BE49-F238E27FC236}">
              <a16:creationId xmlns:a16="http://schemas.microsoft.com/office/drawing/2014/main" id="{00000000-0008-0000-0E00-000056010000}"/>
            </a:ext>
          </a:extLst>
        </xdr:cNvPr>
        <xdr:cNvSpPr txBox="1"/>
      </xdr:nvSpPr>
      <xdr:spPr>
        <a:xfrm>
          <a:off x="10515600" y="1478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34168</xdr:rowOff>
    </xdr:from>
    <xdr:to>
      <xdr:col>55</xdr:col>
      <xdr:colOff>88900</xdr:colOff>
      <xdr:row>86</xdr:row>
      <xdr:rowOff>34168</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10388600" y="1477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12346</xdr:rowOff>
    </xdr:from>
    <xdr:ext cx="534377" cy="259045"/>
    <xdr:sp macro="" textlink="">
      <xdr:nvSpPr>
        <xdr:cNvPr id="344" name="【公営住宅】&#10;一人当たり面積最大値テキスト">
          <a:extLst>
            <a:ext uri="{FF2B5EF4-FFF2-40B4-BE49-F238E27FC236}">
              <a16:creationId xmlns:a16="http://schemas.microsoft.com/office/drawing/2014/main" id="{00000000-0008-0000-0E00-000058010000}"/>
            </a:ext>
          </a:extLst>
        </xdr:cNvPr>
        <xdr:cNvSpPr txBox="1"/>
      </xdr:nvSpPr>
      <xdr:spPr>
        <a:xfrm>
          <a:off x="10515600" y="1338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65669</xdr:rowOff>
    </xdr:from>
    <xdr:to>
      <xdr:col>55</xdr:col>
      <xdr:colOff>88900</xdr:colOff>
      <xdr:row>79</xdr:row>
      <xdr:rowOff>65669</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10388600" y="13610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79021</xdr:rowOff>
    </xdr:from>
    <xdr:ext cx="469744" cy="259045"/>
    <xdr:sp macro="" textlink="">
      <xdr:nvSpPr>
        <xdr:cNvPr id="346" name="【公営住宅】&#10;一人当たり面積平均値テキスト">
          <a:extLst>
            <a:ext uri="{FF2B5EF4-FFF2-40B4-BE49-F238E27FC236}">
              <a16:creationId xmlns:a16="http://schemas.microsoft.com/office/drawing/2014/main" id="{00000000-0008-0000-0E00-00005A010000}"/>
            </a:ext>
          </a:extLst>
        </xdr:cNvPr>
        <xdr:cNvSpPr txBox="1"/>
      </xdr:nvSpPr>
      <xdr:spPr>
        <a:xfrm>
          <a:off x="10515600" y="14652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47" name="フローチャート: 判断 346">
          <a:extLst>
            <a:ext uri="{FF2B5EF4-FFF2-40B4-BE49-F238E27FC236}">
              <a16:creationId xmlns:a16="http://schemas.microsoft.com/office/drawing/2014/main" id="{00000000-0008-0000-0E00-00005B010000}"/>
            </a:ext>
          </a:extLst>
        </xdr:cNvPr>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101966</xdr:rowOff>
    </xdr:from>
    <xdr:to>
      <xdr:col>50</xdr:col>
      <xdr:colOff>165100</xdr:colOff>
      <xdr:row>86</xdr:row>
      <xdr:rowOff>32116</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9588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100457</xdr:rowOff>
    </xdr:from>
    <xdr:to>
      <xdr:col>46</xdr:col>
      <xdr:colOff>38100</xdr:colOff>
      <xdr:row>86</xdr:row>
      <xdr:rowOff>30607</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8699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101828</xdr:rowOff>
    </xdr:from>
    <xdr:to>
      <xdr:col>41</xdr:col>
      <xdr:colOff>101600</xdr:colOff>
      <xdr:row>86</xdr:row>
      <xdr:rowOff>31978</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7810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103338</xdr:rowOff>
    </xdr:from>
    <xdr:to>
      <xdr:col>36</xdr:col>
      <xdr:colOff>165100</xdr:colOff>
      <xdr:row>86</xdr:row>
      <xdr:rowOff>33488</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6921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75631</xdr:rowOff>
    </xdr:from>
    <xdr:to>
      <xdr:col>55</xdr:col>
      <xdr:colOff>50800</xdr:colOff>
      <xdr:row>86</xdr:row>
      <xdr:rowOff>5781</xdr:rowOff>
    </xdr:to>
    <xdr:sp macro="" textlink="">
      <xdr:nvSpPr>
        <xdr:cNvPr id="357" name="楕円 356">
          <a:extLst>
            <a:ext uri="{FF2B5EF4-FFF2-40B4-BE49-F238E27FC236}">
              <a16:creationId xmlns:a16="http://schemas.microsoft.com/office/drawing/2014/main" id="{00000000-0008-0000-0E00-000065010000}"/>
            </a:ext>
          </a:extLst>
        </xdr:cNvPr>
        <xdr:cNvSpPr/>
      </xdr:nvSpPr>
      <xdr:spPr>
        <a:xfrm>
          <a:off x="10426700" y="1464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35008</xdr:rowOff>
    </xdr:from>
    <xdr:ext cx="469744" cy="259045"/>
    <xdr:sp macro="" textlink="">
      <xdr:nvSpPr>
        <xdr:cNvPr id="358" name="【公営住宅】&#10;一人当たり面積該当値テキスト">
          <a:extLst>
            <a:ext uri="{FF2B5EF4-FFF2-40B4-BE49-F238E27FC236}">
              <a16:creationId xmlns:a16="http://schemas.microsoft.com/office/drawing/2014/main" id="{00000000-0008-0000-0E00-000066010000}"/>
            </a:ext>
          </a:extLst>
        </xdr:cNvPr>
        <xdr:cNvSpPr txBox="1"/>
      </xdr:nvSpPr>
      <xdr:spPr>
        <a:xfrm>
          <a:off x="10515600" y="1443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77780</xdr:rowOff>
    </xdr:from>
    <xdr:to>
      <xdr:col>50</xdr:col>
      <xdr:colOff>165100</xdr:colOff>
      <xdr:row>86</xdr:row>
      <xdr:rowOff>7930</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9588500" y="1465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126431</xdr:rowOff>
    </xdr:from>
    <xdr:to>
      <xdr:col>55</xdr:col>
      <xdr:colOff>0</xdr:colOff>
      <xdr:row>85</xdr:row>
      <xdr:rowOff>128580</xdr:rowOff>
    </xdr:to>
    <xdr:cxnSp macro="">
      <xdr:nvCxnSpPr>
        <xdr:cNvPr id="360" name="直線コネクタ 359">
          <a:extLst>
            <a:ext uri="{FF2B5EF4-FFF2-40B4-BE49-F238E27FC236}">
              <a16:creationId xmlns:a16="http://schemas.microsoft.com/office/drawing/2014/main" id="{00000000-0008-0000-0E00-000068010000}"/>
            </a:ext>
          </a:extLst>
        </xdr:cNvPr>
        <xdr:cNvCxnSpPr/>
      </xdr:nvCxnSpPr>
      <xdr:spPr>
        <a:xfrm flipV="1">
          <a:off x="9639300" y="14699681"/>
          <a:ext cx="8382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79426</xdr:rowOff>
    </xdr:from>
    <xdr:to>
      <xdr:col>46</xdr:col>
      <xdr:colOff>38100</xdr:colOff>
      <xdr:row>86</xdr:row>
      <xdr:rowOff>9576</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8699500" y="1465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128580</xdr:rowOff>
    </xdr:from>
    <xdr:to>
      <xdr:col>50</xdr:col>
      <xdr:colOff>114300</xdr:colOff>
      <xdr:row>85</xdr:row>
      <xdr:rowOff>130226</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flipV="1">
          <a:off x="8750300" y="14701830"/>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79701</xdr:rowOff>
    </xdr:from>
    <xdr:to>
      <xdr:col>41</xdr:col>
      <xdr:colOff>101600</xdr:colOff>
      <xdr:row>86</xdr:row>
      <xdr:rowOff>9851</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7810500" y="1465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130226</xdr:rowOff>
    </xdr:from>
    <xdr:to>
      <xdr:col>45</xdr:col>
      <xdr:colOff>177800</xdr:colOff>
      <xdr:row>85</xdr:row>
      <xdr:rowOff>130501</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7861300" y="14703476"/>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82032</xdr:rowOff>
    </xdr:from>
    <xdr:to>
      <xdr:col>36</xdr:col>
      <xdr:colOff>165100</xdr:colOff>
      <xdr:row>86</xdr:row>
      <xdr:rowOff>12182</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6921500" y="1465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130501</xdr:rowOff>
    </xdr:from>
    <xdr:to>
      <xdr:col>41</xdr:col>
      <xdr:colOff>50800</xdr:colOff>
      <xdr:row>85</xdr:row>
      <xdr:rowOff>132832</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6972300" y="14703751"/>
          <a:ext cx="889000" cy="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23243</xdr:rowOff>
    </xdr:from>
    <xdr:ext cx="469744" cy="259045"/>
    <xdr:sp macro="" textlink="">
      <xdr:nvSpPr>
        <xdr:cNvPr id="367" name="n_1aveValue【公営住宅】&#10;一人当たり面積">
          <a:extLst>
            <a:ext uri="{FF2B5EF4-FFF2-40B4-BE49-F238E27FC236}">
              <a16:creationId xmlns:a16="http://schemas.microsoft.com/office/drawing/2014/main" id="{00000000-0008-0000-0E00-00006F010000}"/>
            </a:ext>
          </a:extLst>
        </xdr:cNvPr>
        <xdr:cNvSpPr txBox="1"/>
      </xdr:nvSpPr>
      <xdr:spPr>
        <a:xfrm>
          <a:off x="9391727"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21734</xdr:rowOff>
    </xdr:from>
    <xdr:ext cx="469744" cy="259045"/>
    <xdr:sp macro="" textlink="">
      <xdr:nvSpPr>
        <xdr:cNvPr id="368" name="n_2aveValue【公営住宅】&#10;一人当たり面積">
          <a:extLst>
            <a:ext uri="{FF2B5EF4-FFF2-40B4-BE49-F238E27FC236}">
              <a16:creationId xmlns:a16="http://schemas.microsoft.com/office/drawing/2014/main" id="{00000000-0008-0000-0E00-000070010000}"/>
            </a:ext>
          </a:extLst>
        </xdr:cNvPr>
        <xdr:cNvSpPr txBox="1"/>
      </xdr:nvSpPr>
      <xdr:spPr>
        <a:xfrm>
          <a:off x="8515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23105</xdr:rowOff>
    </xdr:from>
    <xdr:ext cx="469744" cy="259045"/>
    <xdr:sp macro="" textlink="">
      <xdr:nvSpPr>
        <xdr:cNvPr id="369" name="n_3aveValue【公営住宅】&#10;一人当たり面積">
          <a:extLst>
            <a:ext uri="{FF2B5EF4-FFF2-40B4-BE49-F238E27FC236}">
              <a16:creationId xmlns:a16="http://schemas.microsoft.com/office/drawing/2014/main" id="{00000000-0008-0000-0E00-000071010000}"/>
            </a:ext>
          </a:extLst>
        </xdr:cNvPr>
        <xdr:cNvSpPr txBox="1"/>
      </xdr:nvSpPr>
      <xdr:spPr>
        <a:xfrm>
          <a:off x="76264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24615</xdr:rowOff>
    </xdr:from>
    <xdr:ext cx="469744" cy="259045"/>
    <xdr:sp macro="" textlink="">
      <xdr:nvSpPr>
        <xdr:cNvPr id="370" name="n_4aveValue【公営住宅】&#10;一人当たり面積">
          <a:extLst>
            <a:ext uri="{FF2B5EF4-FFF2-40B4-BE49-F238E27FC236}">
              <a16:creationId xmlns:a16="http://schemas.microsoft.com/office/drawing/2014/main" id="{00000000-0008-0000-0E00-000072010000}"/>
            </a:ext>
          </a:extLst>
        </xdr:cNvPr>
        <xdr:cNvSpPr txBox="1"/>
      </xdr:nvSpPr>
      <xdr:spPr>
        <a:xfrm>
          <a:off x="6737427" y="1476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24457</xdr:rowOff>
    </xdr:from>
    <xdr:ext cx="469744" cy="259045"/>
    <xdr:sp macro="" textlink="">
      <xdr:nvSpPr>
        <xdr:cNvPr id="371" name="n_1mainValue【公営住宅】&#10;一人当たり面積">
          <a:extLst>
            <a:ext uri="{FF2B5EF4-FFF2-40B4-BE49-F238E27FC236}">
              <a16:creationId xmlns:a16="http://schemas.microsoft.com/office/drawing/2014/main" id="{00000000-0008-0000-0E00-000073010000}"/>
            </a:ext>
          </a:extLst>
        </xdr:cNvPr>
        <xdr:cNvSpPr txBox="1"/>
      </xdr:nvSpPr>
      <xdr:spPr>
        <a:xfrm>
          <a:off x="9391727" y="1442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26103</xdr:rowOff>
    </xdr:from>
    <xdr:ext cx="469744" cy="259045"/>
    <xdr:sp macro="" textlink="">
      <xdr:nvSpPr>
        <xdr:cNvPr id="372" name="n_2mainValue【公営住宅】&#10;一人当たり面積">
          <a:extLst>
            <a:ext uri="{FF2B5EF4-FFF2-40B4-BE49-F238E27FC236}">
              <a16:creationId xmlns:a16="http://schemas.microsoft.com/office/drawing/2014/main" id="{00000000-0008-0000-0E00-000074010000}"/>
            </a:ext>
          </a:extLst>
        </xdr:cNvPr>
        <xdr:cNvSpPr txBox="1"/>
      </xdr:nvSpPr>
      <xdr:spPr>
        <a:xfrm>
          <a:off x="8515427" y="14427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26378</xdr:rowOff>
    </xdr:from>
    <xdr:ext cx="469744" cy="259045"/>
    <xdr:sp macro="" textlink="">
      <xdr:nvSpPr>
        <xdr:cNvPr id="373" name="n_3mainValue【公営住宅】&#10;一人当たり面積">
          <a:extLst>
            <a:ext uri="{FF2B5EF4-FFF2-40B4-BE49-F238E27FC236}">
              <a16:creationId xmlns:a16="http://schemas.microsoft.com/office/drawing/2014/main" id="{00000000-0008-0000-0E00-000075010000}"/>
            </a:ext>
          </a:extLst>
        </xdr:cNvPr>
        <xdr:cNvSpPr txBox="1"/>
      </xdr:nvSpPr>
      <xdr:spPr>
        <a:xfrm>
          <a:off x="7626427" y="14428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28709</xdr:rowOff>
    </xdr:from>
    <xdr:ext cx="469744" cy="259045"/>
    <xdr:sp macro="" textlink="">
      <xdr:nvSpPr>
        <xdr:cNvPr id="374" name="n_4mainValue【公営住宅】&#10;一人当たり面積">
          <a:extLst>
            <a:ext uri="{FF2B5EF4-FFF2-40B4-BE49-F238E27FC236}">
              <a16:creationId xmlns:a16="http://schemas.microsoft.com/office/drawing/2014/main" id="{00000000-0008-0000-0E00-000076010000}"/>
            </a:ext>
          </a:extLst>
        </xdr:cNvPr>
        <xdr:cNvSpPr txBox="1"/>
      </xdr:nvSpPr>
      <xdr:spPr>
        <a:xfrm>
          <a:off x="6737427" y="14430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3" name="正方形/長方形 402">
          <a:extLst>
            <a:ext uri="{FF2B5EF4-FFF2-40B4-BE49-F238E27FC236}">
              <a16:creationId xmlns:a16="http://schemas.microsoft.com/office/drawing/2014/main" id="{00000000-0008-0000-0E00-000093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4" name="正方形/長方形 403">
          <a:extLst>
            <a:ext uri="{FF2B5EF4-FFF2-40B4-BE49-F238E27FC236}">
              <a16:creationId xmlns:a16="http://schemas.microsoft.com/office/drawing/2014/main" id="{00000000-0008-0000-0E00-000094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5" name="正方形/長方形 404">
          <a:extLst>
            <a:ext uri="{FF2B5EF4-FFF2-40B4-BE49-F238E27FC236}">
              <a16:creationId xmlns:a16="http://schemas.microsoft.com/office/drawing/2014/main" id="{00000000-0008-0000-0E00-000095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6" name="正方形/長方形 405">
          <a:extLst>
            <a:ext uri="{FF2B5EF4-FFF2-40B4-BE49-F238E27FC236}">
              <a16:creationId xmlns:a16="http://schemas.microsoft.com/office/drawing/2014/main" id="{00000000-0008-0000-0E00-000096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a:extLst>
            <a:ext uri="{FF2B5EF4-FFF2-40B4-BE49-F238E27FC236}">
              <a16:creationId xmlns:a16="http://schemas.microsoft.com/office/drawing/2014/main" id="{00000000-0008-0000-0E00-000097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a:extLst>
            <a:ext uri="{FF2B5EF4-FFF2-40B4-BE49-F238E27FC236}">
              <a16:creationId xmlns:a16="http://schemas.microsoft.com/office/drawing/2014/main" id="{00000000-0008-0000-0E00-000098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a:extLst>
            <a:ext uri="{FF2B5EF4-FFF2-40B4-BE49-F238E27FC236}">
              <a16:creationId xmlns:a16="http://schemas.microsoft.com/office/drawing/2014/main" id="{00000000-0008-0000-0E00-000099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a:extLst>
            <a:ext uri="{FF2B5EF4-FFF2-40B4-BE49-F238E27FC236}">
              <a16:creationId xmlns:a16="http://schemas.microsoft.com/office/drawing/2014/main" id="{00000000-0008-0000-0E00-00009A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a:extLst>
            <a:ext uri="{FF2B5EF4-FFF2-40B4-BE49-F238E27FC236}">
              <a16:creationId xmlns:a16="http://schemas.microsoft.com/office/drawing/2014/main" id="{00000000-0008-0000-0E00-00009B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a:extLst>
            <a:ext uri="{FF2B5EF4-FFF2-40B4-BE49-F238E27FC236}">
              <a16:creationId xmlns:a16="http://schemas.microsoft.com/office/drawing/2014/main" id="{00000000-0008-0000-0E00-00009C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a:extLst>
            <a:ext uri="{FF2B5EF4-FFF2-40B4-BE49-F238E27FC236}">
              <a16:creationId xmlns:a16="http://schemas.microsoft.com/office/drawing/2014/main" id="{00000000-0008-0000-0E00-00009D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a:extLst>
            <a:ext uri="{FF2B5EF4-FFF2-40B4-BE49-F238E27FC236}">
              <a16:creationId xmlns:a16="http://schemas.microsoft.com/office/drawing/2014/main" id="{00000000-0008-0000-0E00-00009E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1" name="テキスト ボックス 420">
          <a:extLst>
            <a:ext uri="{FF2B5EF4-FFF2-40B4-BE49-F238E27FC236}">
              <a16:creationId xmlns:a16="http://schemas.microsoft.com/office/drawing/2014/main" id="{00000000-0008-0000-0E00-0000A501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3" name="テキスト ボックス 422">
          <a:extLst>
            <a:ext uri="{FF2B5EF4-FFF2-40B4-BE49-F238E27FC236}">
              <a16:creationId xmlns:a16="http://schemas.microsoft.com/office/drawing/2014/main" id="{00000000-0008-0000-0E00-0000A701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5" name="テキスト ボックス 424">
          <a:extLst>
            <a:ext uri="{FF2B5EF4-FFF2-40B4-BE49-F238E27FC236}">
              <a16:creationId xmlns:a16="http://schemas.microsoft.com/office/drawing/2014/main" id="{00000000-0008-0000-0E00-0000A901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8" name="【学校施設】&#10;有形固定資産減価償却率グラフ枠">
          <a:extLst>
            <a:ext uri="{FF2B5EF4-FFF2-40B4-BE49-F238E27FC236}">
              <a16:creationId xmlns:a16="http://schemas.microsoft.com/office/drawing/2014/main" id="{00000000-0008-0000-0E00-0000AC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36576</xdr:rowOff>
    </xdr:from>
    <xdr:to>
      <xdr:col>85</xdr:col>
      <xdr:colOff>126364</xdr:colOff>
      <xdr:row>62</xdr:row>
      <xdr:rowOff>66294</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flipV="1">
          <a:off x="16318864" y="9466326"/>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70121</xdr:rowOff>
    </xdr:from>
    <xdr:ext cx="405111" cy="259045"/>
    <xdr:sp macro="" textlink="">
      <xdr:nvSpPr>
        <xdr:cNvPr id="430" name="【学校施設】&#10;有形固定資産減価償却率最小値テキスト">
          <a:extLst>
            <a:ext uri="{FF2B5EF4-FFF2-40B4-BE49-F238E27FC236}">
              <a16:creationId xmlns:a16="http://schemas.microsoft.com/office/drawing/2014/main" id="{00000000-0008-0000-0E00-0000AE010000}"/>
            </a:ext>
          </a:extLst>
        </xdr:cNvPr>
        <xdr:cNvSpPr txBox="1"/>
      </xdr:nvSpPr>
      <xdr:spPr>
        <a:xfrm>
          <a:off x="16357600" y="1070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66294</xdr:rowOff>
    </xdr:from>
    <xdr:to>
      <xdr:col>86</xdr:col>
      <xdr:colOff>25400</xdr:colOff>
      <xdr:row>62</xdr:row>
      <xdr:rowOff>66294</xdr:rowOff>
    </xdr:to>
    <xdr:cxnSp macro="">
      <xdr:nvCxnSpPr>
        <xdr:cNvPr id="431" name="直線コネクタ 430">
          <a:extLst>
            <a:ext uri="{FF2B5EF4-FFF2-40B4-BE49-F238E27FC236}">
              <a16:creationId xmlns:a16="http://schemas.microsoft.com/office/drawing/2014/main" id="{00000000-0008-0000-0E00-0000AF010000}"/>
            </a:ext>
          </a:extLst>
        </xdr:cNvPr>
        <xdr:cNvCxnSpPr/>
      </xdr:nvCxnSpPr>
      <xdr:spPr>
        <a:xfrm>
          <a:off x="16230600" y="1069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154703</xdr:rowOff>
    </xdr:from>
    <xdr:ext cx="405111" cy="259045"/>
    <xdr:sp macro="" textlink="">
      <xdr:nvSpPr>
        <xdr:cNvPr id="432" name="【学校施設】&#10;有形固定資産減価償却率最大値テキスト">
          <a:extLst>
            <a:ext uri="{FF2B5EF4-FFF2-40B4-BE49-F238E27FC236}">
              <a16:creationId xmlns:a16="http://schemas.microsoft.com/office/drawing/2014/main" id="{00000000-0008-0000-0E00-0000B0010000}"/>
            </a:ext>
          </a:extLst>
        </xdr:cNvPr>
        <xdr:cNvSpPr txBox="1"/>
      </xdr:nvSpPr>
      <xdr:spPr>
        <a:xfrm>
          <a:off x="16357600" y="924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36576</xdr:rowOff>
    </xdr:from>
    <xdr:to>
      <xdr:col>86</xdr:col>
      <xdr:colOff>25400</xdr:colOff>
      <xdr:row>55</xdr:row>
      <xdr:rowOff>36576</xdr:rowOff>
    </xdr:to>
    <xdr:cxnSp macro="">
      <xdr:nvCxnSpPr>
        <xdr:cNvPr id="433" name="直線コネクタ 432">
          <a:extLst>
            <a:ext uri="{FF2B5EF4-FFF2-40B4-BE49-F238E27FC236}">
              <a16:creationId xmlns:a16="http://schemas.microsoft.com/office/drawing/2014/main" id="{00000000-0008-0000-0E00-0000B1010000}"/>
            </a:ext>
          </a:extLst>
        </xdr:cNvPr>
        <xdr:cNvCxnSpPr/>
      </xdr:nvCxnSpPr>
      <xdr:spPr>
        <a:xfrm>
          <a:off x="16230600" y="946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138955</xdr:rowOff>
    </xdr:from>
    <xdr:ext cx="405111" cy="259045"/>
    <xdr:sp macro="" textlink="">
      <xdr:nvSpPr>
        <xdr:cNvPr id="434" name="【学校施設】&#10;有形固定資産減価償却率平均値テキスト">
          <a:extLst>
            <a:ext uri="{FF2B5EF4-FFF2-40B4-BE49-F238E27FC236}">
              <a16:creationId xmlns:a16="http://schemas.microsoft.com/office/drawing/2014/main" id="{00000000-0008-0000-0E00-0000B2010000}"/>
            </a:ext>
          </a:extLst>
        </xdr:cNvPr>
        <xdr:cNvSpPr txBox="1"/>
      </xdr:nvSpPr>
      <xdr:spPr>
        <a:xfrm>
          <a:off x="16357600" y="9911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116078</xdr:rowOff>
    </xdr:from>
    <xdr:to>
      <xdr:col>85</xdr:col>
      <xdr:colOff>177800</xdr:colOff>
      <xdr:row>59</xdr:row>
      <xdr:rowOff>46228</xdr:rowOff>
    </xdr:to>
    <xdr:sp macro="" textlink="">
      <xdr:nvSpPr>
        <xdr:cNvPr id="435" name="フローチャート: 判断 434">
          <a:extLst>
            <a:ext uri="{FF2B5EF4-FFF2-40B4-BE49-F238E27FC236}">
              <a16:creationId xmlns:a16="http://schemas.microsoft.com/office/drawing/2014/main" id="{00000000-0008-0000-0E00-0000B3010000}"/>
            </a:ext>
          </a:extLst>
        </xdr:cNvPr>
        <xdr:cNvSpPr/>
      </xdr:nvSpPr>
      <xdr:spPr>
        <a:xfrm>
          <a:off x="16268700" y="10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436" name="フローチャート: 判断 435">
          <a:extLst>
            <a:ext uri="{FF2B5EF4-FFF2-40B4-BE49-F238E27FC236}">
              <a16:creationId xmlns:a16="http://schemas.microsoft.com/office/drawing/2014/main" id="{00000000-0008-0000-0E00-0000B4010000}"/>
            </a:ext>
          </a:extLst>
        </xdr:cNvPr>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88646</xdr:rowOff>
    </xdr:from>
    <xdr:to>
      <xdr:col>76</xdr:col>
      <xdr:colOff>165100</xdr:colOff>
      <xdr:row>59</xdr:row>
      <xdr:rowOff>18796</xdr:rowOff>
    </xdr:to>
    <xdr:sp macro="" textlink="">
      <xdr:nvSpPr>
        <xdr:cNvPr id="437" name="フローチャート: 判断 436">
          <a:extLst>
            <a:ext uri="{FF2B5EF4-FFF2-40B4-BE49-F238E27FC236}">
              <a16:creationId xmlns:a16="http://schemas.microsoft.com/office/drawing/2014/main" id="{00000000-0008-0000-0E00-0000B5010000}"/>
            </a:ext>
          </a:extLst>
        </xdr:cNvPr>
        <xdr:cNvSpPr/>
      </xdr:nvSpPr>
      <xdr:spPr>
        <a:xfrm>
          <a:off x="14541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74930</xdr:rowOff>
    </xdr:from>
    <xdr:to>
      <xdr:col>72</xdr:col>
      <xdr:colOff>38100</xdr:colOff>
      <xdr:row>59</xdr:row>
      <xdr:rowOff>5080</xdr:rowOff>
    </xdr:to>
    <xdr:sp macro="" textlink="">
      <xdr:nvSpPr>
        <xdr:cNvPr id="438" name="フローチャート: 判断 437">
          <a:extLst>
            <a:ext uri="{FF2B5EF4-FFF2-40B4-BE49-F238E27FC236}">
              <a16:creationId xmlns:a16="http://schemas.microsoft.com/office/drawing/2014/main" id="{00000000-0008-0000-0E00-0000B6010000}"/>
            </a:ext>
          </a:extLst>
        </xdr:cNvPr>
        <xdr:cNvSpPr/>
      </xdr:nvSpPr>
      <xdr:spPr>
        <a:xfrm>
          <a:off x="13652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68072</xdr:rowOff>
    </xdr:from>
    <xdr:to>
      <xdr:col>67</xdr:col>
      <xdr:colOff>101600</xdr:colOff>
      <xdr:row>58</xdr:row>
      <xdr:rowOff>169672</xdr:rowOff>
    </xdr:to>
    <xdr:sp macro="" textlink="">
      <xdr:nvSpPr>
        <xdr:cNvPr id="439" name="フローチャート: 判断 438">
          <a:extLst>
            <a:ext uri="{FF2B5EF4-FFF2-40B4-BE49-F238E27FC236}">
              <a16:creationId xmlns:a16="http://schemas.microsoft.com/office/drawing/2014/main" id="{00000000-0008-0000-0E00-0000B7010000}"/>
            </a:ext>
          </a:extLst>
        </xdr:cNvPr>
        <xdr:cNvSpPr/>
      </xdr:nvSpPr>
      <xdr:spPr>
        <a:xfrm>
          <a:off x="12763500" y="1001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00000000-0008-0000-0E00-0000B8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00000000-0008-0000-0E00-0000B9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00000000-0008-0000-0E00-0000BA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00000000-0008-0000-0E00-0000BB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E00-0000BC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15494</xdr:rowOff>
    </xdr:from>
    <xdr:to>
      <xdr:col>85</xdr:col>
      <xdr:colOff>177800</xdr:colOff>
      <xdr:row>62</xdr:row>
      <xdr:rowOff>117094</xdr:rowOff>
    </xdr:to>
    <xdr:sp macro="" textlink="">
      <xdr:nvSpPr>
        <xdr:cNvPr id="445" name="楕円 444">
          <a:extLst>
            <a:ext uri="{FF2B5EF4-FFF2-40B4-BE49-F238E27FC236}">
              <a16:creationId xmlns:a16="http://schemas.microsoft.com/office/drawing/2014/main" id="{00000000-0008-0000-0E00-0000BD010000}"/>
            </a:ext>
          </a:extLst>
        </xdr:cNvPr>
        <xdr:cNvSpPr/>
      </xdr:nvSpPr>
      <xdr:spPr>
        <a:xfrm>
          <a:off x="16268700" y="1064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101871</xdr:rowOff>
    </xdr:from>
    <xdr:ext cx="405111" cy="259045"/>
    <xdr:sp macro="" textlink="">
      <xdr:nvSpPr>
        <xdr:cNvPr id="446" name="【学校施設】&#10;有形固定資産減価償却率該当値テキスト">
          <a:extLst>
            <a:ext uri="{FF2B5EF4-FFF2-40B4-BE49-F238E27FC236}">
              <a16:creationId xmlns:a16="http://schemas.microsoft.com/office/drawing/2014/main" id="{00000000-0008-0000-0E00-0000BE010000}"/>
            </a:ext>
          </a:extLst>
        </xdr:cNvPr>
        <xdr:cNvSpPr txBox="1"/>
      </xdr:nvSpPr>
      <xdr:spPr>
        <a:xfrm>
          <a:off x="16357600" y="10560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1778</xdr:rowOff>
    </xdr:from>
    <xdr:to>
      <xdr:col>81</xdr:col>
      <xdr:colOff>101600</xdr:colOff>
      <xdr:row>62</xdr:row>
      <xdr:rowOff>103378</xdr:rowOff>
    </xdr:to>
    <xdr:sp macro="" textlink="">
      <xdr:nvSpPr>
        <xdr:cNvPr id="447" name="楕円 446">
          <a:extLst>
            <a:ext uri="{FF2B5EF4-FFF2-40B4-BE49-F238E27FC236}">
              <a16:creationId xmlns:a16="http://schemas.microsoft.com/office/drawing/2014/main" id="{00000000-0008-0000-0E00-0000BF010000}"/>
            </a:ext>
          </a:extLst>
        </xdr:cNvPr>
        <xdr:cNvSpPr/>
      </xdr:nvSpPr>
      <xdr:spPr>
        <a:xfrm>
          <a:off x="15430500" y="1063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52578</xdr:rowOff>
    </xdr:from>
    <xdr:to>
      <xdr:col>85</xdr:col>
      <xdr:colOff>127000</xdr:colOff>
      <xdr:row>62</xdr:row>
      <xdr:rowOff>66294</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15481300" y="1068247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26924</xdr:rowOff>
    </xdr:from>
    <xdr:to>
      <xdr:col>76</xdr:col>
      <xdr:colOff>165100</xdr:colOff>
      <xdr:row>62</xdr:row>
      <xdr:rowOff>128524</xdr:rowOff>
    </xdr:to>
    <xdr:sp macro="" textlink="">
      <xdr:nvSpPr>
        <xdr:cNvPr id="449" name="楕円 448">
          <a:extLst>
            <a:ext uri="{FF2B5EF4-FFF2-40B4-BE49-F238E27FC236}">
              <a16:creationId xmlns:a16="http://schemas.microsoft.com/office/drawing/2014/main" id="{00000000-0008-0000-0E00-0000C1010000}"/>
            </a:ext>
          </a:extLst>
        </xdr:cNvPr>
        <xdr:cNvSpPr/>
      </xdr:nvSpPr>
      <xdr:spPr>
        <a:xfrm>
          <a:off x="14541500" y="1065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52578</xdr:rowOff>
    </xdr:from>
    <xdr:to>
      <xdr:col>81</xdr:col>
      <xdr:colOff>50800</xdr:colOff>
      <xdr:row>62</xdr:row>
      <xdr:rowOff>77724</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flipV="1">
          <a:off x="14592300" y="1068247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24638</xdr:rowOff>
    </xdr:from>
    <xdr:to>
      <xdr:col>72</xdr:col>
      <xdr:colOff>38100</xdr:colOff>
      <xdr:row>62</xdr:row>
      <xdr:rowOff>126238</xdr:rowOff>
    </xdr:to>
    <xdr:sp macro="" textlink="">
      <xdr:nvSpPr>
        <xdr:cNvPr id="451" name="楕円 450">
          <a:extLst>
            <a:ext uri="{FF2B5EF4-FFF2-40B4-BE49-F238E27FC236}">
              <a16:creationId xmlns:a16="http://schemas.microsoft.com/office/drawing/2014/main" id="{00000000-0008-0000-0E00-0000C3010000}"/>
            </a:ext>
          </a:extLst>
        </xdr:cNvPr>
        <xdr:cNvSpPr/>
      </xdr:nvSpPr>
      <xdr:spPr>
        <a:xfrm>
          <a:off x="13652500" y="1065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75438</xdr:rowOff>
    </xdr:from>
    <xdr:to>
      <xdr:col>76</xdr:col>
      <xdr:colOff>114300</xdr:colOff>
      <xdr:row>62</xdr:row>
      <xdr:rowOff>77724</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13703300" y="1070533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74930</xdr:rowOff>
    </xdr:from>
    <xdr:to>
      <xdr:col>67</xdr:col>
      <xdr:colOff>101600</xdr:colOff>
      <xdr:row>63</xdr:row>
      <xdr:rowOff>5080</xdr:rowOff>
    </xdr:to>
    <xdr:sp macro="" textlink="">
      <xdr:nvSpPr>
        <xdr:cNvPr id="453" name="楕円 452">
          <a:extLst>
            <a:ext uri="{FF2B5EF4-FFF2-40B4-BE49-F238E27FC236}">
              <a16:creationId xmlns:a16="http://schemas.microsoft.com/office/drawing/2014/main" id="{00000000-0008-0000-0E00-0000C5010000}"/>
            </a:ext>
          </a:extLst>
        </xdr:cNvPr>
        <xdr:cNvSpPr/>
      </xdr:nvSpPr>
      <xdr:spPr>
        <a:xfrm>
          <a:off x="12763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75438</xdr:rowOff>
    </xdr:from>
    <xdr:to>
      <xdr:col>71</xdr:col>
      <xdr:colOff>177800</xdr:colOff>
      <xdr:row>62</xdr:row>
      <xdr:rowOff>125730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flipV="1">
          <a:off x="12814300" y="1070533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55897</xdr:rowOff>
    </xdr:from>
    <xdr:ext cx="405111" cy="259045"/>
    <xdr:sp macro="" textlink="">
      <xdr:nvSpPr>
        <xdr:cNvPr id="455" name="n_1aveValue【学校施設】&#10;有形固定資産減価償却率">
          <a:extLst>
            <a:ext uri="{FF2B5EF4-FFF2-40B4-BE49-F238E27FC236}">
              <a16:creationId xmlns:a16="http://schemas.microsoft.com/office/drawing/2014/main" id="{00000000-0008-0000-0E00-0000C7010000}"/>
            </a:ext>
          </a:extLst>
        </xdr:cNvPr>
        <xdr:cNvSpPr txBox="1"/>
      </xdr:nvSpPr>
      <xdr:spPr>
        <a:xfrm>
          <a:off x="152660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35323</xdr:rowOff>
    </xdr:from>
    <xdr:ext cx="405111" cy="259045"/>
    <xdr:sp macro="" textlink="">
      <xdr:nvSpPr>
        <xdr:cNvPr id="456" name="n_2aveValue【学校施設】&#10;有形固定資産減価償却率">
          <a:extLst>
            <a:ext uri="{FF2B5EF4-FFF2-40B4-BE49-F238E27FC236}">
              <a16:creationId xmlns:a16="http://schemas.microsoft.com/office/drawing/2014/main" id="{00000000-0008-0000-0E00-0000C8010000}"/>
            </a:ext>
          </a:extLst>
        </xdr:cNvPr>
        <xdr:cNvSpPr txBox="1"/>
      </xdr:nvSpPr>
      <xdr:spPr>
        <a:xfrm>
          <a:off x="14389744" y="980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21607</xdr:rowOff>
    </xdr:from>
    <xdr:ext cx="405111" cy="259045"/>
    <xdr:sp macro="" textlink="">
      <xdr:nvSpPr>
        <xdr:cNvPr id="457" name="n_3aveValue【学校施設】&#10;有形固定資産減価償却率">
          <a:extLst>
            <a:ext uri="{FF2B5EF4-FFF2-40B4-BE49-F238E27FC236}">
              <a16:creationId xmlns:a16="http://schemas.microsoft.com/office/drawing/2014/main" id="{00000000-0008-0000-0E00-0000C9010000}"/>
            </a:ext>
          </a:extLst>
        </xdr:cNvPr>
        <xdr:cNvSpPr txBox="1"/>
      </xdr:nvSpPr>
      <xdr:spPr>
        <a:xfrm>
          <a:off x="13500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14749</xdr:rowOff>
    </xdr:from>
    <xdr:ext cx="405111" cy="259045"/>
    <xdr:sp macro="" textlink="">
      <xdr:nvSpPr>
        <xdr:cNvPr id="458" name="n_4aveValue【学校施設】&#10;有形固定資産減価償却率">
          <a:extLst>
            <a:ext uri="{FF2B5EF4-FFF2-40B4-BE49-F238E27FC236}">
              <a16:creationId xmlns:a16="http://schemas.microsoft.com/office/drawing/2014/main" id="{00000000-0008-0000-0E00-0000CA010000}"/>
            </a:ext>
          </a:extLst>
        </xdr:cNvPr>
        <xdr:cNvSpPr txBox="1"/>
      </xdr:nvSpPr>
      <xdr:spPr>
        <a:xfrm>
          <a:off x="12611744" y="978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94505</xdr:rowOff>
    </xdr:from>
    <xdr:ext cx="405111" cy="259045"/>
    <xdr:sp macro="" textlink="">
      <xdr:nvSpPr>
        <xdr:cNvPr id="459" name="n_1mainValue【学校施設】&#10;有形固定資産減価償却率">
          <a:extLst>
            <a:ext uri="{FF2B5EF4-FFF2-40B4-BE49-F238E27FC236}">
              <a16:creationId xmlns:a16="http://schemas.microsoft.com/office/drawing/2014/main" id="{00000000-0008-0000-0E00-0000CB010000}"/>
            </a:ext>
          </a:extLst>
        </xdr:cNvPr>
        <xdr:cNvSpPr txBox="1"/>
      </xdr:nvSpPr>
      <xdr:spPr>
        <a:xfrm>
          <a:off x="15266044" y="10724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119651</xdr:rowOff>
    </xdr:from>
    <xdr:ext cx="405111" cy="259045"/>
    <xdr:sp macro="" textlink="">
      <xdr:nvSpPr>
        <xdr:cNvPr id="460" name="n_2mainValue【学校施設】&#10;有形固定資産減価償却率">
          <a:extLst>
            <a:ext uri="{FF2B5EF4-FFF2-40B4-BE49-F238E27FC236}">
              <a16:creationId xmlns:a16="http://schemas.microsoft.com/office/drawing/2014/main" id="{00000000-0008-0000-0E00-0000CC010000}"/>
            </a:ext>
          </a:extLst>
        </xdr:cNvPr>
        <xdr:cNvSpPr txBox="1"/>
      </xdr:nvSpPr>
      <xdr:spPr>
        <a:xfrm>
          <a:off x="14389744" y="1074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117365</xdr:rowOff>
    </xdr:from>
    <xdr:ext cx="405111" cy="259045"/>
    <xdr:sp macro="" textlink="">
      <xdr:nvSpPr>
        <xdr:cNvPr id="461" name="n_3mainValue【学校施設】&#10;有形固定資産減価償却率">
          <a:extLst>
            <a:ext uri="{FF2B5EF4-FFF2-40B4-BE49-F238E27FC236}">
              <a16:creationId xmlns:a16="http://schemas.microsoft.com/office/drawing/2014/main" id="{00000000-0008-0000-0E00-0000CD010000}"/>
            </a:ext>
          </a:extLst>
        </xdr:cNvPr>
        <xdr:cNvSpPr txBox="1"/>
      </xdr:nvSpPr>
      <xdr:spPr>
        <a:xfrm>
          <a:off x="13500744" y="10747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167657</xdr:rowOff>
    </xdr:from>
    <xdr:ext cx="405111" cy="259045"/>
    <xdr:sp macro="" textlink="">
      <xdr:nvSpPr>
        <xdr:cNvPr id="462" name="n_4mainValue【学校施設】&#10;有形固定資産減価償却率">
          <a:extLst>
            <a:ext uri="{FF2B5EF4-FFF2-40B4-BE49-F238E27FC236}">
              <a16:creationId xmlns:a16="http://schemas.microsoft.com/office/drawing/2014/main" id="{00000000-0008-0000-0E00-0000CE010000}"/>
            </a:ext>
          </a:extLst>
        </xdr:cNvPr>
        <xdr:cNvSpPr txBox="1"/>
      </xdr:nvSpPr>
      <xdr:spPr>
        <a:xfrm>
          <a:off x="12611744"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3" name="正方形/長方形 462">
          <a:extLst>
            <a:ext uri="{FF2B5EF4-FFF2-40B4-BE49-F238E27FC236}">
              <a16:creationId xmlns:a16="http://schemas.microsoft.com/office/drawing/2014/main" id="{00000000-0008-0000-0E00-0000CF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4" name="正方形/長方形 463">
          <a:extLst>
            <a:ext uri="{FF2B5EF4-FFF2-40B4-BE49-F238E27FC236}">
              <a16:creationId xmlns:a16="http://schemas.microsoft.com/office/drawing/2014/main" id="{00000000-0008-0000-0E00-0000D0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5" name="正方形/長方形 464">
          <a:extLst>
            <a:ext uri="{FF2B5EF4-FFF2-40B4-BE49-F238E27FC236}">
              <a16:creationId xmlns:a16="http://schemas.microsoft.com/office/drawing/2014/main" id="{00000000-0008-0000-0E00-0000D1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6" name="正方形/長方形 465">
          <a:extLst>
            <a:ext uri="{FF2B5EF4-FFF2-40B4-BE49-F238E27FC236}">
              <a16:creationId xmlns:a16="http://schemas.microsoft.com/office/drawing/2014/main" id="{00000000-0008-0000-0E00-0000D2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7" name="正方形/長方形 466">
          <a:extLst>
            <a:ext uri="{FF2B5EF4-FFF2-40B4-BE49-F238E27FC236}">
              <a16:creationId xmlns:a16="http://schemas.microsoft.com/office/drawing/2014/main" id="{00000000-0008-0000-0E00-0000D3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8" name="正方形/長方形 467">
          <a:extLst>
            <a:ext uri="{FF2B5EF4-FFF2-40B4-BE49-F238E27FC236}">
              <a16:creationId xmlns:a16="http://schemas.microsoft.com/office/drawing/2014/main" id="{00000000-0008-0000-0E00-0000D4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9" name="正方形/長方形 468">
          <a:extLst>
            <a:ext uri="{FF2B5EF4-FFF2-40B4-BE49-F238E27FC236}">
              <a16:creationId xmlns:a16="http://schemas.microsoft.com/office/drawing/2014/main" id="{00000000-0008-0000-0E00-0000D5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0" name="正方形/長方形 469">
          <a:extLst>
            <a:ext uri="{FF2B5EF4-FFF2-40B4-BE49-F238E27FC236}">
              <a16:creationId xmlns:a16="http://schemas.microsoft.com/office/drawing/2014/main" id="{00000000-0008-0000-0E00-0000D6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5" name="直線コネクタ 484">
          <a:extLst>
            <a:ext uri="{FF2B5EF4-FFF2-40B4-BE49-F238E27FC236}">
              <a16:creationId xmlns:a16="http://schemas.microsoft.com/office/drawing/2014/main" id="{00000000-0008-0000-0E00-0000E5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7" name="【学校施設】&#10;一人当たり面積グラフ枠">
          <a:extLst>
            <a:ext uri="{FF2B5EF4-FFF2-40B4-BE49-F238E27FC236}">
              <a16:creationId xmlns:a16="http://schemas.microsoft.com/office/drawing/2014/main" id="{00000000-0008-0000-0E00-0000E7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124587</xdr:rowOff>
    </xdr:from>
    <xdr:to>
      <xdr:col>116</xdr:col>
      <xdr:colOff>62864</xdr:colOff>
      <xdr:row>63</xdr:row>
      <xdr:rowOff>122301</xdr:rowOff>
    </xdr:to>
    <xdr:cxnSp macro="">
      <xdr:nvCxnSpPr>
        <xdr:cNvPr id="488" name="直線コネクタ 487">
          <a:extLst>
            <a:ext uri="{FF2B5EF4-FFF2-40B4-BE49-F238E27FC236}">
              <a16:creationId xmlns:a16="http://schemas.microsoft.com/office/drawing/2014/main" id="{00000000-0008-0000-0E00-0000E8010000}"/>
            </a:ext>
          </a:extLst>
        </xdr:cNvPr>
        <xdr:cNvCxnSpPr/>
      </xdr:nvCxnSpPr>
      <xdr:spPr>
        <a:xfrm flipV="1">
          <a:off x="22160864" y="9554337"/>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126128</xdr:rowOff>
    </xdr:from>
    <xdr:ext cx="469744" cy="259045"/>
    <xdr:sp macro="" textlink="">
      <xdr:nvSpPr>
        <xdr:cNvPr id="489" name="【学校施設】&#10;一人当たり面積最小値テキスト">
          <a:extLst>
            <a:ext uri="{FF2B5EF4-FFF2-40B4-BE49-F238E27FC236}">
              <a16:creationId xmlns:a16="http://schemas.microsoft.com/office/drawing/2014/main" id="{00000000-0008-0000-0E00-0000E9010000}"/>
            </a:ext>
          </a:extLst>
        </xdr:cNvPr>
        <xdr:cNvSpPr txBox="1"/>
      </xdr:nvSpPr>
      <xdr:spPr>
        <a:xfrm>
          <a:off x="22199600" y="1092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122301</xdr:rowOff>
    </xdr:from>
    <xdr:to>
      <xdr:col>116</xdr:col>
      <xdr:colOff>152400</xdr:colOff>
      <xdr:row>63</xdr:row>
      <xdr:rowOff>122301</xdr:rowOff>
    </xdr:to>
    <xdr:cxnSp macro="">
      <xdr:nvCxnSpPr>
        <xdr:cNvPr id="490" name="直線コネクタ 489">
          <a:extLst>
            <a:ext uri="{FF2B5EF4-FFF2-40B4-BE49-F238E27FC236}">
              <a16:creationId xmlns:a16="http://schemas.microsoft.com/office/drawing/2014/main" id="{00000000-0008-0000-0E00-0000EA010000}"/>
            </a:ext>
          </a:extLst>
        </xdr:cNvPr>
        <xdr:cNvCxnSpPr/>
      </xdr:nvCxnSpPr>
      <xdr:spPr>
        <a:xfrm>
          <a:off x="22072600" y="1092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71264</xdr:rowOff>
    </xdr:from>
    <xdr:ext cx="469744" cy="259045"/>
    <xdr:sp macro="" textlink="">
      <xdr:nvSpPr>
        <xdr:cNvPr id="491" name="【学校施設】&#10;一人当たり面積最大値テキスト">
          <a:extLst>
            <a:ext uri="{FF2B5EF4-FFF2-40B4-BE49-F238E27FC236}">
              <a16:creationId xmlns:a16="http://schemas.microsoft.com/office/drawing/2014/main" id="{00000000-0008-0000-0E00-0000EB010000}"/>
            </a:ext>
          </a:extLst>
        </xdr:cNvPr>
        <xdr:cNvSpPr txBox="1"/>
      </xdr:nvSpPr>
      <xdr:spPr>
        <a:xfrm>
          <a:off x="22199600" y="9329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124587</xdr:rowOff>
    </xdr:from>
    <xdr:to>
      <xdr:col>116</xdr:col>
      <xdr:colOff>152400</xdr:colOff>
      <xdr:row>55</xdr:row>
      <xdr:rowOff>124587</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a:off x="22072600" y="955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54210</xdr:rowOff>
    </xdr:from>
    <xdr:ext cx="469744" cy="259045"/>
    <xdr:sp macro="" textlink="">
      <xdr:nvSpPr>
        <xdr:cNvPr id="493" name="【学校施設】&#10;一人当たり面積平均値テキスト">
          <a:extLst>
            <a:ext uri="{FF2B5EF4-FFF2-40B4-BE49-F238E27FC236}">
              <a16:creationId xmlns:a16="http://schemas.microsoft.com/office/drawing/2014/main" id="{00000000-0008-0000-0E00-0000ED010000}"/>
            </a:ext>
          </a:extLst>
        </xdr:cNvPr>
        <xdr:cNvSpPr txBox="1"/>
      </xdr:nvSpPr>
      <xdr:spPr>
        <a:xfrm>
          <a:off x="22199600" y="10512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31333</xdr:rowOff>
    </xdr:from>
    <xdr:to>
      <xdr:col>116</xdr:col>
      <xdr:colOff>114300</xdr:colOff>
      <xdr:row>62</xdr:row>
      <xdr:rowOff>132933</xdr:rowOff>
    </xdr:to>
    <xdr:sp macro="" textlink="">
      <xdr:nvSpPr>
        <xdr:cNvPr id="494" name="フローチャート: 判断 493">
          <a:extLst>
            <a:ext uri="{FF2B5EF4-FFF2-40B4-BE49-F238E27FC236}">
              <a16:creationId xmlns:a16="http://schemas.microsoft.com/office/drawing/2014/main" id="{00000000-0008-0000-0E00-0000EE010000}"/>
            </a:ext>
          </a:extLst>
        </xdr:cNvPr>
        <xdr:cNvSpPr/>
      </xdr:nvSpPr>
      <xdr:spPr>
        <a:xfrm>
          <a:off x="22110700" y="1066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44886</xdr:rowOff>
    </xdr:from>
    <xdr:to>
      <xdr:col>112</xdr:col>
      <xdr:colOff>38100</xdr:colOff>
      <xdr:row>62</xdr:row>
      <xdr:rowOff>146486</xdr:rowOff>
    </xdr:to>
    <xdr:sp macro="" textlink="">
      <xdr:nvSpPr>
        <xdr:cNvPr id="495" name="フローチャート: 判断 494">
          <a:extLst>
            <a:ext uri="{FF2B5EF4-FFF2-40B4-BE49-F238E27FC236}">
              <a16:creationId xmlns:a16="http://schemas.microsoft.com/office/drawing/2014/main" id="{00000000-0008-0000-0E00-0000EF010000}"/>
            </a:ext>
          </a:extLst>
        </xdr:cNvPr>
        <xdr:cNvSpPr/>
      </xdr:nvSpPr>
      <xdr:spPr>
        <a:xfrm>
          <a:off x="21272500" y="1067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50927</xdr:rowOff>
    </xdr:from>
    <xdr:to>
      <xdr:col>107</xdr:col>
      <xdr:colOff>101600</xdr:colOff>
      <xdr:row>62</xdr:row>
      <xdr:rowOff>152527</xdr:rowOff>
    </xdr:to>
    <xdr:sp macro="" textlink="">
      <xdr:nvSpPr>
        <xdr:cNvPr id="496" name="フローチャート: 判断 495">
          <a:extLst>
            <a:ext uri="{FF2B5EF4-FFF2-40B4-BE49-F238E27FC236}">
              <a16:creationId xmlns:a16="http://schemas.microsoft.com/office/drawing/2014/main" id="{00000000-0008-0000-0E00-0000F0010000}"/>
            </a:ext>
          </a:extLst>
        </xdr:cNvPr>
        <xdr:cNvSpPr/>
      </xdr:nvSpPr>
      <xdr:spPr>
        <a:xfrm>
          <a:off x="20383500" y="1068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53539</xdr:rowOff>
    </xdr:from>
    <xdr:to>
      <xdr:col>102</xdr:col>
      <xdr:colOff>165100</xdr:colOff>
      <xdr:row>62</xdr:row>
      <xdr:rowOff>155139</xdr:rowOff>
    </xdr:to>
    <xdr:sp macro="" textlink="">
      <xdr:nvSpPr>
        <xdr:cNvPr id="497" name="フローチャート: 判断 496">
          <a:extLst>
            <a:ext uri="{FF2B5EF4-FFF2-40B4-BE49-F238E27FC236}">
              <a16:creationId xmlns:a16="http://schemas.microsoft.com/office/drawing/2014/main" id="{00000000-0008-0000-0E00-0000F1010000}"/>
            </a:ext>
          </a:extLst>
        </xdr:cNvPr>
        <xdr:cNvSpPr/>
      </xdr:nvSpPr>
      <xdr:spPr>
        <a:xfrm>
          <a:off x="19494500" y="1068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34435</xdr:rowOff>
    </xdr:from>
    <xdr:to>
      <xdr:col>98</xdr:col>
      <xdr:colOff>38100</xdr:colOff>
      <xdr:row>62</xdr:row>
      <xdr:rowOff>136035</xdr:rowOff>
    </xdr:to>
    <xdr:sp macro="" textlink="">
      <xdr:nvSpPr>
        <xdr:cNvPr id="498" name="フローチャート: 判断 497">
          <a:extLst>
            <a:ext uri="{FF2B5EF4-FFF2-40B4-BE49-F238E27FC236}">
              <a16:creationId xmlns:a16="http://schemas.microsoft.com/office/drawing/2014/main" id="{00000000-0008-0000-0E00-0000F2010000}"/>
            </a:ext>
          </a:extLst>
        </xdr:cNvPr>
        <xdr:cNvSpPr/>
      </xdr:nvSpPr>
      <xdr:spPr>
        <a:xfrm>
          <a:off x="18605500" y="1066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00000000-0008-0000-0E00-0000F3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00000000-0008-0000-0E00-0000F4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00000000-0008-0000-0E00-0000F5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00000000-0008-0000-0E00-0000F6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56642</xdr:rowOff>
    </xdr:from>
    <xdr:to>
      <xdr:col>116</xdr:col>
      <xdr:colOff>114300</xdr:colOff>
      <xdr:row>62</xdr:row>
      <xdr:rowOff>158242</xdr:rowOff>
    </xdr:to>
    <xdr:sp macro="" textlink="">
      <xdr:nvSpPr>
        <xdr:cNvPr id="504" name="楕円 503">
          <a:extLst>
            <a:ext uri="{FF2B5EF4-FFF2-40B4-BE49-F238E27FC236}">
              <a16:creationId xmlns:a16="http://schemas.microsoft.com/office/drawing/2014/main" id="{00000000-0008-0000-0E00-0000F8010000}"/>
            </a:ext>
          </a:extLst>
        </xdr:cNvPr>
        <xdr:cNvSpPr/>
      </xdr:nvSpPr>
      <xdr:spPr>
        <a:xfrm>
          <a:off x="22110700" y="1068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35069</xdr:rowOff>
    </xdr:from>
    <xdr:ext cx="469744" cy="259045"/>
    <xdr:sp macro="" textlink="">
      <xdr:nvSpPr>
        <xdr:cNvPr id="505" name="【学校施設】&#10;一人当たり面積該当値テキスト">
          <a:extLst>
            <a:ext uri="{FF2B5EF4-FFF2-40B4-BE49-F238E27FC236}">
              <a16:creationId xmlns:a16="http://schemas.microsoft.com/office/drawing/2014/main" id="{00000000-0008-0000-0E00-0000F9010000}"/>
            </a:ext>
          </a:extLst>
        </xdr:cNvPr>
        <xdr:cNvSpPr txBox="1"/>
      </xdr:nvSpPr>
      <xdr:spPr>
        <a:xfrm>
          <a:off x="22199600"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66766</xdr:rowOff>
    </xdr:from>
    <xdr:to>
      <xdr:col>112</xdr:col>
      <xdr:colOff>38100</xdr:colOff>
      <xdr:row>62</xdr:row>
      <xdr:rowOff>168366</xdr:rowOff>
    </xdr:to>
    <xdr:sp macro="" textlink="">
      <xdr:nvSpPr>
        <xdr:cNvPr id="506" name="楕円 505">
          <a:extLst>
            <a:ext uri="{FF2B5EF4-FFF2-40B4-BE49-F238E27FC236}">
              <a16:creationId xmlns:a16="http://schemas.microsoft.com/office/drawing/2014/main" id="{00000000-0008-0000-0E00-0000FA010000}"/>
            </a:ext>
          </a:extLst>
        </xdr:cNvPr>
        <xdr:cNvSpPr/>
      </xdr:nvSpPr>
      <xdr:spPr>
        <a:xfrm>
          <a:off x="212725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107442</xdr:rowOff>
    </xdr:from>
    <xdr:to>
      <xdr:col>116</xdr:col>
      <xdr:colOff>63500</xdr:colOff>
      <xdr:row>62</xdr:row>
      <xdr:rowOff>117566</xdr:rowOff>
    </xdr:to>
    <xdr:cxnSp macro="">
      <xdr:nvCxnSpPr>
        <xdr:cNvPr id="507" name="直線コネクタ 506">
          <a:extLst>
            <a:ext uri="{FF2B5EF4-FFF2-40B4-BE49-F238E27FC236}">
              <a16:creationId xmlns:a16="http://schemas.microsoft.com/office/drawing/2014/main" id="{00000000-0008-0000-0E00-0000FB010000}"/>
            </a:ext>
          </a:extLst>
        </xdr:cNvPr>
        <xdr:cNvCxnSpPr/>
      </xdr:nvCxnSpPr>
      <xdr:spPr>
        <a:xfrm flipV="1">
          <a:off x="21323300" y="10737342"/>
          <a:ext cx="838200" cy="1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74113</xdr:rowOff>
    </xdr:from>
    <xdr:to>
      <xdr:col>107</xdr:col>
      <xdr:colOff>101600</xdr:colOff>
      <xdr:row>63</xdr:row>
      <xdr:rowOff>4263</xdr:rowOff>
    </xdr:to>
    <xdr:sp macro="" textlink="">
      <xdr:nvSpPr>
        <xdr:cNvPr id="508" name="楕円 507">
          <a:extLst>
            <a:ext uri="{FF2B5EF4-FFF2-40B4-BE49-F238E27FC236}">
              <a16:creationId xmlns:a16="http://schemas.microsoft.com/office/drawing/2014/main" id="{00000000-0008-0000-0E00-0000FC010000}"/>
            </a:ext>
          </a:extLst>
        </xdr:cNvPr>
        <xdr:cNvSpPr/>
      </xdr:nvSpPr>
      <xdr:spPr>
        <a:xfrm>
          <a:off x="20383500" y="1070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117566</xdr:rowOff>
    </xdr:from>
    <xdr:to>
      <xdr:col>111</xdr:col>
      <xdr:colOff>177800</xdr:colOff>
      <xdr:row>62</xdr:row>
      <xdr:rowOff>124913</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flipV="1">
          <a:off x="20434300" y="10747466"/>
          <a:ext cx="889000" cy="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66276</xdr:rowOff>
    </xdr:from>
    <xdr:to>
      <xdr:col>102</xdr:col>
      <xdr:colOff>165100</xdr:colOff>
      <xdr:row>62</xdr:row>
      <xdr:rowOff>167876</xdr:rowOff>
    </xdr:to>
    <xdr:sp macro="" textlink="">
      <xdr:nvSpPr>
        <xdr:cNvPr id="510" name="楕円 509">
          <a:extLst>
            <a:ext uri="{FF2B5EF4-FFF2-40B4-BE49-F238E27FC236}">
              <a16:creationId xmlns:a16="http://schemas.microsoft.com/office/drawing/2014/main" id="{00000000-0008-0000-0E00-0000FE010000}"/>
            </a:ext>
          </a:extLst>
        </xdr:cNvPr>
        <xdr:cNvSpPr/>
      </xdr:nvSpPr>
      <xdr:spPr>
        <a:xfrm>
          <a:off x="19494500" y="1069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117076</xdr:rowOff>
    </xdr:from>
    <xdr:to>
      <xdr:col>107</xdr:col>
      <xdr:colOff>50800</xdr:colOff>
      <xdr:row>62</xdr:row>
      <xdr:rowOff>124913</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a:off x="19545300" y="10746976"/>
          <a:ext cx="8890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86523</xdr:rowOff>
    </xdr:from>
    <xdr:to>
      <xdr:col>98</xdr:col>
      <xdr:colOff>38100</xdr:colOff>
      <xdr:row>63</xdr:row>
      <xdr:rowOff>16673</xdr:rowOff>
    </xdr:to>
    <xdr:sp macro="" textlink="">
      <xdr:nvSpPr>
        <xdr:cNvPr id="512" name="楕円 511">
          <a:extLst>
            <a:ext uri="{FF2B5EF4-FFF2-40B4-BE49-F238E27FC236}">
              <a16:creationId xmlns:a16="http://schemas.microsoft.com/office/drawing/2014/main" id="{00000000-0008-0000-0E00-000000020000}"/>
            </a:ext>
          </a:extLst>
        </xdr:cNvPr>
        <xdr:cNvSpPr/>
      </xdr:nvSpPr>
      <xdr:spPr>
        <a:xfrm>
          <a:off x="18605500" y="1071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117076</xdr:rowOff>
    </xdr:from>
    <xdr:to>
      <xdr:col>102</xdr:col>
      <xdr:colOff>114300</xdr:colOff>
      <xdr:row>62</xdr:row>
      <xdr:rowOff>137323</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flipV="1">
          <a:off x="18656300" y="10746976"/>
          <a:ext cx="889000" cy="2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163013</xdr:rowOff>
    </xdr:from>
    <xdr:ext cx="469744" cy="259045"/>
    <xdr:sp macro="" textlink="">
      <xdr:nvSpPr>
        <xdr:cNvPr id="514" name="n_1aveValue【学校施設】&#10;一人当たり面積">
          <a:extLst>
            <a:ext uri="{FF2B5EF4-FFF2-40B4-BE49-F238E27FC236}">
              <a16:creationId xmlns:a16="http://schemas.microsoft.com/office/drawing/2014/main" id="{00000000-0008-0000-0E00-000002020000}"/>
            </a:ext>
          </a:extLst>
        </xdr:cNvPr>
        <xdr:cNvSpPr txBox="1"/>
      </xdr:nvSpPr>
      <xdr:spPr>
        <a:xfrm>
          <a:off x="21075727" y="1045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169054</xdr:rowOff>
    </xdr:from>
    <xdr:ext cx="469744" cy="259045"/>
    <xdr:sp macro="" textlink="">
      <xdr:nvSpPr>
        <xdr:cNvPr id="515" name="n_2aveValue【学校施設】&#10;一人当たり面積">
          <a:extLst>
            <a:ext uri="{FF2B5EF4-FFF2-40B4-BE49-F238E27FC236}">
              <a16:creationId xmlns:a16="http://schemas.microsoft.com/office/drawing/2014/main" id="{00000000-0008-0000-0E00-000003020000}"/>
            </a:ext>
          </a:extLst>
        </xdr:cNvPr>
        <xdr:cNvSpPr txBox="1"/>
      </xdr:nvSpPr>
      <xdr:spPr>
        <a:xfrm>
          <a:off x="20199427" y="1045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216</xdr:rowOff>
    </xdr:from>
    <xdr:ext cx="469744" cy="259045"/>
    <xdr:sp macro="" textlink="">
      <xdr:nvSpPr>
        <xdr:cNvPr id="516" name="n_3aveValue【学校施設】&#10;一人当たり面積">
          <a:extLst>
            <a:ext uri="{FF2B5EF4-FFF2-40B4-BE49-F238E27FC236}">
              <a16:creationId xmlns:a16="http://schemas.microsoft.com/office/drawing/2014/main" id="{00000000-0008-0000-0E00-000004020000}"/>
            </a:ext>
          </a:extLst>
        </xdr:cNvPr>
        <xdr:cNvSpPr txBox="1"/>
      </xdr:nvSpPr>
      <xdr:spPr>
        <a:xfrm>
          <a:off x="19310427" y="1045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152562</xdr:rowOff>
    </xdr:from>
    <xdr:ext cx="469744" cy="259045"/>
    <xdr:sp macro="" textlink="">
      <xdr:nvSpPr>
        <xdr:cNvPr id="517" name="n_4aveValue【学校施設】&#10;一人当たり面積">
          <a:extLst>
            <a:ext uri="{FF2B5EF4-FFF2-40B4-BE49-F238E27FC236}">
              <a16:creationId xmlns:a16="http://schemas.microsoft.com/office/drawing/2014/main" id="{00000000-0008-0000-0E00-000005020000}"/>
            </a:ext>
          </a:extLst>
        </xdr:cNvPr>
        <xdr:cNvSpPr txBox="1"/>
      </xdr:nvSpPr>
      <xdr:spPr>
        <a:xfrm>
          <a:off x="18421427" y="1043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159493</xdr:rowOff>
    </xdr:from>
    <xdr:ext cx="469744" cy="259045"/>
    <xdr:sp macro="" textlink="">
      <xdr:nvSpPr>
        <xdr:cNvPr id="518" name="n_1mainValue【学校施設】&#10;一人当たり面積">
          <a:extLst>
            <a:ext uri="{FF2B5EF4-FFF2-40B4-BE49-F238E27FC236}">
              <a16:creationId xmlns:a16="http://schemas.microsoft.com/office/drawing/2014/main" id="{00000000-0008-0000-0E00-000006020000}"/>
            </a:ext>
          </a:extLst>
        </xdr:cNvPr>
        <xdr:cNvSpPr txBox="1"/>
      </xdr:nvSpPr>
      <xdr:spPr>
        <a:xfrm>
          <a:off x="21075727" y="1078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166840</xdr:rowOff>
    </xdr:from>
    <xdr:ext cx="469744" cy="259045"/>
    <xdr:sp macro="" textlink="">
      <xdr:nvSpPr>
        <xdr:cNvPr id="519" name="n_2mainValue【学校施設】&#10;一人当たり面積">
          <a:extLst>
            <a:ext uri="{FF2B5EF4-FFF2-40B4-BE49-F238E27FC236}">
              <a16:creationId xmlns:a16="http://schemas.microsoft.com/office/drawing/2014/main" id="{00000000-0008-0000-0E00-000007020000}"/>
            </a:ext>
          </a:extLst>
        </xdr:cNvPr>
        <xdr:cNvSpPr txBox="1"/>
      </xdr:nvSpPr>
      <xdr:spPr>
        <a:xfrm>
          <a:off x="20199427" y="1079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159003</xdr:rowOff>
    </xdr:from>
    <xdr:ext cx="469744" cy="259045"/>
    <xdr:sp macro="" textlink="">
      <xdr:nvSpPr>
        <xdr:cNvPr id="520" name="n_3mainValue【学校施設】&#10;一人当たり面積">
          <a:extLst>
            <a:ext uri="{FF2B5EF4-FFF2-40B4-BE49-F238E27FC236}">
              <a16:creationId xmlns:a16="http://schemas.microsoft.com/office/drawing/2014/main" id="{00000000-0008-0000-0E00-000008020000}"/>
            </a:ext>
          </a:extLst>
        </xdr:cNvPr>
        <xdr:cNvSpPr txBox="1"/>
      </xdr:nvSpPr>
      <xdr:spPr>
        <a:xfrm>
          <a:off x="19310427" y="1078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7800</xdr:rowOff>
    </xdr:from>
    <xdr:ext cx="469744" cy="259045"/>
    <xdr:sp macro="" textlink="">
      <xdr:nvSpPr>
        <xdr:cNvPr id="521" name="n_4mainValue【学校施設】&#10;一人当たり面積">
          <a:extLst>
            <a:ext uri="{FF2B5EF4-FFF2-40B4-BE49-F238E27FC236}">
              <a16:creationId xmlns:a16="http://schemas.microsoft.com/office/drawing/2014/main" id="{00000000-0008-0000-0E00-000009020000}"/>
            </a:ext>
          </a:extLst>
        </xdr:cNvPr>
        <xdr:cNvSpPr txBox="1"/>
      </xdr:nvSpPr>
      <xdr:spPr>
        <a:xfrm>
          <a:off x="18421427" y="10809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a:extLst>
            <a:ext uri="{FF2B5EF4-FFF2-40B4-BE49-F238E27FC236}">
              <a16:creationId xmlns:a16="http://schemas.microsoft.com/office/drawing/2014/main" id="{00000000-0008-0000-0E00-00000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a:extLst>
            <a:ext uri="{FF2B5EF4-FFF2-40B4-BE49-F238E27FC236}">
              <a16:creationId xmlns:a16="http://schemas.microsoft.com/office/drawing/2014/main" id="{00000000-0008-0000-0E00-00000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a:extLst>
            <a:ext uri="{FF2B5EF4-FFF2-40B4-BE49-F238E27FC236}">
              <a16:creationId xmlns:a16="http://schemas.microsoft.com/office/drawing/2014/main" id="{00000000-0008-0000-0E00-00000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a:extLst>
            <a:ext uri="{FF2B5EF4-FFF2-40B4-BE49-F238E27FC236}">
              <a16:creationId xmlns:a16="http://schemas.microsoft.com/office/drawing/2014/main" id="{00000000-0008-0000-0E00-00000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a:extLst>
            <a:ext uri="{FF2B5EF4-FFF2-40B4-BE49-F238E27FC236}">
              <a16:creationId xmlns:a16="http://schemas.microsoft.com/office/drawing/2014/main" id="{00000000-0008-0000-0E00-00000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a:extLst>
            <a:ext uri="{FF2B5EF4-FFF2-40B4-BE49-F238E27FC236}">
              <a16:creationId xmlns:a16="http://schemas.microsoft.com/office/drawing/2014/main" id="{00000000-0008-0000-0E00-00000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a:extLst>
            <a:ext uri="{FF2B5EF4-FFF2-40B4-BE49-F238E27FC236}">
              <a16:creationId xmlns:a16="http://schemas.microsoft.com/office/drawing/2014/main" id="{00000000-0008-0000-0E00-00001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a:extLst>
            <a:ext uri="{FF2B5EF4-FFF2-40B4-BE49-F238E27FC236}">
              <a16:creationId xmlns:a16="http://schemas.microsoft.com/office/drawing/2014/main" id="{00000000-0008-0000-0E00-000011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0" name="正方形/長方形 529">
          <a:extLst>
            <a:ext uri="{FF2B5EF4-FFF2-40B4-BE49-F238E27FC236}">
              <a16:creationId xmlns:a16="http://schemas.microsoft.com/office/drawing/2014/main" id="{00000000-0008-0000-0E00-000012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1" name="正方形/長方形 530">
          <a:extLst>
            <a:ext uri="{FF2B5EF4-FFF2-40B4-BE49-F238E27FC236}">
              <a16:creationId xmlns:a16="http://schemas.microsoft.com/office/drawing/2014/main" id="{00000000-0008-0000-0E00-000013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2" name="正方形/長方形 531">
          <a:extLst>
            <a:ext uri="{FF2B5EF4-FFF2-40B4-BE49-F238E27FC236}">
              <a16:creationId xmlns:a16="http://schemas.microsoft.com/office/drawing/2014/main" id="{00000000-0008-0000-0E00-000014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3" name="正方形/長方形 532">
          <a:extLst>
            <a:ext uri="{FF2B5EF4-FFF2-40B4-BE49-F238E27FC236}">
              <a16:creationId xmlns:a16="http://schemas.microsoft.com/office/drawing/2014/main" id="{00000000-0008-0000-0E00-000015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4" name="正方形/長方形 533">
          <a:extLst>
            <a:ext uri="{FF2B5EF4-FFF2-40B4-BE49-F238E27FC236}">
              <a16:creationId xmlns:a16="http://schemas.microsoft.com/office/drawing/2014/main" id="{00000000-0008-0000-0E00-000016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5" name="正方形/長方形 534">
          <a:extLst>
            <a:ext uri="{FF2B5EF4-FFF2-40B4-BE49-F238E27FC236}">
              <a16:creationId xmlns:a16="http://schemas.microsoft.com/office/drawing/2014/main" id="{00000000-0008-0000-0E00-000017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6" name="正方形/長方形 535">
          <a:extLst>
            <a:ext uri="{FF2B5EF4-FFF2-40B4-BE49-F238E27FC236}">
              <a16:creationId xmlns:a16="http://schemas.microsoft.com/office/drawing/2014/main" id="{00000000-0008-0000-0E00-000018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7" name="正方形/長方形 536">
          <a:extLst>
            <a:ext uri="{FF2B5EF4-FFF2-40B4-BE49-F238E27FC236}">
              <a16:creationId xmlns:a16="http://schemas.microsoft.com/office/drawing/2014/main" id="{00000000-0008-0000-0E00-000019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8" name="正方形/長方形 537">
          <a:extLst>
            <a:ext uri="{FF2B5EF4-FFF2-40B4-BE49-F238E27FC236}">
              <a16:creationId xmlns:a16="http://schemas.microsoft.com/office/drawing/2014/main" id="{00000000-0008-0000-0E00-00001A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9" name="正方形/長方形 538">
          <a:extLst>
            <a:ext uri="{FF2B5EF4-FFF2-40B4-BE49-F238E27FC236}">
              <a16:creationId xmlns:a16="http://schemas.microsoft.com/office/drawing/2014/main" id="{00000000-0008-0000-0E00-00001B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0" name="正方形/長方形 539">
          <a:extLst>
            <a:ext uri="{FF2B5EF4-FFF2-40B4-BE49-F238E27FC236}">
              <a16:creationId xmlns:a16="http://schemas.microsoft.com/office/drawing/2014/main" id="{00000000-0008-0000-0E00-00001C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1" name="正方形/長方形 540">
          <a:extLst>
            <a:ext uri="{FF2B5EF4-FFF2-40B4-BE49-F238E27FC236}">
              <a16:creationId xmlns:a16="http://schemas.microsoft.com/office/drawing/2014/main" id="{00000000-0008-0000-0E00-00001D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2" name="正方形/長方形 541">
          <a:extLst>
            <a:ext uri="{FF2B5EF4-FFF2-40B4-BE49-F238E27FC236}">
              <a16:creationId xmlns:a16="http://schemas.microsoft.com/office/drawing/2014/main" id="{00000000-0008-0000-0E00-00001E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3" name="正方形/長方形 542">
          <a:extLst>
            <a:ext uri="{FF2B5EF4-FFF2-40B4-BE49-F238E27FC236}">
              <a16:creationId xmlns:a16="http://schemas.microsoft.com/office/drawing/2014/main" id="{00000000-0008-0000-0E00-00001F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4" name="正方形/長方形 543">
          <a:extLst>
            <a:ext uri="{FF2B5EF4-FFF2-40B4-BE49-F238E27FC236}">
              <a16:creationId xmlns:a16="http://schemas.microsoft.com/office/drawing/2014/main" id="{00000000-0008-0000-0E00-000020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5" name="正方形/長方形 544">
          <a:extLst>
            <a:ext uri="{FF2B5EF4-FFF2-40B4-BE49-F238E27FC236}">
              <a16:creationId xmlns:a16="http://schemas.microsoft.com/office/drawing/2014/main" id="{00000000-0008-0000-0E00-000021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7" name="直線コネクタ 546">
          <a:extLst>
            <a:ext uri="{FF2B5EF4-FFF2-40B4-BE49-F238E27FC236}">
              <a16:creationId xmlns:a16="http://schemas.microsoft.com/office/drawing/2014/main" id="{00000000-0008-0000-0E00-000023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49" name="直線コネクタ 548">
          <a:extLst>
            <a:ext uri="{FF2B5EF4-FFF2-40B4-BE49-F238E27FC236}">
              <a16:creationId xmlns:a16="http://schemas.microsoft.com/office/drawing/2014/main" id="{00000000-0008-0000-0E00-000025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0" name="テキスト ボックス 549">
          <a:extLst>
            <a:ext uri="{FF2B5EF4-FFF2-40B4-BE49-F238E27FC236}">
              <a16:creationId xmlns:a16="http://schemas.microsoft.com/office/drawing/2014/main" id="{00000000-0008-0000-0E00-000026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1" name="直線コネクタ 550">
          <a:extLst>
            <a:ext uri="{FF2B5EF4-FFF2-40B4-BE49-F238E27FC236}">
              <a16:creationId xmlns:a16="http://schemas.microsoft.com/office/drawing/2014/main" id="{00000000-0008-0000-0E00-000027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2" name="テキスト ボックス 551">
          <a:extLst>
            <a:ext uri="{FF2B5EF4-FFF2-40B4-BE49-F238E27FC236}">
              <a16:creationId xmlns:a16="http://schemas.microsoft.com/office/drawing/2014/main" id="{00000000-0008-0000-0E00-000028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4" name="テキスト ボックス 553">
          <a:extLst>
            <a:ext uri="{FF2B5EF4-FFF2-40B4-BE49-F238E27FC236}">
              <a16:creationId xmlns:a16="http://schemas.microsoft.com/office/drawing/2014/main" id="{00000000-0008-0000-0E00-00002A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6" name="テキスト ボックス 555">
          <a:extLst>
            <a:ext uri="{FF2B5EF4-FFF2-40B4-BE49-F238E27FC236}">
              <a16:creationId xmlns:a16="http://schemas.microsoft.com/office/drawing/2014/main" id="{00000000-0008-0000-0E00-00002C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58" name="テキスト ボックス 557">
          <a:extLst>
            <a:ext uri="{FF2B5EF4-FFF2-40B4-BE49-F238E27FC236}">
              <a16:creationId xmlns:a16="http://schemas.microsoft.com/office/drawing/2014/main" id="{00000000-0008-0000-0E00-00002E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60" name="テキスト ボックス 559">
          <a:extLst>
            <a:ext uri="{FF2B5EF4-FFF2-40B4-BE49-F238E27FC236}">
              <a16:creationId xmlns:a16="http://schemas.microsoft.com/office/drawing/2014/main" id="{00000000-0008-0000-0E00-000030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1" name="【公民館】&#10;有形固定資産減価償却率グラフ枠">
          <a:extLst>
            <a:ext uri="{FF2B5EF4-FFF2-40B4-BE49-F238E27FC236}">
              <a16:creationId xmlns:a16="http://schemas.microsoft.com/office/drawing/2014/main" id="{00000000-0008-0000-0E00-000031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158114</xdr:rowOff>
    </xdr:from>
    <xdr:to>
      <xdr:col>85</xdr:col>
      <xdr:colOff>126364</xdr:colOff>
      <xdr:row>108</xdr:row>
      <xdr:rowOff>152400</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flipV="1">
          <a:off x="16318864" y="17131664"/>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63" name="【公民館】&#10;有形固定資産減価償却率最小値テキスト">
          <a:extLst>
            <a:ext uri="{FF2B5EF4-FFF2-40B4-BE49-F238E27FC236}">
              <a16:creationId xmlns:a16="http://schemas.microsoft.com/office/drawing/2014/main" id="{00000000-0008-0000-0E00-000033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104791</xdr:rowOff>
    </xdr:from>
    <xdr:ext cx="405111" cy="259045"/>
    <xdr:sp macro="" textlink="">
      <xdr:nvSpPr>
        <xdr:cNvPr id="565" name="【公民館】&#10;有形固定資産減価償却率最大値テキスト">
          <a:extLst>
            <a:ext uri="{FF2B5EF4-FFF2-40B4-BE49-F238E27FC236}">
              <a16:creationId xmlns:a16="http://schemas.microsoft.com/office/drawing/2014/main" id="{00000000-0008-0000-0E00-000035020000}"/>
            </a:ext>
          </a:extLst>
        </xdr:cNvPr>
        <xdr:cNvSpPr txBox="1"/>
      </xdr:nvSpPr>
      <xdr:spPr>
        <a:xfrm>
          <a:off x="16357600" y="1690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158114</xdr:rowOff>
    </xdr:from>
    <xdr:to>
      <xdr:col>86</xdr:col>
      <xdr:colOff>25400</xdr:colOff>
      <xdr:row>99</xdr:row>
      <xdr:rowOff>158114</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6230600" y="1713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120666</xdr:rowOff>
    </xdr:from>
    <xdr:ext cx="405111" cy="259045"/>
    <xdr:sp macro="" textlink="">
      <xdr:nvSpPr>
        <xdr:cNvPr id="567" name="【公民館】&#10;有形固定資産減価償却率平均値テキスト">
          <a:extLst>
            <a:ext uri="{FF2B5EF4-FFF2-40B4-BE49-F238E27FC236}">
              <a16:creationId xmlns:a16="http://schemas.microsoft.com/office/drawing/2014/main" id="{00000000-0008-0000-0E00-000037020000}"/>
            </a:ext>
          </a:extLst>
        </xdr:cNvPr>
        <xdr:cNvSpPr txBox="1"/>
      </xdr:nvSpPr>
      <xdr:spPr>
        <a:xfrm>
          <a:off x="16357600" y="17780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97789</xdr:rowOff>
    </xdr:from>
    <xdr:to>
      <xdr:col>85</xdr:col>
      <xdr:colOff>177800</xdr:colOff>
      <xdr:row>105</xdr:row>
      <xdr:rowOff>27939</xdr:rowOff>
    </xdr:to>
    <xdr:sp macro="" textlink="">
      <xdr:nvSpPr>
        <xdr:cNvPr id="568" name="フローチャート: 判断 567">
          <a:extLst>
            <a:ext uri="{FF2B5EF4-FFF2-40B4-BE49-F238E27FC236}">
              <a16:creationId xmlns:a16="http://schemas.microsoft.com/office/drawing/2014/main" id="{00000000-0008-0000-0E00-000038020000}"/>
            </a:ext>
          </a:extLst>
        </xdr:cNvPr>
        <xdr:cNvSpPr/>
      </xdr:nvSpPr>
      <xdr:spPr>
        <a:xfrm>
          <a:off x="162687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120650</xdr:rowOff>
    </xdr:from>
    <xdr:to>
      <xdr:col>81</xdr:col>
      <xdr:colOff>101600</xdr:colOff>
      <xdr:row>105</xdr:row>
      <xdr:rowOff>50800</xdr:rowOff>
    </xdr:to>
    <xdr:sp macro="" textlink="">
      <xdr:nvSpPr>
        <xdr:cNvPr id="569" name="フローチャート: 判断 568">
          <a:extLst>
            <a:ext uri="{FF2B5EF4-FFF2-40B4-BE49-F238E27FC236}">
              <a16:creationId xmlns:a16="http://schemas.microsoft.com/office/drawing/2014/main" id="{00000000-0008-0000-0E00-000039020000}"/>
            </a:ext>
          </a:extLst>
        </xdr:cNvPr>
        <xdr:cNvSpPr/>
      </xdr:nvSpPr>
      <xdr:spPr>
        <a:xfrm>
          <a:off x="15430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570" name="フローチャート: 判断 569">
          <a:extLst>
            <a:ext uri="{FF2B5EF4-FFF2-40B4-BE49-F238E27FC236}">
              <a16:creationId xmlns:a16="http://schemas.microsoft.com/office/drawing/2014/main" id="{00000000-0008-0000-0E00-00003A020000}"/>
            </a:ext>
          </a:extLst>
        </xdr:cNvPr>
        <xdr:cNvSpPr/>
      </xdr:nvSpPr>
      <xdr:spPr>
        <a:xfrm>
          <a:off x="14541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107314</xdr:rowOff>
    </xdr:from>
    <xdr:to>
      <xdr:col>72</xdr:col>
      <xdr:colOff>38100</xdr:colOff>
      <xdr:row>105</xdr:row>
      <xdr:rowOff>37464</xdr:rowOff>
    </xdr:to>
    <xdr:sp macro="" textlink="">
      <xdr:nvSpPr>
        <xdr:cNvPr id="571" name="フローチャート: 判断 570">
          <a:extLst>
            <a:ext uri="{FF2B5EF4-FFF2-40B4-BE49-F238E27FC236}">
              <a16:creationId xmlns:a16="http://schemas.microsoft.com/office/drawing/2014/main" id="{00000000-0008-0000-0E00-00003B020000}"/>
            </a:ext>
          </a:extLst>
        </xdr:cNvPr>
        <xdr:cNvSpPr/>
      </xdr:nvSpPr>
      <xdr:spPr>
        <a:xfrm>
          <a:off x="13652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572" name="フローチャート: 判断 571">
          <a:extLst>
            <a:ext uri="{FF2B5EF4-FFF2-40B4-BE49-F238E27FC236}">
              <a16:creationId xmlns:a16="http://schemas.microsoft.com/office/drawing/2014/main" id="{00000000-0008-0000-0E00-00003C020000}"/>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61595</xdr:rowOff>
    </xdr:from>
    <xdr:to>
      <xdr:col>85</xdr:col>
      <xdr:colOff>177800</xdr:colOff>
      <xdr:row>105</xdr:row>
      <xdr:rowOff>163195</xdr:rowOff>
    </xdr:to>
    <xdr:sp macro="" textlink="">
      <xdr:nvSpPr>
        <xdr:cNvPr id="578" name="楕円 577">
          <a:extLst>
            <a:ext uri="{FF2B5EF4-FFF2-40B4-BE49-F238E27FC236}">
              <a16:creationId xmlns:a16="http://schemas.microsoft.com/office/drawing/2014/main" id="{00000000-0008-0000-0E00-000042020000}"/>
            </a:ext>
          </a:extLst>
        </xdr:cNvPr>
        <xdr:cNvSpPr/>
      </xdr:nvSpPr>
      <xdr:spPr>
        <a:xfrm>
          <a:off x="16268700" y="1806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40022</xdr:rowOff>
    </xdr:from>
    <xdr:ext cx="405111" cy="259045"/>
    <xdr:sp macro="" textlink="">
      <xdr:nvSpPr>
        <xdr:cNvPr id="579" name="【公民館】&#10;有形固定資産減価償却率該当値テキスト">
          <a:extLst>
            <a:ext uri="{FF2B5EF4-FFF2-40B4-BE49-F238E27FC236}">
              <a16:creationId xmlns:a16="http://schemas.microsoft.com/office/drawing/2014/main" id="{00000000-0008-0000-0E00-000043020000}"/>
            </a:ext>
          </a:extLst>
        </xdr:cNvPr>
        <xdr:cNvSpPr txBox="1"/>
      </xdr:nvSpPr>
      <xdr:spPr>
        <a:xfrm>
          <a:off x="16357600" y="1804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73025</xdr:rowOff>
    </xdr:from>
    <xdr:to>
      <xdr:col>81</xdr:col>
      <xdr:colOff>101600</xdr:colOff>
      <xdr:row>106</xdr:row>
      <xdr:rowOff>3175</xdr:rowOff>
    </xdr:to>
    <xdr:sp macro="" textlink="">
      <xdr:nvSpPr>
        <xdr:cNvPr id="580" name="楕円 579">
          <a:extLst>
            <a:ext uri="{FF2B5EF4-FFF2-40B4-BE49-F238E27FC236}">
              <a16:creationId xmlns:a16="http://schemas.microsoft.com/office/drawing/2014/main" id="{00000000-0008-0000-0E00-000044020000}"/>
            </a:ext>
          </a:extLst>
        </xdr:cNvPr>
        <xdr:cNvSpPr/>
      </xdr:nvSpPr>
      <xdr:spPr>
        <a:xfrm>
          <a:off x="15430500" y="1807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112395</xdr:rowOff>
    </xdr:from>
    <xdr:to>
      <xdr:col>85</xdr:col>
      <xdr:colOff>127000</xdr:colOff>
      <xdr:row>105</xdr:row>
      <xdr:rowOff>123825</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flipV="1">
          <a:off x="15481300" y="1811464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44450</xdr:rowOff>
    </xdr:from>
    <xdr:to>
      <xdr:col>76</xdr:col>
      <xdr:colOff>165100</xdr:colOff>
      <xdr:row>105</xdr:row>
      <xdr:rowOff>146050</xdr:rowOff>
    </xdr:to>
    <xdr:sp macro="" textlink="">
      <xdr:nvSpPr>
        <xdr:cNvPr id="582" name="楕円 581">
          <a:extLst>
            <a:ext uri="{FF2B5EF4-FFF2-40B4-BE49-F238E27FC236}">
              <a16:creationId xmlns:a16="http://schemas.microsoft.com/office/drawing/2014/main" id="{00000000-0008-0000-0E00-000046020000}"/>
            </a:ext>
          </a:extLst>
        </xdr:cNvPr>
        <xdr:cNvSpPr/>
      </xdr:nvSpPr>
      <xdr:spPr>
        <a:xfrm>
          <a:off x="14541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95250</xdr:rowOff>
    </xdr:from>
    <xdr:to>
      <xdr:col>81</xdr:col>
      <xdr:colOff>50800</xdr:colOff>
      <xdr:row>105</xdr:row>
      <xdr:rowOff>123825</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4592300" y="180975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6350</xdr:rowOff>
    </xdr:from>
    <xdr:to>
      <xdr:col>72</xdr:col>
      <xdr:colOff>38100</xdr:colOff>
      <xdr:row>105</xdr:row>
      <xdr:rowOff>107950</xdr:rowOff>
    </xdr:to>
    <xdr:sp macro="" textlink="">
      <xdr:nvSpPr>
        <xdr:cNvPr id="584" name="楕円 583">
          <a:extLst>
            <a:ext uri="{FF2B5EF4-FFF2-40B4-BE49-F238E27FC236}">
              <a16:creationId xmlns:a16="http://schemas.microsoft.com/office/drawing/2014/main" id="{00000000-0008-0000-0E00-000048020000}"/>
            </a:ext>
          </a:extLst>
        </xdr:cNvPr>
        <xdr:cNvSpPr/>
      </xdr:nvSpPr>
      <xdr:spPr>
        <a:xfrm>
          <a:off x="13652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57150</xdr:rowOff>
    </xdr:from>
    <xdr:to>
      <xdr:col>76</xdr:col>
      <xdr:colOff>114300</xdr:colOff>
      <xdr:row>105</xdr:row>
      <xdr:rowOff>95250</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3703300" y="18059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139700</xdr:rowOff>
    </xdr:from>
    <xdr:to>
      <xdr:col>67</xdr:col>
      <xdr:colOff>101600</xdr:colOff>
      <xdr:row>105</xdr:row>
      <xdr:rowOff>69850</xdr:rowOff>
    </xdr:to>
    <xdr:sp macro="" textlink="">
      <xdr:nvSpPr>
        <xdr:cNvPr id="586" name="楕円 585">
          <a:extLst>
            <a:ext uri="{FF2B5EF4-FFF2-40B4-BE49-F238E27FC236}">
              <a16:creationId xmlns:a16="http://schemas.microsoft.com/office/drawing/2014/main" id="{00000000-0008-0000-0E00-00004A020000}"/>
            </a:ext>
          </a:extLst>
        </xdr:cNvPr>
        <xdr:cNvSpPr/>
      </xdr:nvSpPr>
      <xdr:spPr>
        <a:xfrm>
          <a:off x="12763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19050</xdr:rowOff>
    </xdr:from>
    <xdr:to>
      <xdr:col>71</xdr:col>
      <xdr:colOff>177800</xdr:colOff>
      <xdr:row>105</xdr:row>
      <xdr:rowOff>57150</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12814300" y="18021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67327</xdr:rowOff>
    </xdr:from>
    <xdr:ext cx="405111" cy="259045"/>
    <xdr:sp macro="" textlink="">
      <xdr:nvSpPr>
        <xdr:cNvPr id="588" name="n_1aveValue【公民館】&#10;有形固定資産減価償却率">
          <a:extLst>
            <a:ext uri="{FF2B5EF4-FFF2-40B4-BE49-F238E27FC236}">
              <a16:creationId xmlns:a16="http://schemas.microsoft.com/office/drawing/2014/main" id="{00000000-0008-0000-0E00-00004C020000}"/>
            </a:ext>
          </a:extLst>
        </xdr:cNvPr>
        <xdr:cNvSpPr txBox="1"/>
      </xdr:nvSpPr>
      <xdr:spPr>
        <a:xfrm>
          <a:off x="152660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69232</xdr:rowOff>
    </xdr:from>
    <xdr:ext cx="405111" cy="259045"/>
    <xdr:sp macro="" textlink="">
      <xdr:nvSpPr>
        <xdr:cNvPr id="589" name="n_2aveValue【公民館】&#10;有形固定資産減価償却率">
          <a:extLst>
            <a:ext uri="{FF2B5EF4-FFF2-40B4-BE49-F238E27FC236}">
              <a16:creationId xmlns:a16="http://schemas.microsoft.com/office/drawing/2014/main" id="{00000000-0008-0000-0E00-00004D020000}"/>
            </a:ext>
          </a:extLst>
        </xdr:cNvPr>
        <xdr:cNvSpPr txBox="1"/>
      </xdr:nvSpPr>
      <xdr:spPr>
        <a:xfrm>
          <a:off x="14389744" y="177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53991</xdr:rowOff>
    </xdr:from>
    <xdr:ext cx="405111" cy="259045"/>
    <xdr:sp macro="" textlink="">
      <xdr:nvSpPr>
        <xdr:cNvPr id="590" name="n_3aveValue【公民館】&#10;有形固定資産減価償却率">
          <a:extLst>
            <a:ext uri="{FF2B5EF4-FFF2-40B4-BE49-F238E27FC236}">
              <a16:creationId xmlns:a16="http://schemas.microsoft.com/office/drawing/2014/main" id="{00000000-0008-0000-0E00-00004E020000}"/>
            </a:ext>
          </a:extLst>
        </xdr:cNvPr>
        <xdr:cNvSpPr txBox="1"/>
      </xdr:nvSpPr>
      <xdr:spPr>
        <a:xfrm>
          <a:off x="13500744" y="177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591" name="n_4aveValue【公民館】&#10;有形固定資産減価償却率">
          <a:extLst>
            <a:ext uri="{FF2B5EF4-FFF2-40B4-BE49-F238E27FC236}">
              <a16:creationId xmlns:a16="http://schemas.microsoft.com/office/drawing/2014/main" id="{00000000-0008-0000-0E00-00004F020000}"/>
            </a:ext>
          </a:extLst>
        </xdr:cNvPr>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165752</xdr:rowOff>
    </xdr:from>
    <xdr:ext cx="405111" cy="259045"/>
    <xdr:sp macro="" textlink="">
      <xdr:nvSpPr>
        <xdr:cNvPr id="592" name="n_1mainValue【公民館】&#10;有形固定資産減価償却率">
          <a:extLst>
            <a:ext uri="{FF2B5EF4-FFF2-40B4-BE49-F238E27FC236}">
              <a16:creationId xmlns:a16="http://schemas.microsoft.com/office/drawing/2014/main" id="{00000000-0008-0000-0E00-000050020000}"/>
            </a:ext>
          </a:extLst>
        </xdr:cNvPr>
        <xdr:cNvSpPr txBox="1"/>
      </xdr:nvSpPr>
      <xdr:spPr>
        <a:xfrm>
          <a:off x="15266044" y="1816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137177</xdr:rowOff>
    </xdr:from>
    <xdr:ext cx="405111" cy="259045"/>
    <xdr:sp macro="" textlink="">
      <xdr:nvSpPr>
        <xdr:cNvPr id="593" name="n_2mainValue【公民館】&#10;有形固定資産減価償却率">
          <a:extLst>
            <a:ext uri="{FF2B5EF4-FFF2-40B4-BE49-F238E27FC236}">
              <a16:creationId xmlns:a16="http://schemas.microsoft.com/office/drawing/2014/main" id="{00000000-0008-0000-0E00-000051020000}"/>
            </a:ext>
          </a:extLst>
        </xdr:cNvPr>
        <xdr:cNvSpPr txBox="1"/>
      </xdr:nvSpPr>
      <xdr:spPr>
        <a:xfrm>
          <a:off x="14389744" y="181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99077</xdr:rowOff>
    </xdr:from>
    <xdr:ext cx="405111" cy="259045"/>
    <xdr:sp macro="" textlink="">
      <xdr:nvSpPr>
        <xdr:cNvPr id="594" name="n_3mainValue【公民館】&#10;有形固定資産減価償却率">
          <a:extLst>
            <a:ext uri="{FF2B5EF4-FFF2-40B4-BE49-F238E27FC236}">
              <a16:creationId xmlns:a16="http://schemas.microsoft.com/office/drawing/2014/main" id="{00000000-0008-0000-0E00-000052020000}"/>
            </a:ext>
          </a:extLst>
        </xdr:cNvPr>
        <xdr:cNvSpPr txBox="1"/>
      </xdr:nvSpPr>
      <xdr:spPr>
        <a:xfrm>
          <a:off x="13500744" y="181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60977</xdr:rowOff>
    </xdr:from>
    <xdr:ext cx="405111" cy="259045"/>
    <xdr:sp macro="" textlink="">
      <xdr:nvSpPr>
        <xdr:cNvPr id="595" name="n_4mainValue【公民館】&#10;有形固定資産減価償却率">
          <a:extLst>
            <a:ext uri="{FF2B5EF4-FFF2-40B4-BE49-F238E27FC236}">
              <a16:creationId xmlns:a16="http://schemas.microsoft.com/office/drawing/2014/main" id="{00000000-0008-0000-0E00-000053020000}"/>
            </a:ext>
          </a:extLst>
        </xdr:cNvPr>
        <xdr:cNvSpPr txBox="1"/>
      </xdr:nvSpPr>
      <xdr:spPr>
        <a:xfrm>
          <a:off x="12611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6" name="正方形/長方形 595">
          <a:extLst>
            <a:ext uri="{FF2B5EF4-FFF2-40B4-BE49-F238E27FC236}">
              <a16:creationId xmlns:a16="http://schemas.microsoft.com/office/drawing/2014/main" id="{00000000-0008-0000-0E00-000054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7" name="正方形/長方形 596">
          <a:extLst>
            <a:ext uri="{FF2B5EF4-FFF2-40B4-BE49-F238E27FC236}">
              <a16:creationId xmlns:a16="http://schemas.microsoft.com/office/drawing/2014/main" id="{00000000-0008-0000-0E00-000055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8" name="正方形/長方形 597">
          <a:extLst>
            <a:ext uri="{FF2B5EF4-FFF2-40B4-BE49-F238E27FC236}">
              <a16:creationId xmlns:a16="http://schemas.microsoft.com/office/drawing/2014/main" id="{00000000-0008-0000-0E00-000056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9" name="正方形/長方形 598">
          <a:extLst>
            <a:ext uri="{FF2B5EF4-FFF2-40B4-BE49-F238E27FC236}">
              <a16:creationId xmlns:a16="http://schemas.microsoft.com/office/drawing/2014/main" id="{00000000-0008-0000-0E00-000057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0" name="正方形/長方形 599">
          <a:extLst>
            <a:ext uri="{FF2B5EF4-FFF2-40B4-BE49-F238E27FC236}">
              <a16:creationId xmlns:a16="http://schemas.microsoft.com/office/drawing/2014/main" id="{00000000-0008-0000-0E00-000058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1" name="正方形/長方形 600">
          <a:extLst>
            <a:ext uri="{FF2B5EF4-FFF2-40B4-BE49-F238E27FC236}">
              <a16:creationId xmlns:a16="http://schemas.microsoft.com/office/drawing/2014/main" id="{00000000-0008-0000-0E00-000059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2" name="正方形/長方形 601">
          <a:extLst>
            <a:ext uri="{FF2B5EF4-FFF2-40B4-BE49-F238E27FC236}">
              <a16:creationId xmlns:a16="http://schemas.microsoft.com/office/drawing/2014/main" id="{00000000-0008-0000-0E00-00005A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3" name="正方形/長方形 602">
          <a:extLst>
            <a:ext uri="{FF2B5EF4-FFF2-40B4-BE49-F238E27FC236}">
              <a16:creationId xmlns:a16="http://schemas.microsoft.com/office/drawing/2014/main" id="{00000000-0008-0000-0E00-00005B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5" name="直線コネクタ 604">
          <a:extLst>
            <a:ext uri="{FF2B5EF4-FFF2-40B4-BE49-F238E27FC236}">
              <a16:creationId xmlns:a16="http://schemas.microsoft.com/office/drawing/2014/main" id="{00000000-0008-0000-0E00-00005D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6" name="直線コネクタ 605">
          <a:extLst>
            <a:ext uri="{FF2B5EF4-FFF2-40B4-BE49-F238E27FC236}">
              <a16:creationId xmlns:a16="http://schemas.microsoft.com/office/drawing/2014/main" id="{00000000-0008-0000-0E00-00005E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7" name="テキスト ボックス 606">
          <a:extLst>
            <a:ext uri="{FF2B5EF4-FFF2-40B4-BE49-F238E27FC236}">
              <a16:creationId xmlns:a16="http://schemas.microsoft.com/office/drawing/2014/main" id="{00000000-0008-0000-0E00-00005F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8" name="直線コネクタ 607">
          <a:extLst>
            <a:ext uri="{FF2B5EF4-FFF2-40B4-BE49-F238E27FC236}">
              <a16:creationId xmlns:a16="http://schemas.microsoft.com/office/drawing/2014/main" id="{00000000-0008-0000-0E00-000060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09" name="テキスト ボックス 608">
          <a:extLst>
            <a:ext uri="{FF2B5EF4-FFF2-40B4-BE49-F238E27FC236}">
              <a16:creationId xmlns:a16="http://schemas.microsoft.com/office/drawing/2014/main" id="{00000000-0008-0000-0E00-000061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1" name="テキスト ボックス 610">
          <a:extLst>
            <a:ext uri="{FF2B5EF4-FFF2-40B4-BE49-F238E27FC236}">
              <a16:creationId xmlns:a16="http://schemas.microsoft.com/office/drawing/2014/main" id="{00000000-0008-0000-0E00-000063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3" name="テキスト ボックス 612">
          <a:extLst>
            <a:ext uri="{FF2B5EF4-FFF2-40B4-BE49-F238E27FC236}">
              <a16:creationId xmlns:a16="http://schemas.microsoft.com/office/drawing/2014/main" id="{00000000-0008-0000-0E00-000065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5" name="テキスト ボックス 614">
          <a:extLst>
            <a:ext uri="{FF2B5EF4-FFF2-40B4-BE49-F238E27FC236}">
              <a16:creationId xmlns:a16="http://schemas.microsoft.com/office/drawing/2014/main" id="{00000000-0008-0000-0E00-000067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7" name="テキスト ボックス 616">
          <a:extLst>
            <a:ext uri="{FF2B5EF4-FFF2-40B4-BE49-F238E27FC236}">
              <a16:creationId xmlns:a16="http://schemas.microsoft.com/office/drawing/2014/main" id="{00000000-0008-0000-0E00-000069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0" name="【公民館】&#10;一人当たり面積グラフ枠">
          <a:extLst>
            <a:ext uri="{FF2B5EF4-FFF2-40B4-BE49-F238E27FC236}">
              <a16:creationId xmlns:a16="http://schemas.microsoft.com/office/drawing/2014/main" id="{00000000-0008-0000-0E00-00006C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151856</xdr:rowOff>
    </xdr:from>
    <xdr:to>
      <xdr:col>116</xdr:col>
      <xdr:colOff>62864</xdr:colOff>
      <xdr:row>109</xdr:row>
      <xdr:rowOff>25581</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flipV="1">
          <a:off x="22160864" y="17125406"/>
          <a:ext cx="0" cy="1588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622" name="【公民館】&#10;一人当たり面積最小値テキスト">
          <a:extLst>
            <a:ext uri="{FF2B5EF4-FFF2-40B4-BE49-F238E27FC236}">
              <a16:creationId xmlns:a16="http://schemas.microsoft.com/office/drawing/2014/main" id="{00000000-0008-0000-0E00-00006E020000}"/>
            </a:ext>
          </a:extLst>
        </xdr:cNvPr>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98533</xdr:rowOff>
    </xdr:from>
    <xdr:ext cx="469744" cy="259045"/>
    <xdr:sp macro="" textlink="">
      <xdr:nvSpPr>
        <xdr:cNvPr id="624" name="【公民館】&#10;一人当たり面積最大値テキスト">
          <a:extLst>
            <a:ext uri="{FF2B5EF4-FFF2-40B4-BE49-F238E27FC236}">
              <a16:creationId xmlns:a16="http://schemas.microsoft.com/office/drawing/2014/main" id="{00000000-0008-0000-0E00-000070020000}"/>
            </a:ext>
          </a:extLst>
        </xdr:cNvPr>
        <xdr:cNvSpPr txBox="1"/>
      </xdr:nvSpPr>
      <xdr:spPr>
        <a:xfrm>
          <a:off x="22199600" y="1690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151856</xdr:rowOff>
    </xdr:from>
    <xdr:to>
      <xdr:col>116</xdr:col>
      <xdr:colOff>152400</xdr:colOff>
      <xdr:row>99</xdr:row>
      <xdr:rowOff>151856</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a:off x="22072600" y="1712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71863</xdr:rowOff>
    </xdr:from>
    <xdr:ext cx="469744" cy="259045"/>
    <xdr:sp macro="" textlink="">
      <xdr:nvSpPr>
        <xdr:cNvPr id="626" name="【公民館】&#10;一人当たり面積平均値テキスト">
          <a:extLst>
            <a:ext uri="{FF2B5EF4-FFF2-40B4-BE49-F238E27FC236}">
              <a16:creationId xmlns:a16="http://schemas.microsoft.com/office/drawing/2014/main" id="{00000000-0008-0000-0E00-000072020000}"/>
            </a:ext>
          </a:extLst>
        </xdr:cNvPr>
        <xdr:cNvSpPr txBox="1"/>
      </xdr:nvSpPr>
      <xdr:spPr>
        <a:xfrm>
          <a:off x="22199600" y="184170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93436</xdr:rowOff>
    </xdr:from>
    <xdr:to>
      <xdr:col>116</xdr:col>
      <xdr:colOff>114300</xdr:colOff>
      <xdr:row>108</xdr:row>
      <xdr:rowOff>23586</xdr:rowOff>
    </xdr:to>
    <xdr:sp macro="" textlink="">
      <xdr:nvSpPr>
        <xdr:cNvPr id="627" name="フローチャート: 判断 626">
          <a:extLst>
            <a:ext uri="{FF2B5EF4-FFF2-40B4-BE49-F238E27FC236}">
              <a16:creationId xmlns:a16="http://schemas.microsoft.com/office/drawing/2014/main" id="{00000000-0008-0000-0E00-000073020000}"/>
            </a:ext>
          </a:extLst>
        </xdr:cNvPr>
        <xdr:cNvSpPr/>
      </xdr:nvSpPr>
      <xdr:spPr>
        <a:xfrm>
          <a:off x="22110700" y="184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96701</xdr:rowOff>
    </xdr:from>
    <xdr:to>
      <xdr:col>112</xdr:col>
      <xdr:colOff>38100</xdr:colOff>
      <xdr:row>108</xdr:row>
      <xdr:rowOff>26851</xdr:rowOff>
    </xdr:to>
    <xdr:sp macro="" textlink="">
      <xdr:nvSpPr>
        <xdr:cNvPr id="628" name="フローチャート: 判断 627">
          <a:extLst>
            <a:ext uri="{FF2B5EF4-FFF2-40B4-BE49-F238E27FC236}">
              <a16:creationId xmlns:a16="http://schemas.microsoft.com/office/drawing/2014/main" id="{00000000-0008-0000-0E00-000074020000}"/>
            </a:ext>
          </a:extLst>
        </xdr:cNvPr>
        <xdr:cNvSpPr/>
      </xdr:nvSpPr>
      <xdr:spPr>
        <a:xfrm>
          <a:off x="21272500" y="1844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91258</xdr:rowOff>
    </xdr:from>
    <xdr:to>
      <xdr:col>107</xdr:col>
      <xdr:colOff>101600</xdr:colOff>
      <xdr:row>108</xdr:row>
      <xdr:rowOff>21408</xdr:rowOff>
    </xdr:to>
    <xdr:sp macro="" textlink="">
      <xdr:nvSpPr>
        <xdr:cNvPr id="629" name="フローチャート: 判断 628">
          <a:extLst>
            <a:ext uri="{FF2B5EF4-FFF2-40B4-BE49-F238E27FC236}">
              <a16:creationId xmlns:a16="http://schemas.microsoft.com/office/drawing/2014/main" id="{00000000-0008-0000-0E00-000075020000}"/>
            </a:ext>
          </a:extLst>
        </xdr:cNvPr>
        <xdr:cNvSpPr/>
      </xdr:nvSpPr>
      <xdr:spPr>
        <a:xfrm>
          <a:off x="20383500" y="1843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96701</xdr:rowOff>
    </xdr:from>
    <xdr:to>
      <xdr:col>102</xdr:col>
      <xdr:colOff>165100</xdr:colOff>
      <xdr:row>108</xdr:row>
      <xdr:rowOff>26851</xdr:rowOff>
    </xdr:to>
    <xdr:sp macro="" textlink="">
      <xdr:nvSpPr>
        <xdr:cNvPr id="630" name="フローチャート: 判断 629">
          <a:extLst>
            <a:ext uri="{FF2B5EF4-FFF2-40B4-BE49-F238E27FC236}">
              <a16:creationId xmlns:a16="http://schemas.microsoft.com/office/drawing/2014/main" id="{00000000-0008-0000-0E00-000076020000}"/>
            </a:ext>
          </a:extLst>
        </xdr:cNvPr>
        <xdr:cNvSpPr/>
      </xdr:nvSpPr>
      <xdr:spPr>
        <a:xfrm>
          <a:off x="19494500" y="1844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97789</xdr:rowOff>
    </xdr:from>
    <xdr:to>
      <xdr:col>98</xdr:col>
      <xdr:colOff>38100</xdr:colOff>
      <xdr:row>108</xdr:row>
      <xdr:rowOff>27939</xdr:rowOff>
    </xdr:to>
    <xdr:sp macro="" textlink="">
      <xdr:nvSpPr>
        <xdr:cNvPr id="631" name="フローチャート: 判断 630">
          <a:extLst>
            <a:ext uri="{FF2B5EF4-FFF2-40B4-BE49-F238E27FC236}">
              <a16:creationId xmlns:a16="http://schemas.microsoft.com/office/drawing/2014/main" id="{00000000-0008-0000-0E00-000077020000}"/>
            </a:ext>
          </a:extLst>
        </xdr:cNvPr>
        <xdr:cNvSpPr/>
      </xdr:nvSpPr>
      <xdr:spPr>
        <a:xfrm>
          <a:off x="18605500" y="1844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37919</xdr:rowOff>
    </xdr:from>
    <xdr:to>
      <xdr:col>116</xdr:col>
      <xdr:colOff>114300</xdr:colOff>
      <xdr:row>107</xdr:row>
      <xdr:rowOff>139519</xdr:rowOff>
    </xdr:to>
    <xdr:sp macro="" textlink="">
      <xdr:nvSpPr>
        <xdr:cNvPr id="637" name="楕円 636">
          <a:extLst>
            <a:ext uri="{FF2B5EF4-FFF2-40B4-BE49-F238E27FC236}">
              <a16:creationId xmlns:a16="http://schemas.microsoft.com/office/drawing/2014/main" id="{00000000-0008-0000-0E00-00007D020000}"/>
            </a:ext>
          </a:extLst>
        </xdr:cNvPr>
        <xdr:cNvSpPr/>
      </xdr:nvSpPr>
      <xdr:spPr>
        <a:xfrm>
          <a:off x="22110700" y="1838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60796</xdr:rowOff>
    </xdr:from>
    <xdr:ext cx="469744" cy="259045"/>
    <xdr:sp macro="" textlink="">
      <xdr:nvSpPr>
        <xdr:cNvPr id="638" name="【公民館】&#10;一人当たり面積該当値テキスト">
          <a:extLst>
            <a:ext uri="{FF2B5EF4-FFF2-40B4-BE49-F238E27FC236}">
              <a16:creationId xmlns:a16="http://schemas.microsoft.com/office/drawing/2014/main" id="{00000000-0008-0000-0E00-00007E020000}"/>
            </a:ext>
          </a:extLst>
        </xdr:cNvPr>
        <xdr:cNvSpPr txBox="1"/>
      </xdr:nvSpPr>
      <xdr:spPr>
        <a:xfrm>
          <a:off x="22199600" y="1823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46627</xdr:rowOff>
    </xdr:from>
    <xdr:to>
      <xdr:col>112</xdr:col>
      <xdr:colOff>38100</xdr:colOff>
      <xdr:row>107</xdr:row>
      <xdr:rowOff>148227</xdr:rowOff>
    </xdr:to>
    <xdr:sp macro="" textlink="">
      <xdr:nvSpPr>
        <xdr:cNvPr id="639" name="楕円 638">
          <a:extLst>
            <a:ext uri="{FF2B5EF4-FFF2-40B4-BE49-F238E27FC236}">
              <a16:creationId xmlns:a16="http://schemas.microsoft.com/office/drawing/2014/main" id="{00000000-0008-0000-0E00-00007F020000}"/>
            </a:ext>
          </a:extLst>
        </xdr:cNvPr>
        <xdr:cNvSpPr/>
      </xdr:nvSpPr>
      <xdr:spPr>
        <a:xfrm>
          <a:off x="21272500" y="183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88719</xdr:rowOff>
    </xdr:from>
    <xdr:to>
      <xdr:col>116</xdr:col>
      <xdr:colOff>63500</xdr:colOff>
      <xdr:row>107</xdr:row>
      <xdr:rowOff>97427</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flipV="1">
          <a:off x="21323300" y="18433869"/>
          <a:ext cx="8382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52070</xdr:rowOff>
    </xdr:from>
    <xdr:to>
      <xdr:col>107</xdr:col>
      <xdr:colOff>101600</xdr:colOff>
      <xdr:row>107</xdr:row>
      <xdr:rowOff>153670</xdr:rowOff>
    </xdr:to>
    <xdr:sp macro="" textlink="">
      <xdr:nvSpPr>
        <xdr:cNvPr id="641" name="楕円 640">
          <a:extLst>
            <a:ext uri="{FF2B5EF4-FFF2-40B4-BE49-F238E27FC236}">
              <a16:creationId xmlns:a16="http://schemas.microsoft.com/office/drawing/2014/main" id="{00000000-0008-0000-0E00-000081020000}"/>
            </a:ext>
          </a:extLst>
        </xdr:cNvPr>
        <xdr:cNvSpPr/>
      </xdr:nvSpPr>
      <xdr:spPr>
        <a:xfrm>
          <a:off x="20383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97427</xdr:rowOff>
    </xdr:from>
    <xdr:to>
      <xdr:col>111</xdr:col>
      <xdr:colOff>177800</xdr:colOff>
      <xdr:row>107</xdr:row>
      <xdr:rowOff>102870</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flipV="1">
          <a:off x="20434300" y="18442577"/>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57513</xdr:rowOff>
    </xdr:from>
    <xdr:to>
      <xdr:col>102</xdr:col>
      <xdr:colOff>165100</xdr:colOff>
      <xdr:row>107</xdr:row>
      <xdr:rowOff>159113</xdr:rowOff>
    </xdr:to>
    <xdr:sp macro="" textlink="">
      <xdr:nvSpPr>
        <xdr:cNvPr id="643" name="楕円 642">
          <a:extLst>
            <a:ext uri="{FF2B5EF4-FFF2-40B4-BE49-F238E27FC236}">
              <a16:creationId xmlns:a16="http://schemas.microsoft.com/office/drawing/2014/main" id="{00000000-0008-0000-0E00-000083020000}"/>
            </a:ext>
          </a:extLst>
        </xdr:cNvPr>
        <xdr:cNvSpPr/>
      </xdr:nvSpPr>
      <xdr:spPr>
        <a:xfrm>
          <a:off x="19494500" y="1840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102870</xdr:rowOff>
    </xdr:from>
    <xdr:to>
      <xdr:col>107</xdr:col>
      <xdr:colOff>50800</xdr:colOff>
      <xdr:row>107</xdr:row>
      <xdr:rowOff>108313</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flipV="1">
          <a:off x="19545300" y="18448020"/>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62956</xdr:rowOff>
    </xdr:from>
    <xdr:to>
      <xdr:col>98</xdr:col>
      <xdr:colOff>38100</xdr:colOff>
      <xdr:row>107</xdr:row>
      <xdr:rowOff>164556</xdr:rowOff>
    </xdr:to>
    <xdr:sp macro="" textlink="">
      <xdr:nvSpPr>
        <xdr:cNvPr id="645" name="楕円 644">
          <a:extLst>
            <a:ext uri="{FF2B5EF4-FFF2-40B4-BE49-F238E27FC236}">
              <a16:creationId xmlns:a16="http://schemas.microsoft.com/office/drawing/2014/main" id="{00000000-0008-0000-0E00-000085020000}"/>
            </a:ext>
          </a:extLst>
        </xdr:cNvPr>
        <xdr:cNvSpPr/>
      </xdr:nvSpPr>
      <xdr:spPr>
        <a:xfrm>
          <a:off x="18605500" y="184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108313</xdr:rowOff>
    </xdr:from>
    <xdr:to>
      <xdr:col>102</xdr:col>
      <xdr:colOff>114300</xdr:colOff>
      <xdr:row>107</xdr:row>
      <xdr:rowOff>113756</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flipV="1">
          <a:off x="18656300" y="18453463"/>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17978</xdr:rowOff>
    </xdr:from>
    <xdr:ext cx="469744" cy="259045"/>
    <xdr:sp macro="" textlink="">
      <xdr:nvSpPr>
        <xdr:cNvPr id="647" name="n_1aveValue【公民館】&#10;一人当たり面積">
          <a:extLst>
            <a:ext uri="{FF2B5EF4-FFF2-40B4-BE49-F238E27FC236}">
              <a16:creationId xmlns:a16="http://schemas.microsoft.com/office/drawing/2014/main" id="{00000000-0008-0000-0E00-000087020000}"/>
            </a:ext>
          </a:extLst>
        </xdr:cNvPr>
        <xdr:cNvSpPr txBox="1"/>
      </xdr:nvSpPr>
      <xdr:spPr>
        <a:xfrm>
          <a:off x="21075727" y="1853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12535</xdr:rowOff>
    </xdr:from>
    <xdr:ext cx="469744" cy="259045"/>
    <xdr:sp macro="" textlink="">
      <xdr:nvSpPr>
        <xdr:cNvPr id="648" name="n_2aveValue【公民館】&#10;一人当たり面積">
          <a:extLst>
            <a:ext uri="{FF2B5EF4-FFF2-40B4-BE49-F238E27FC236}">
              <a16:creationId xmlns:a16="http://schemas.microsoft.com/office/drawing/2014/main" id="{00000000-0008-0000-0E00-000088020000}"/>
            </a:ext>
          </a:extLst>
        </xdr:cNvPr>
        <xdr:cNvSpPr txBox="1"/>
      </xdr:nvSpPr>
      <xdr:spPr>
        <a:xfrm>
          <a:off x="20199427" y="1852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17978</xdr:rowOff>
    </xdr:from>
    <xdr:ext cx="469744" cy="259045"/>
    <xdr:sp macro="" textlink="">
      <xdr:nvSpPr>
        <xdr:cNvPr id="649" name="n_3aveValue【公民館】&#10;一人当たり面積">
          <a:extLst>
            <a:ext uri="{FF2B5EF4-FFF2-40B4-BE49-F238E27FC236}">
              <a16:creationId xmlns:a16="http://schemas.microsoft.com/office/drawing/2014/main" id="{00000000-0008-0000-0E00-000089020000}"/>
            </a:ext>
          </a:extLst>
        </xdr:cNvPr>
        <xdr:cNvSpPr txBox="1"/>
      </xdr:nvSpPr>
      <xdr:spPr>
        <a:xfrm>
          <a:off x="19310427" y="1853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19066</xdr:rowOff>
    </xdr:from>
    <xdr:ext cx="469744" cy="259045"/>
    <xdr:sp macro="" textlink="">
      <xdr:nvSpPr>
        <xdr:cNvPr id="650" name="n_4aveValue【公民館】&#10;一人当たり面積">
          <a:extLst>
            <a:ext uri="{FF2B5EF4-FFF2-40B4-BE49-F238E27FC236}">
              <a16:creationId xmlns:a16="http://schemas.microsoft.com/office/drawing/2014/main" id="{00000000-0008-0000-0E00-00008A020000}"/>
            </a:ext>
          </a:extLst>
        </xdr:cNvPr>
        <xdr:cNvSpPr txBox="1"/>
      </xdr:nvSpPr>
      <xdr:spPr>
        <a:xfrm>
          <a:off x="18421427" y="1853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164754</xdr:rowOff>
    </xdr:from>
    <xdr:ext cx="469744" cy="259045"/>
    <xdr:sp macro="" textlink="">
      <xdr:nvSpPr>
        <xdr:cNvPr id="651" name="n_1mainValue【公民館】&#10;一人当たり面積">
          <a:extLst>
            <a:ext uri="{FF2B5EF4-FFF2-40B4-BE49-F238E27FC236}">
              <a16:creationId xmlns:a16="http://schemas.microsoft.com/office/drawing/2014/main" id="{00000000-0008-0000-0E00-00008B020000}"/>
            </a:ext>
          </a:extLst>
        </xdr:cNvPr>
        <xdr:cNvSpPr txBox="1"/>
      </xdr:nvSpPr>
      <xdr:spPr>
        <a:xfrm>
          <a:off x="210757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170197</xdr:rowOff>
    </xdr:from>
    <xdr:ext cx="469744" cy="259045"/>
    <xdr:sp macro="" textlink="">
      <xdr:nvSpPr>
        <xdr:cNvPr id="652" name="n_2mainValue【公民館】&#10;一人当たり面積">
          <a:extLst>
            <a:ext uri="{FF2B5EF4-FFF2-40B4-BE49-F238E27FC236}">
              <a16:creationId xmlns:a16="http://schemas.microsoft.com/office/drawing/2014/main" id="{00000000-0008-0000-0E00-00008C020000}"/>
            </a:ext>
          </a:extLst>
        </xdr:cNvPr>
        <xdr:cNvSpPr txBox="1"/>
      </xdr:nvSpPr>
      <xdr:spPr>
        <a:xfrm>
          <a:off x="20199427" y="1817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4190</xdr:rowOff>
    </xdr:from>
    <xdr:ext cx="469744" cy="259045"/>
    <xdr:sp macro="" textlink="">
      <xdr:nvSpPr>
        <xdr:cNvPr id="653" name="n_3mainValue【公民館】&#10;一人当たり面積">
          <a:extLst>
            <a:ext uri="{FF2B5EF4-FFF2-40B4-BE49-F238E27FC236}">
              <a16:creationId xmlns:a16="http://schemas.microsoft.com/office/drawing/2014/main" id="{00000000-0008-0000-0E00-00008D020000}"/>
            </a:ext>
          </a:extLst>
        </xdr:cNvPr>
        <xdr:cNvSpPr txBox="1"/>
      </xdr:nvSpPr>
      <xdr:spPr>
        <a:xfrm>
          <a:off x="19310427" y="1817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9633</xdr:rowOff>
    </xdr:from>
    <xdr:ext cx="469744" cy="259045"/>
    <xdr:sp macro="" textlink="">
      <xdr:nvSpPr>
        <xdr:cNvPr id="654" name="n_4mainValue【公民館】&#10;一人当たり面積">
          <a:extLst>
            <a:ext uri="{FF2B5EF4-FFF2-40B4-BE49-F238E27FC236}">
              <a16:creationId xmlns:a16="http://schemas.microsoft.com/office/drawing/2014/main" id="{00000000-0008-0000-0E00-00008E020000}"/>
            </a:ext>
          </a:extLst>
        </xdr:cNvPr>
        <xdr:cNvSpPr txBox="1"/>
      </xdr:nvSpPr>
      <xdr:spPr>
        <a:xfrm>
          <a:off x="18421427" y="1818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5" name="正方形/長方形 654">
          <a:extLst>
            <a:ext uri="{FF2B5EF4-FFF2-40B4-BE49-F238E27FC236}">
              <a16:creationId xmlns:a16="http://schemas.microsoft.com/office/drawing/2014/main" id="{00000000-0008-0000-0E00-00008F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6" name="正方形/長方形 655">
          <a:extLst>
            <a:ext uri="{FF2B5EF4-FFF2-40B4-BE49-F238E27FC236}">
              <a16:creationId xmlns:a16="http://schemas.microsoft.com/office/drawing/2014/main" id="{00000000-0008-0000-0E00-000090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7" name="テキスト ボックス 656">
          <a:extLst>
            <a:ext uri="{FF2B5EF4-FFF2-40B4-BE49-F238E27FC236}">
              <a16:creationId xmlns:a16="http://schemas.microsoft.com/office/drawing/2014/main" id="{00000000-0008-0000-0E00-000091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類似団体と比較して、特に有形固定資産減価償却率が高くなっている施設は、学校施設、公営住宅である。</a:t>
          </a:r>
        </a:p>
        <a:p>
          <a:r>
            <a:rPr kumimoji="1" lang="ja-JP" altLang="en-US" sz="1300">
              <a:latin typeface="ＭＳ Ｐゴシック" panose="020B0600070205080204" pitchFamily="50" charset="-128"/>
              <a:ea typeface="ＭＳ Ｐゴシック" panose="020B0600070205080204" pitchFamily="50" charset="-128"/>
            </a:rPr>
            <a:t>　学校施設については、有形固定資産減価償却率が</a:t>
          </a:r>
          <a:r>
            <a:rPr kumimoji="1" lang="en-US" altLang="ja-JP" sz="1300">
              <a:latin typeface="ＭＳ Ｐゴシック" panose="020B0600070205080204" pitchFamily="50" charset="-128"/>
              <a:ea typeface="ＭＳ Ｐゴシック" panose="020B0600070205080204" pitchFamily="50" charset="-128"/>
            </a:rPr>
            <a:t>87.9</a:t>
          </a:r>
          <a:r>
            <a:rPr kumimoji="1" lang="ja-JP" altLang="en-US" sz="1300">
              <a:latin typeface="ＭＳ Ｐゴシック" panose="020B0600070205080204" pitchFamily="50" charset="-128"/>
              <a:ea typeface="ＭＳ Ｐゴシック" panose="020B0600070205080204" pitchFamily="50" charset="-128"/>
            </a:rPr>
            <a:t>％となっており、県内平均と比べても高い水準となっている。市内各小学校の老朽化対策が急務であり、令和元年度に学校施設長寿命化計画を策定し、同計画に基づき小学校を中心とした施設毎の長寿命化に取り組むこととしている。</a:t>
          </a:r>
        </a:p>
        <a:p>
          <a:r>
            <a:rPr kumimoji="1" lang="ja-JP" altLang="en-US" sz="1300">
              <a:latin typeface="ＭＳ Ｐゴシック" panose="020B0600070205080204" pitchFamily="50" charset="-128"/>
              <a:ea typeface="ＭＳ Ｐゴシック" panose="020B0600070205080204" pitchFamily="50" charset="-128"/>
            </a:rPr>
            <a:t>　公営住宅においては、大部分の住宅で老朽化が進んでおり、有形固定資産減価償却率が</a:t>
          </a:r>
          <a:r>
            <a:rPr kumimoji="1" lang="en-US" altLang="ja-JP" sz="1300">
              <a:latin typeface="ＭＳ Ｐゴシック" panose="020B0600070205080204" pitchFamily="50" charset="-128"/>
              <a:ea typeface="ＭＳ Ｐゴシック" panose="020B0600070205080204" pitchFamily="50" charset="-128"/>
            </a:rPr>
            <a:t>79.3</a:t>
          </a:r>
          <a:r>
            <a:rPr kumimoji="1" lang="ja-JP" altLang="en-US" sz="1300">
              <a:latin typeface="ＭＳ Ｐゴシック" panose="020B0600070205080204" pitchFamily="50" charset="-128"/>
              <a:ea typeface="ＭＳ Ｐゴシック" panose="020B0600070205080204" pitchFamily="50" charset="-128"/>
            </a:rPr>
            <a:t>％と県内平均と比べても高い水準となっている。垂水市公営住宅等長寿命化計画を見直して、用途廃止・建替や環境改善の効率的かつ効果的なプログラムを新たに策定することで、ライフサイクルコストの縮減と事業量の平準化を図ることとしていることから、今後も同程度の数値で推移していくものと考えられる。</a:t>
          </a:r>
        </a:p>
        <a:p>
          <a:r>
            <a:rPr kumimoji="1" lang="ja-JP" altLang="en-US" sz="1300">
              <a:latin typeface="ＭＳ Ｐゴシック" panose="020B0600070205080204" pitchFamily="50" charset="-128"/>
              <a:ea typeface="ＭＳ Ｐゴシック" panose="020B0600070205080204" pitchFamily="50" charset="-128"/>
            </a:rPr>
            <a:t>　道路、橋梁・トンネルについては、長寿命化計画に基づいた改良を順次実施してきたことにより、類似団体と比較して有形固定資産減価償却率は低い水準となっている。今後も各公共施設等の長寿命化計画に基づいた適正な維持管理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13,885
13,635
162.12
13,249,428
12,804,155
433,308
5,752,925
9,410,213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149151</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321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170724</xdr:rowOff>
    </xdr:from>
    <xdr:to>
      <xdr:col>24</xdr:col>
      <xdr:colOff>114300</xdr:colOff>
      <xdr:row>37</xdr:row>
      <xdr:rowOff>100874</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144599</xdr:rowOff>
    </xdr:from>
    <xdr:to>
      <xdr:col>20</xdr:col>
      <xdr:colOff>38100</xdr:colOff>
      <xdr:row>37</xdr:row>
      <xdr:rowOff>74749</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123372</xdr:rowOff>
    </xdr:from>
    <xdr:to>
      <xdr:col>15</xdr:col>
      <xdr:colOff>101600</xdr:colOff>
      <xdr:row>37</xdr:row>
      <xdr:rowOff>53522</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115207</xdr:rowOff>
    </xdr:from>
    <xdr:to>
      <xdr:col>6</xdr:col>
      <xdr:colOff>38100</xdr:colOff>
      <xdr:row>37</xdr:row>
      <xdr:rowOff>45357</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133169</xdr:rowOff>
    </xdr:from>
    <xdr:to>
      <xdr:col>24</xdr:col>
      <xdr:colOff>114300</xdr:colOff>
      <xdr:row>37</xdr:row>
      <xdr:rowOff>63319</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30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156046</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156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25400</xdr:rowOff>
    </xdr:from>
    <xdr:to>
      <xdr:col>20</xdr:col>
      <xdr:colOff>38100</xdr:colOff>
      <xdr:row>38</xdr:row>
      <xdr:rowOff>127000</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12519</xdr:rowOff>
    </xdr:from>
    <xdr:to>
      <xdr:col>24</xdr:col>
      <xdr:colOff>63500</xdr:colOff>
      <xdr:row>38</xdr:row>
      <xdr:rowOff>76200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flipV="1">
          <a:off x="3797300" y="6356169"/>
          <a:ext cx="838200" cy="23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23767</xdr:rowOff>
    </xdr:from>
    <xdr:to>
      <xdr:col>15</xdr:col>
      <xdr:colOff>101600</xdr:colOff>
      <xdr:row>38</xdr:row>
      <xdr:rowOff>125367</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53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74567</xdr:rowOff>
    </xdr:from>
    <xdr:to>
      <xdr:col>19</xdr:col>
      <xdr:colOff>177800</xdr:colOff>
      <xdr:row>38</xdr:row>
      <xdr:rowOff>76200</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58966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160927</xdr:rowOff>
    </xdr:from>
    <xdr:to>
      <xdr:col>10</xdr:col>
      <xdr:colOff>165100</xdr:colOff>
      <xdr:row>38</xdr:row>
      <xdr:rowOff>91077</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50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40277</xdr:rowOff>
    </xdr:from>
    <xdr:to>
      <xdr:col>15</xdr:col>
      <xdr:colOff>50800</xdr:colOff>
      <xdr:row>38</xdr:row>
      <xdr:rowOff>74567</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55537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128270</xdr:rowOff>
    </xdr:from>
    <xdr:to>
      <xdr:col>6</xdr:col>
      <xdr:colOff>38100</xdr:colOff>
      <xdr:row>38</xdr:row>
      <xdr:rowOff>58420</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7620</xdr:rowOff>
    </xdr:from>
    <xdr:to>
      <xdr:col>10</xdr:col>
      <xdr:colOff>114300</xdr:colOff>
      <xdr:row>38</xdr:row>
      <xdr:rowOff>40277</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52272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91276</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70049</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61884</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61884</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118127</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116494</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82204</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49547</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F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45720</xdr:rowOff>
    </xdr:from>
    <xdr:to>
      <xdr:col>54</xdr:col>
      <xdr:colOff>189865</xdr:colOff>
      <xdr:row>42</xdr:row>
      <xdr:rowOff>3810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flipV="1">
          <a:off x="10476865" y="587502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F00-000074000000}"/>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163847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F00-000076000000}"/>
            </a:ext>
          </a:extLst>
        </xdr:cNvPr>
        <xdr:cNvSpPr txBox="1"/>
      </xdr:nvSpPr>
      <xdr:spPr>
        <a:xfrm>
          <a:off x="10515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45720</xdr:rowOff>
    </xdr:from>
    <xdr:to>
      <xdr:col>55</xdr:col>
      <xdr:colOff>88900</xdr:colOff>
      <xdr:row>34</xdr:row>
      <xdr:rowOff>45720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10388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90187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F00-000078000000}"/>
            </a:ext>
          </a:extLst>
        </xdr:cNvPr>
        <xdr:cNvSpPr txBox="1"/>
      </xdr:nvSpPr>
      <xdr:spPr>
        <a:xfrm>
          <a:off x="10515600" y="6776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67310</xdr:rowOff>
    </xdr:from>
    <xdr:to>
      <xdr:col>55</xdr:col>
      <xdr:colOff>50800</xdr:colOff>
      <xdr:row>40</xdr:row>
      <xdr:rowOff>168910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104267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74930</xdr:rowOff>
    </xdr:from>
    <xdr:to>
      <xdr:col>50</xdr:col>
      <xdr:colOff>165100</xdr:colOff>
      <xdr:row>41</xdr:row>
      <xdr:rowOff>5080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9588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78740</xdr:rowOff>
    </xdr:from>
    <xdr:to>
      <xdr:col>46</xdr:col>
      <xdr:colOff>38100</xdr:colOff>
      <xdr:row>41</xdr:row>
      <xdr:rowOff>8890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8699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86360</xdr:rowOff>
    </xdr:from>
    <xdr:to>
      <xdr:col>41</xdr:col>
      <xdr:colOff>101600</xdr:colOff>
      <xdr:row>41</xdr:row>
      <xdr:rowOff>16510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7810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105410</xdr:rowOff>
    </xdr:from>
    <xdr:to>
      <xdr:col>55</xdr:col>
      <xdr:colOff>50800</xdr:colOff>
      <xdr:row>41</xdr:row>
      <xdr:rowOff>35560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104267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83837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F00-000084000000}"/>
            </a:ext>
          </a:extLst>
        </xdr:cNvPr>
        <xdr:cNvSpPr txBox="1"/>
      </xdr:nvSpPr>
      <xdr:spPr>
        <a:xfrm>
          <a:off x="10515600"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113030</xdr:rowOff>
    </xdr:from>
    <xdr:to>
      <xdr:col>50</xdr:col>
      <xdr:colOff>165100</xdr:colOff>
      <xdr:row>41</xdr:row>
      <xdr:rowOff>43180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9588500" y="69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156210</xdr:rowOff>
    </xdr:from>
    <xdr:to>
      <xdr:col>55</xdr:col>
      <xdr:colOff>0</xdr:colOff>
      <xdr:row>40</xdr:row>
      <xdr:rowOff>163830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9639300" y="701421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116840</xdr:rowOff>
    </xdr:from>
    <xdr:to>
      <xdr:col>46</xdr:col>
      <xdr:colOff>38100</xdr:colOff>
      <xdr:row>41</xdr:row>
      <xdr:rowOff>46990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8699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163830</xdr:rowOff>
    </xdr:from>
    <xdr:to>
      <xdr:col>50</xdr:col>
      <xdr:colOff>114300</xdr:colOff>
      <xdr:row>40</xdr:row>
      <xdr:rowOff>167640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8750300" y="70218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120650</xdr:rowOff>
    </xdr:from>
    <xdr:to>
      <xdr:col>41</xdr:col>
      <xdr:colOff>101600</xdr:colOff>
      <xdr:row>41</xdr:row>
      <xdr:rowOff>50800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7810500" y="697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167640</xdr:rowOff>
    </xdr:from>
    <xdr:to>
      <xdr:col>45</xdr:col>
      <xdr:colOff>177800</xdr:colOff>
      <xdr:row>41</xdr:row>
      <xdr:rowOff>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7861300" y="70256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124460</xdr:rowOff>
    </xdr:from>
    <xdr:to>
      <xdr:col>36</xdr:col>
      <xdr:colOff>165100</xdr:colOff>
      <xdr:row>41</xdr:row>
      <xdr:rowOff>54610</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69215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0</xdr:rowOff>
    </xdr:from>
    <xdr:to>
      <xdr:col>41</xdr:col>
      <xdr:colOff>50800</xdr:colOff>
      <xdr:row>41</xdr:row>
      <xdr:rowOff>3810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flipV="1">
          <a:off x="6972300" y="70294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21607</xdr:rowOff>
    </xdr:from>
    <xdr:ext cx="469744" cy="259045"/>
    <xdr:sp macro="" textlink="">
      <xdr:nvSpPr>
        <xdr:cNvPr id="141" name="n_1aveValue【図書館】&#10;一人当たり面積">
          <a:extLst>
            <a:ext uri="{FF2B5EF4-FFF2-40B4-BE49-F238E27FC236}">
              <a16:creationId xmlns:a16="http://schemas.microsoft.com/office/drawing/2014/main" id="{00000000-0008-0000-0F00-00008D000000}"/>
            </a:ext>
          </a:extLst>
        </xdr:cNvPr>
        <xdr:cNvSpPr txBox="1"/>
      </xdr:nvSpPr>
      <xdr:spPr>
        <a:xfrm>
          <a:off x="93917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25417</xdr:rowOff>
    </xdr:from>
    <xdr:ext cx="469744" cy="259045"/>
    <xdr:sp macro="" textlink="">
      <xdr:nvSpPr>
        <xdr:cNvPr id="142" name="n_2aveValue【図書館】&#10;一人当たり面積">
          <a:extLst>
            <a:ext uri="{FF2B5EF4-FFF2-40B4-BE49-F238E27FC236}">
              <a16:creationId xmlns:a16="http://schemas.microsoft.com/office/drawing/2014/main" id="{00000000-0008-0000-0F00-00008E000000}"/>
            </a:ext>
          </a:extLst>
        </xdr:cNvPr>
        <xdr:cNvSpPr txBox="1"/>
      </xdr:nvSpPr>
      <xdr:spPr>
        <a:xfrm>
          <a:off x="8515427" y="671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33037</xdr:rowOff>
    </xdr:from>
    <xdr:ext cx="469744" cy="259045"/>
    <xdr:sp macro="" textlink="">
      <xdr:nvSpPr>
        <xdr:cNvPr id="143" name="n_3aveValue【図書館】&#10;一人当たり面積">
          <a:extLst>
            <a:ext uri="{FF2B5EF4-FFF2-40B4-BE49-F238E27FC236}">
              <a16:creationId xmlns:a16="http://schemas.microsoft.com/office/drawing/2014/main" id="{00000000-0008-0000-0F00-00008F000000}"/>
            </a:ext>
          </a:extLst>
        </xdr:cNvPr>
        <xdr:cNvSpPr txBox="1"/>
      </xdr:nvSpPr>
      <xdr:spPr>
        <a:xfrm>
          <a:off x="7626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48277</xdr:rowOff>
    </xdr:from>
    <xdr:ext cx="469744" cy="259045"/>
    <xdr:sp macro="" textlink="">
      <xdr:nvSpPr>
        <xdr:cNvPr id="144" name="n_4aveValue【図書館】&#10;一人当たり面積">
          <a:extLst>
            <a:ext uri="{FF2B5EF4-FFF2-40B4-BE49-F238E27FC236}">
              <a16:creationId xmlns:a16="http://schemas.microsoft.com/office/drawing/2014/main" id="{00000000-0008-0000-0F00-000090000000}"/>
            </a:ext>
          </a:extLst>
        </xdr:cNvPr>
        <xdr:cNvSpPr txBox="1"/>
      </xdr:nvSpPr>
      <xdr:spPr>
        <a:xfrm>
          <a:off x="6737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34307</xdr:rowOff>
    </xdr:from>
    <xdr:ext cx="469744" cy="259045"/>
    <xdr:sp macro="" textlink="">
      <xdr:nvSpPr>
        <xdr:cNvPr id="145" name="n_1mainValue【図書館】&#10;一人当たり面積">
          <a:extLst>
            <a:ext uri="{FF2B5EF4-FFF2-40B4-BE49-F238E27FC236}">
              <a16:creationId xmlns:a16="http://schemas.microsoft.com/office/drawing/2014/main" id="{00000000-0008-0000-0F00-000091000000}"/>
            </a:ext>
          </a:extLst>
        </xdr:cNvPr>
        <xdr:cNvSpPr txBox="1"/>
      </xdr:nvSpPr>
      <xdr:spPr>
        <a:xfrm>
          <a:off x="93917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38117</xdr:rowOff>
    </xdr:from>
    <xdr:ext cx="469744" cy="259045"/>
    <xdr:sp macro="" textlink="">
      <xdr:nvSpPr>
        <xdr:cNvPr id="146" name="n_2mainValue【図書館】&#10;一人当たり面積">
          <a:extLst>
            <a:ext uri="{FF2B5EF4-FFF2-40B4-BE49-F238E27FC236}">
              <a16:creationId xmlns:a16="http://schemas.microsoft.com/office/drawing/2014/main" id="{00000000-0008-0000-0F00-000092000000}"/>
            </a:ext>
          </a:extLst>
        </xdr:cNvPr>
        <xdr:cNvSpPr txBox="1"/>
      </xdr:nvSpPr>
      <xdr:spPr>
        <a:xfrm>
          <a:off x="85154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41927</xdr:rowOff>
    </xdr:from>
    <xdr:ext cx="469744" cy="259045"/>
    <xdr:sp macro="" textlink="">
      <xdr:nvSpPr>
        <xdr:cNvPr id="147" name="n_3mainValue【図書館】&#10;一人当たり面積">
          <a:extLst>
            <a:ext uri="{FF2B5EF4-FFF2-40B4-BE49-F238E27FC236}">
              <a16:creationId xmlns:a16="http://schemas.microsoft.com/office/drawing/2014/main" id="{00000000-0008-0000-0F00-000093000000}"/>
            </a:ext>
          </a:extLst>
        </xdr:cNvPr>
        <xdr:cNvSpPr txBox="1"/>
      </xdr:nvSpPr>
      <xdr:spPr>
        <a:xfrm>
          <a:off x="7626427"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45737</xdr:rowOff>
    </xdr:from>
    <xdr:ext cx="469744" cy="259045"/>
    <xdr:sp macro="" textlink="">
      <xdr:nvSpPr>
        <xdr:cNvPr id="148" name="n_4mainValue【図書館】&#10;一人当たり面積">
          <a:extLst>
            <a:ext uri="{FF2B5EF4-FFF2-40B4-BE49-F238E27FC236}">
              <a16:creationId xmlns:a16="http://schemas.microsoft.com/office/drawing/2014/main" id="{00000000-0008-0000-0F00-000094000000}"/>
            </a:ext>
          </a:extLst>
        </xdr:cNvPr>
        <xdr:cNvSpPr txBox="1"/>
      </xdr:nvSpPr>
      <xdr:spPr>
        <a:xfrm>
          <a:off x="6737427"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00000000-0008-0000-0F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91440</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flipV="1">
          <a:off x="4634865" y="9692640"/>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00000000-0008-0000-0F00-0000AF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38117</xdr:rowOff>
    </xdr:from>
    <xdr:ext cx="405111" cy="259045"/>
    <xdr:sp macro="" textlink="">
      <xdr:nvSpPr>
        <xdr:cNvPr id="177" name="【体育館・プール】&#10;有形固定資産減価償却率最大値テキスト">
          <a:extLst>
            <a:ext uri="{FF2B5EF4-FFF2-40B4-BE49-F238E27FC236}">
              <a16:creationId xmlns:a16="http://schemas.microsoft.com/office/drawing/2014/main" id="{00000000-0008-0000-0F00-0000B1000000}"/>
            </a:ext>
          </a:extLst>
        </xdr:cNvPr>
        <xdr:cNvSpPr txBox="1"/>
      </xdr:nvSpPr>
      <xdr:spPr>
        <a:xfrm>
          <a:off x="4673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91440</xdr:rowOff>
    </xdr:from>
    <xdr:to>
      <xdr:col>24</xdr:col>
      <xdr:colOff>152400</xdr:colOff>
      <xdr:row>56</xdr:row>
      <xdr:rowOff>91440</xdr:rowOff>
    </xdr:to>
    <xdr:cxnSp macro="">
      <xdr:nvCxnSpPr>
        <xdr:cNvPr id="178" name="直線コネクタ 177">
          <a:extLst>
            <a:ext uri="{FF2B5EF4-FFF2-40B4-BE49-F238E27FC236}">
              <a16:creationId xmlns:a16="http://schemas.microsoft.com/office/drawing/2014/main" id="{00000000-0008-0000-0F00-0000B2000000}"/>
            </a:ext>
          </a:extLst>
        </xdr:cNvPr>
        <xdr:cNvCxnSpPr/>
      </xdr:nvCxnSpPr>
      <xdr:spPr>
        <a:xfrm>
          <a:off x="4546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00000000-0008-0000-0F00-0000B3000000}"/>
            </a:ext>
          </a:extLst>
        </xdr:cNvPr>
        <xdr:cNvSpPr txBox="1"/>
      </xdr:nvSpPr>
      <xdr:spPr>
        <a:xfrm>
          <a:off x="4673600" y="10444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145143</xdr:rowOff>
    </xdr:from>
    <xdr:to>
      <xdr:col>15</xdr:col>
      <xdr:colOff>101600</xdr:colOff>
      <xdr:row>61</xdr:row>
      <xdr:rowOff>75293</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2857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138612</xdr:rowOff>
    </xdr:from>
    <xdr:to>
      <xdr:col>10</xdr:col>
      <xdr:colOff>165100</xdr:colOff>
      <xdr:row>61</xdr:row>
      <xdr:rowOff>68762</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1968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127181</xdr:rowOff>
    </xdr:from>
    <xdr:to>
      <xdr:col>6</xdr:col>
      <xdr:colOff>38100</xdr:colOff>
      <xdr:row>61</xdr:row>
      <xdr:rowOff>57331</xdr:rowOff>
    </xdr:to>
    <xdr:sp macro="" textlink="">
      <xdr:nvSpPr>
        <xdr:cNvPr id="184" name="フローチャート: 判断 183">
          <a:extLst>
            <a:ext uri="{FF2B5EF4-FFF2-40B4-BE49-F238E27FC236}">
              <a16:creationId xmlns:a16="http://schemas.microsoft.com/office/drawing/2014/main" id="{00000000-0008-0000-0F00-0000B8000000}"/>
            </a:ext>
          </a:extLst>
        </xdr:cNvPr>
        <xdr:cNvSpPr/>
      </xdr:nvSpPr>
      <xdr:spPr>
        <a:xfrm>
          <a:off x="107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164737</xdr:rowOff>
    </xdr:from>
    <xdr:to>
      <xdr:col>24</xdr:col>
      <xdr:colOff>114300</xdr:colOff>
      <xdr:row>60</xdr:row>
      <xdr:rowOff>94887</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4584700" y="1028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16164</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00000000-0008-0000-0F00-0000BF000000}"/>
            </a:ext>
          </a:extLst>
        </xdr:cNvPr>
        <xdr:cNvSpPr txBox="1"/>
      </xdr:nvSpPr>
      <xdr:spPr>
        <a:xfrm>
          <a:off x="4673600" y="10131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150041</xdr:rowOff>
    </xdr:from>
    <xdr:to>
      <xdr:col>20</xdr:col>
      <xdr:colOff>38100</xdr:colOff>
      <xdr:row>60</xdr:row>
      <xdr:rowOff>80191</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3746500" y="1026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29391</xdr:rowOff>
    </xdr:from>
    <xdr:to>
      <xdr:col>24</xdr:col>
      <xdr:colOff>63500</xdr:colOff>
      <xdr:row>60</xdr:row>
      <xdr:rowOff>44087</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3797300" y="10316391"/>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136978</xdr:rowOff>
    </xdr:from>
    <xdr:to>
      <xdr:col>15</xdr:col>
      <xdr:colOff>101600</xdr:colOff>
      <xdr:row>60</xdr:row>
      <xdr:rowOff>67128</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2857500" y="10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16328</xdr:rowOff>
    </xdr:from>
    <xdr:to>
      <xdr:col>19</xdr:col>
      <xdr:colOff>177800</xdr:colOff>
      <xdr:row>60</xdr:row>
      <xdr:rowOff>29391</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2908300" y="1030332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16147</xdr:rowOff>
    </xdr:from>
    <xdr:to>
      <xdr:col>10</xdr:col>
      <xdr:colOff>165100</xdr:colOff>
      <xdr:row>60</xdr:row>
      <xdr:rowOff>117747</xdr:rowOff>
    </xdr:to>
    <xdr:sp macro="" textlink="">
      <xdr:nvSpPr>
        <xdr:cNvPr id="196" name="楕円 195">
          <a:extLst>
            <a:ext uri="{FF2B5EF4-FFF2-40B4-BE49-F238E27FC236}">
              <a16:creationId xmlns:a16="http://schemas.microsoft.com/office/drawing/2014/main" id="{00000000-0008-0000-0F00-0000C4000000}"/>
            </a:ext>
          </a:extLst>
        </xdr:cNvPr>
        <xdr:cNvSpPr/>
      </xdr:nvSpPr>
      <xdr:spPr>
        <a:xfrm>
          <a:off x="1968500" y="1030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16328</xdr:rowOff>
    </xdr:from>
    <xdr:to>
      <xdr:col>15</xdr:col>
      <xdr:colOff>50800</xdr:colOff>
      <xdr:row>60</xdr:row>
      <xdr:rowOff>66947</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flipV="1">
          <a:off x="2019300" y="10303328"/>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74930</xdr:rowOff>
    </xdr:from>
    <xdr:to>
      <xdr:col>6</xdr:col>
      <xdr:colOff>38100</xdr:colOff>
      <xdr:row>62</xdr:row>
      <xdr:rowOff>5080</xdr:rowOff>
    </xdr:to>
    <xdr:sp macro="" textlink="">
      <xdr:nvSpPr>
        <xdr:cNvPr id="198" name="楕円 197">
          <a:extLst>
            <a:ext uri="{FF2B5EF4-FFF2-40B4-BE49-F238E27FC236}">
              <a16:creationId xmlns:a16="http://schemas.microsoft.com/office/drawing/2014/main" id="{00000000-0008-0000-0F00-0000C6000000}"/>
            </a:ext>
          </a:extLst>
        </xdr:cNvPr>
        <xdr:cNvSpPr/>
      </xdr:nvSpPr>
      <xdr:spPr>
        <a:xfrm>
          <a:off x="1079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66947</xdr:rowOff>
    </xdr:from>
    <xdr:to>
      <xdr:col>10</xdr:col>
      <xdr:colOff>114300</xdr:colOff>
      <xdr:row>61</xdr:row>
      <xdr:rowOff>125730</xdr:rowOff>
    </xdr:to>
    <xdr:cxnSp macro="">
      <xdr:nvCxnSpPr>
        <xdr:cNvPr id="199" name="直線コネクタ 198">
          <a:extLst>
            <a:ext uri="{FF2B5EF4-FFF2-40B4-BE49-F238E27FC236}">
              <a16:creationId xmlns:a16="http://schemas.microsoft.com/office/drawing/2014/main" id="{00000000-0008-0000-0F00-0000C7000000}"/>
            </a:ext>
          </a:extLst>
        </xdr:cNvPr>
        <xdr:cNvCxnSpPr/>
      </xdr:nvCxnSpPr>
      <xdr:spPr>
        <a:xfrm flipV="1">
          <a:off x="1130300" y="10353947"/>
          <a:ext cx="889000" cy="23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84381</xdr:rowOff>
    </xdr:from>
    <xdr:ext cx="405111" cy="259045"/>
    <xdr:sp macro="" textlink="">
      <xdr:nvSpPr>
        <xdr:cNvPr id="200" name="n_1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35820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66420</xdr:rowOff>
    </xdr:from>
    <xdr:ext cx="405111" cy="259045"/>
    <xdr:sp macro="" textlink="">
      <xdr:nvSpPr>
        <xdr:cNvPr id="201" name="n_2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27057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59889</xdr:rowOff>
    </xdr:from>
    <xdr:ext cx="405111" cy="259045"/>
    <xdr:sp macro="" textlink="">
      <xdr:nvSpPr>
        <xdr:cNvPr id="202" name="n_3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18167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73858</xdr:rowOff>
    </xdr:from>
    <xdr:ext cx="405111" cy="259045"/>
    <xdr:sp macro="" textlink="">
      <xdr:nvSpPr>
        <xdr:cNvPr id="203" name="n_4ave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927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96718</xdr:rowOff>
    </xdr:from>
    <xdr:ext cx="405111" cy="259045"/>
    <xdr:sp macro="" textlink="">
      <xdr:nvSpPr>
        <xdr:cNvPr id="204" name="n_1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3582044" y="10040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83655</xdr:rowOff>
    </xdr:from>
    <xdr:ext cx="405111" cy="259045"/>
    <xdr:sp macro="" textlink="">
      <xdr:nvSpPr>
        <xdr:cNvPr id="205" name="n_2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2705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134274</xdr:rowOff>
    </xdr:from>
    <xdr:ext cx="405111" cy="259045"/>
    <xdr:sp macro="" textlink="">
      <xdr:nvSpPr>
        <xdr:cNvPr id="206" name="n_3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18167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167657</xdr:rowOff>
    </xdr:from>
    <xdr:ext cx="405111" cy="259045"/>
    <xdr:sp macro="" textlink="">
      <xdr:nvSpPr>
        <xdr:cNvPr id="207" name="n_4mainValue【体育館・プール】&#10;有形固定資産減価償却率">
          <a:extLst>
            <a:ext uri="{FF2B5EF4-FFF2-40B4-BE49-F238E27FC236}">
              <a16:creationId xmlns:a16="http://schemas.microsoft.com/office/drawing/2014/main" id="{00000000-0008-0000-0F00-0000CF000000}"/>
            </a:ext>
          </a:extLst>
        </xdr:cNvPr>
        <xdr:cNvSpPr txBox="1"/>
      </xdr:nvSpPr>
      <xdr:spPr>
        <a:xfrm>
          <a:off x="9277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00000000-0008-0000-0F00-0000E1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00000000-0008-0000-0F00-0000E3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0000000-0008-0000-0F00-0000E5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0000000-0008-0000-0F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126111</xdr:rowOff>
    </xdr:from>
    <xdr:to>
      <xdr:col>54</xdr:col>
      <xdr:colOff>189865</xdr:colOff>
      <xdr:row>64</xdr:row>
      <xdr:rowOff>75819</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flipV="1">
          <a:off x="10476865" y="9727311"/>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2" name="【体育館・プール】&#10;一人当たり面積最小値テキスト">
          <a:extLst>
            <a:ext uri="{FF2B5EF4-FFF2-40B4-BE49-F238E27FC236}">
              <a16:creationId xmlns:a16="http://schemas.microsoft.com/office/drawing/2014/main" id="{00000000-0008-0000-0F00-0000E8000000}"/>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72788</xdr:rowOff>
    </xdr:from>
    <xdr:ext cx="469744" cy="259045"/>
    <xdr:sp macro="" textlink="">
      <xdr:nvSpPr>
        <xdr:cNvPr id="234" name="【体育館・プール】&#10;一人当たり面積最大値テキスト">
          <a:extLst>
            <a:ext uri="{FF2B5EF4-FFF2-40B4-BE49-F238E27FC236}">
              <a16:creationId xmlns:a16="http://schemas.microsoft.com/office/drawing/2014/main" id="{00000000-0008-0000-0F00-0000EA000000}"/>
            </a:ext>
          </a:extLst>
        </xdr:cNvPr>
        <xdr:cNvSpPr txBox="1"/>
      </xdr:nvSpPr>
      <xdr:spPr>
        <a:xfrm>
          <a:off x="10515600" y="950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126111</xdr:rowOff>
    </xdr:from>
    <xdr:to>
      <xdr:col>55</xdr:col>
      <xdr:colOff>88900</xdr:colOff>
      <xdr:row>56</xdr:row>
      <xdr:rowOff>126111</xdr:rowOff>
    </xdr:to>
    <xdr:cxnSp macro="">
      <xdr:nvCxnSpPr>
        <xdr:cNvPr id="235" name="直線コネクタ 234">
          <a:extLst>
            <a:ext uri="{FF2B5EF4-FFF2-40B4-BE49-F238E27FC236}">
              <a16:creationId xmlns:a16="http://schemas.microsoft.com/office/drawing/2014/main" id="{00000000-0008-0000-0F00-0000EB000000}"/>
            </a:ext>
          </a:extLst>
        </xdr:cNvPr>
        <xdr:cNvCxnSpPr/>
      </xdr:nvCxnSpPr>
      <xdr:spPr>
        <a:xfrm>
          <a:off x="10388600" y="972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20210</xdr:rowOff>
    </xdr:from>
    <xdr:ext cx="469744" cy="259045"/>
    <xdr:sp macro="" textlink="">
      <xdr:nvSpPr>
        <xdr:cNvPr id="236" name="【体育館・プール】&#10;一人当たり面積平均値テキスト">
          <a:extLst>
            <a:ext uri="{FF2B5EF4-FFF2-40B4-BE49-F238E27FC236}">
              <a16:creationId xmlns:a16="http://schemas.microsoft.com/office/drawing/2014/main" id="{00000000-0008-0000-0F00-0000EC000000}"/>
            </a:ext>
          </a:extLst>
        </xdr:cNvPr>
        <xdr:cNvSpPr txBox="1"/>
      </xdr:nvSpPr>
      <xdr:spPr>
        <a:xfrm>
          <a:off x="10515600" y="10821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41783</xdr:rowOff>
    </xdr:from>
    <xdr:to>
      <xdr:col>55</xdr:col>
      <xdr:colOff>50800</xdr:colOff>
      <xdr:row>63</xdr:row>
      <xdr:rowOff>143383</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10426700" y="1084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52832</xdr:rowOff>
    </xdr:from>
    <xdr:to>
      <xdr:col>50</xdr:col>
      <xdr:colOff>165100</xdr:colOff>
      <xdr:row>63</xdr:row>
      <xdr:rowOff>154432</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9588500" y="1085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65024</xdr:rowOff>
    </xdr:from>
    <xdr:to>
      <xdr:col>46</xdr:col>
      <xdr:colOff>38100</xdr:colOff>
      <xdr:row>63</xdr:row>
      <xdr:rowOff>166624</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8699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68834</xdr:rowOff>
    </xdr:from>
    <xdr:to>
      <xdr:col>41</xdr:col>
      <xdr:colOff>101600</xdr:colOff>
      <xdr:row>63</xdr:row>
      <xdr:rowOff>170434</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7810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73025</xdr:rowOff>
    </xdr:from>
    <xdr:to>
      <xdr:col>36</xdr:col>
      <xdr:colOff>165100</xdr:colOff>
      <xdr:row>64</xdr:row>
      <xdr:rowOff>3175</xdr:rowOff>
    </xdr:to>
    <xdr:sp macro="" textlink="">
      <xdr:nvSpPr>
        <xdr:cNvPr id="241" name="フローチャート: 判断 240">
          <a:extLst>
            <a:ext uri="{FF2B5EF4-FFF2-40B4-BE49-F238E27FC236}">
              <a16:creationId xmlns:a16="http://schemas.microsoft.com/office/drawing/2014/main" id="{00000000-0008-0000-0F00-0000F1000000}"/>
            </a:ext>
          </a:extLst>
        </xdr:cNvPr>
        <xdr:cNvSpPr/>
      </xdr:nvSpPr>
      <xdr:spPr>
        <a:xfrm>
          <a:off x="6921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103505</xdr:rowOff>
    </xdr:from>
    <xdr:to>
      <xdr:col>55</xdr:col>
      <xdr:colOff>50800</xdr:colOff>
      <xdr:row>63</xdr:row>
      <xdr:rowOff>33655</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10426700" y="1073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126382</xdr:rowOff>
    </xdr:from>
    <xdr:ext cx="469744" cy="259045"/>
    <xdr:sp macro="" textlink="">
      <xdr:nvSpPr>
        <xdr:cNvPr id="248" name="【体育館・プール】&#10;一人当たり面積該当値テキスト">
          <a:extLst>
            <a:ext uri="{FF2B5EF4-FFF2-40B4-BE49-F238E27FC236}">
              <a16:creationId xmlns:a16="http://schemas.microsoft.com/office/drawing/2014/main" id="{00000000-0008-0000-0F00-0000F8000000}"/>
            </a:ext>
          </a:extLst>
        </xdr:cNvPr>
        <xdr:cNvSpPr txBox="1"/>
      </xdr:nvSpPr>
      <xdr:spPr>
        <a:xfrm>
          <a:off x="10515600" y="10584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110744</xdr:rowOff>
    </xdr:from>
    <xdr:to>
      <xdr:col>50</xdr:col>
      <xdr:colOff>165100</xdr:colOff>
      <xdr:row>63</xdr:row>
      <xdr:rowOff>40894</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9588500" y="1074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154305</xdr:rowOff>
    </xdr:from>
    <xdr:to>
      <xdr:col>55</xdr:col>
      <xdr:colOff>0</xdr:colOff>
      <xdr:row>62</xdr:row>
      <xdr:rowOff>161544</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flipV="1">
          <a:off x="9639300" y="10784205"/>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116078</xdr:rowOff>
    </xdr:from>
    <xdr:to>
      <xdr:col>46</xdr:col>
      <xdr:colOff>38100</xdr:colOff>
      <xdr:row>63</xdr:row>
      <xdr:rowOff>46228</xdr:rowOff>
    </xdr:to>
    <xdr:sp macro="" textlink="">
      <xdr:nvSpPr>
        <xdr:cNvPr id="251" name="楕円 250">
          <a:extLst>
            <a:ext uri="{FF2B5EF4-FFF2-40B4-BE49-F238E27FC236}">
              <a16:creationId xmlns:a16="http://schemas.microsoft.com/office/drawing/2014/main" id="{00000000-0008-0000-0F00-0000FB000000}"/>
            </a:ext>
          </a:extLst>
        </xdr:cNvPr>
        <xdr:cNvSpPr/>
      </xdr:nvSpPr>
      <xdr:spPr>
        <a:xfrm>
          <a:off x="8699500" y="1074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161544</xdr:rowOff>
    </xdr:from>
    <xdr:to>
      <xdr:col>50</xdr:col>
      <xdr:colOff>114300</xdr:colOff>
      <xdr:row>62</xdr:row>
      <xdr:rowOff>166878</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flipV="1">
          <a:off x="8750300" y="10791444"/>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121031</xdr:rowOff>
    </xdr:from>
    <xdr:to>
      <xdr:col>41</xdr:col>
      <xdr:colOff>101600</xdr:colOff>
      <xdr:row>63</xdr:row>
      <xdr:rowOff>51181</xdr:rowOff>
    </xdr:to>
    <xdr:sp macro="" textlink="">
      <xdr:nvSpPr>
        <xdr:cNvPr id="253" name="楕円 252">
          <a:extLst>
            <a:ext uri="{FF2B5EF4-FFF2-40B4-BE49-F238E27FC236}">
              <a16:creationId xmlns:a16="http://schemas.microsoft.com/office/drawing/2014/main" id="{00000000-0008-0000-0F00-0000FD000000}"/>
            </a:ext>
          </a:extLst>
        </xdr:cNvPr>
        <xdr:cNvSpPr/>
      </xdr:nvSpPr>
      <xdr:spPr>
        <a:xfrm>
          <a:off x="7810500" y="1075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166878</xdr:rowOff>
    </xdr:from>
    <xdr:to>
      <xdr:col>45</xdr:col>
      <xdr:colOff>177800</xdr:colOff>
      <xdr:row>63</xdr:row>
      <xdr:rowOff>381</xdr:rowOff>
    </xdr:to>
    <xdr:cxnSp macro="">
      <xdr:nvCxnSpPr>
        <xdr:cNvPr id="254" name="直線コネクタ 253">
          <a:extLst>
            <a:ext uri="{FF2B5EF4-FFF2-40B4-BE49-F238E27FC236}">
              <a16:creationId xmlns:a16="http://schemas.microsoft.com/office/drawing/2014/main" id="{00000000-0008-0000-0F00-0000FE000000}"/>
            </a:ext>
          </a:extLst>
        </xdr:cNvPr>
        <xdr:cNvCxnSpPr/>
      </xdr:nvCxnSpPr>
      <xdr:spPr>
        <a:xfrm flipV="1">
          <a:off x="7861300" y="10796778"/>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154559</xdr:rowOff>
    </xdr:from>
    <xdr:to>
      <xdr:col>36</xdr:col>
      <xdr:colOff>165100</xdr:colOff>
      <xdr:row>64</xdr:row>
      <xdr:rowOff>84709</xdr:rowOff>
    </xdr:to>
    <xdr:sp macro="" textlink="">
      <xdr:nvSpPr>
        <xdr:cNvPr id="255" name="楕円 254">
          <a:extLst>
            <a:ext uri="{FF2B5EF4-FFF2-40B4-BE49-F238E27FC236}">
              <a16:creationId xmlns:a16="http://schemas.microsoft.com/office/drawing/2014/main" id="{00000000-0008-0000-0F00-0000FF000000}"/>
            </a:ext>
          </a:extLst>
        </xdr:cNvPr>
        <xdr:cNvSpPr/>
      </xdr:nvSpPr>
      <xdr:spPr>
        <a:xfrm>
          <a:off x="6921500" y="1095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381</xdr:rowOff>
    </xdr:from>
    <xdr:to>
      <xdr:col>41</xdr:col>
      <xdr:colOff>50800</xdr:colOff>
      <xdr:row>64</xdr:row>
      <xdr:rowOff>33909</xdr:rowOff>
    </xdr:to>
    <xdr:cxnSp macro="">
      <xdr:nvCxnSpPr>
        <xdr:cNvPr id="256" name="直線コネクタ 255">
          <a:extLst>
            <a:ext uri="{FF2B5EF4-FFF2-40B4-BE49-F238E27FC236}">
              <a16:creationId xmlns:a16="http://schemas.microsoft.com/office/drawing/2014/main" id="{00000000-0008-0000-0F00-000000010000}"/>
            </a:ext>
          </a:extLst>
        </xdr:cNvPr>
        <xdr:cNvCxnSpPr/>
      </xdr:nvCxnSpPr>
      <xdr:spPr>
        <a:xfrm flipV="1">
          <a:off x="6972300" y="10801731"/>
          <a:ext cx="889000" cy="20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145559</xdr:rowOff>
    </xdr:from>
    <xdr:ext cx="469744" cy="259045"/>
    <xdr:sp macro="" textlink="">
      <xdr:nvSpPr>
        <xdr:cNvPr id="257" name="n_1aveValue【体育館・プール】&#10;一人当たり面積">
          <a:extLst>
            <a:ext uri="{FF2B5EF4-FFF2-40B4-BE49-F238E27FC236}">
              <a16:creationId xmlns:a16="http://schemas.microsoft.com/office/drawing/2014/main" id="{00000000-0008-0000-0F00-000001010000}"/>
            </a:ext>
          </a:extLst>
        </xdr:cNvPr>
        <xdr:cNvSpPr txBox="1"/>
      </xdr:nvSpPr>
      <xdr:spPr>
        <a:xfrm>
          <a:off x="9391727" y="1094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157751</xdr:rowOff>
    </xdr:from>
    <xdr:ext cx="469744" cy="259045"/>
    <xdr:sp macro="" textlink="">
      <xdr:nvSpPr>
        <xdr:cNvPr id="258" name="n_2aveValue【体育館・プール】&#10;一人当たり面積">
          <a:extLst>
            <a:ext uri="{FF2B5EF4-FFF2-40B4-BE49-F238E27FC236}">
              <a16:creationId xmlns:a16="http://schemas.microsoft.com/office/drawing/2014/main" id="{00000000-0008-0000-0F00-000002010000}"/>
            </a:ext>
          </a:extLst>
        </xdr:cNvPr>
        <xdr:cNvSpPr txBox="1"/>
      </xdr:nvSpPr>
      <xdr:spPr>
        <a:xfrm>
          <a:off x="8515427" y="1095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161561</xdr:rowOff>
    </xdr:from>
    <xdr:ext cx="469744" cy="259045"/>
    <xdr:sp macro="" textlink="">
      <xdr:nvSpPr>
        <xdr:cNvPr id="259" name="n_3aveValue【体育館・プール】&#10;一人当たり面積">
          <a:extLst>
            <a:ext uri="{FF2B5EF4-FFF2-40B4-BE49-F238E27FC236}">
              <a16:creationId xmlns:a16="http://schemas.microsoft.com/office/drawing/2014/main" id="{00000000-0008-0000-0F00-000003010000}"/>
            </a:ext>
          </a:extLst>
        </xdr:cNvPr>
        <xdr:cNvSpPr txBox="1"/>
      </xdr:nvSpPr>
      <xdr:spPr>
        <a:xfrm>
          <a:off x="7626427"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19702</xdr:rowOff>
    </xdr:from>
    <xdr:ext cx="469744" cy="259045"/>
    <xdr:sp macro="" textlink="">
      <xdr:nvSpPr>
        <xdr:cNvPr id="260" name="n_4aveValue【体育館・プール】&#10;一人当たり面積">
          <a:extLst>
            <a:ext uri="{FF2B5EF4-FFF2-40B4-BE49-F238E27FC236}">
              <a16:creationId xmlns:a16="http://schemas.microsoft.com/office/drawing/2014/main" id="{00000000-0008-0000-0F00-000004010000}"/>
            </a:ext>
          </a:extLst>
        </xdr:cNvPr>
        <xdr:cNvSpPr txBox="1"/>
      </xdr:nvSpPr>
      <xdr:spPr>
        <a:xfrm>
          <a:off x="6737427" y="1064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57421</xdr:rowOff>
    </xdr:from>
    <xdr:ext cx="469744" cy="259045"/>
    <xdr:sp macro="" textlink="">
      <xdr:nvSpPr>
        <xdr:cNvPr id="261" name="n_1mainValue【体育館・プール】&#10;一人当たり面積">
          <a:extLst>
            <a:ext uri="{FF2B5EF4-FFF2-40B4-BE49-F238E27FC236}">
              <a16:creationId xmlns:a16="http://schemas.microsoft.com/office/drawing/2014/main" id="{00000000-0008-0000-0F00-000005010000}"/>
            </a:ext>
          </a:extLst>
        </xdr:cNvPr>
        <xdr:cNvSpPr txBox="1"/>
      </xdr:nvSpPr>
      <xdr:spPr>
        <a:xfrm>
          <a:off x="9391727" y="1051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62755</xdr:rowOff>
    </xdr:from>
    <xdr:ext cx="469744" cy="259045"/>
    <xdr:sp macro="" textlink="">
      <xdr:nvSpPr>
        <xdr:cNvPr id="262" name="n_2mainValue【体育館・プール】&#10;一人当たり面積">
          <a:extLst>
            <a:ext uri="{FF2B5EF4-FFF2-40B4-BE49-F238E27FC236}">
              <a16:creationId xmlns:a16="http://schemas.microsoft.com/office/drawing/2014/main" id="{00000000-0008-0000-0F00-000006010000}"/>
            </a:ext>
          </a:extLst>
        </xdr:cNvPr>
        <xdr:cNvSpPr txBox="1"/>
      </xdr:nvSpPr>
      <xdr:spPr>
        <a:xfrm>
          <a:off x="8515427" y="10521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67708</xdr:rowOff>
    </xdr:from>
    <xdr:ext cx="469744" cy="259045"/>
    <xdr:sp macro="" textlink="">
      <xdr:nvSpPr>
        <xdr:cNvPr id="263" name="n_3mainValue【体育館・プール】&#10;一人当たり面積">
          <a:extLst>
            <a:ext uri="{FF2B5EF4-FFF2-40B4-BE49-F238E27FC236}">
              <a16:creationId xmlns:a16="http://schemas.microsoft.com/office/drawing/2014/main" id="{00000000-0008-0000-0F00-000007010000}"/>
            </a:ext>
          </a:extLst>
        </xdr:cNvPr>
        <xdr:cNvSpPr txBox="1"/>
      </xdr:nvSpPr>
      <xdr:spPr>
        <a:xfrm>
          <a:off x="7626427" y="1052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75836</xdr:rowOff>
    </xdr:from>
    <xdr:ext cx="469744" cy="259045"/>
    <xdr:sp macro="" textlink="">
      <xdr:nvSpPr>
        <xdr:cNvPr id="264" name="n_4mainValue【体育館・プール】&#10;一人当たり面積">
          <a:extLst>
            <a:ext uri="{FF2B5EF4-FFF2-40B4-BE49-F238E27FC236}">
              <a16:creationId xmlns:a16="http://schemas.microsoft.com/office/drawing/2014/main" id="{00000000-0008-0000-0F00-000008010000}"/>
            </a:ext>
          </a:extLst>
        </xdr:cNvPr>
        <xdr:cNvSpPr txBox="1"/>
      </xdr:nvSpPr>
      <xdr:spPr>
        <a:xfrm>
          <a:off x="6737427" y="1104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id="{00000000-0008-0000-0F00-00001F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00000000-0008-0000-0F00-000021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65858</xdr:rowOff>
    </xdr:from>
    <xdr:to>
      <xdr:col>24</xdr:col>
      <xdr:colOff>62865</xdr:colOff>
      <xdr:row>86</xdr:row>
      <xdr:rowOff>168729</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flipV="1">
          <a:off x="4634865" y="13438958"/>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福祉施設】&#10;有形固定資産減価償却率最小値テキスト">
          <a:extLst>
            <a:ext uri="{FF2B5EF4-FFF2-40B4-BE49-F238E27FC236}">
              <a16:creationId xmlns:a16="http://schemas.microsoft.com/office/drawing/2014/main" id="{00000000-0008-0000-0F00-000023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12535</xdr:rowOff>
    </xdr:from>
    <xdr:ext cx="340478" cy="259045"/>
    <xdr:sp macro="" textlink="">
      <xdr:nvSpPr>
        <xdr:cNvPr id="293" name="【福祉施設】&#10;有形固定資産減価償却率最大値テキスト">
          <a:extLst>
            <a:ext uri="{FF2B5EF4-FFF2-40B4-BE49-F238E27FC236}">
              <a16:creationId xmlns:a16="http://schemas.microsoft.com/office/drawing/2014/main" id="{00000000-0008-0000-0F00-000025010000}"/>
            </a:ext>
          </a:extLst>
        </xdr:cNvPr>
        <xdr:cNvSpPr txBox="1"/>
      </xdr:nvSpPr>
      <xdr:spPr>
        <a:xfrm>
          <a:off x="4673600" y="1321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65858</xdr:rowOff>
    </xdr:from>
    <xdr:to>
      <xdr:col>24</xdr:col>
      <xdr:colOff>152400</xdr:colOff>
      <xdr:row>78</xdr:row>
      <xdr:rowOff>65858</xdr:rowOff>
    </xdr:to>
    <xdr:cxnSp macro="">
      <xdr:nvCxnSpPr>
        <xdr:cNvPr id="294" name="直線コネクタ 293">
          <a:extLst>
            <a:ext uri="{FF2B5EF4-FFF2-40B4-BE49-F238E27FC236}">
              <a16:creationId xmlns:a16="http://schemas.microsoft.com/office/drawing/2014/main" id="{00000000-0008-0000-0F00-000026010000}"/>
            </a:ext>
          </a:extLst>
        </xdr:cNvPr>
        <xdr:cNvCxnSpPr/>
      </xdr:nvCxnSpPr>
      <xdr:spPr>
        <a:xfrm>
          <a:off x="4546600" y="1343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137540</xdr:rowOff>
    </xdr:from>
    <xdr:ext cx="405111" cy="259045"/>
    <xdr:sp macro="" textlink="">
      <xdr:nvSpPr>
        <xdr:cNvPr id="295" name="【福祉施設】&#10;有形固定資産減価償却率平均値テキスト">
          <a:extLst>
            <a:ext uri="{FF2B5EF4-FFF2-40B4-BE49-F238E27FC236}">
              <a16:creationId xmlns:a16="http://schemas.microsoft.com/office/drawing/2014/main" id="{00000000-0008-0000-0F00-000027010000}"/>
            </a:ext>
          </a:extLst>
        </xdr:cNvPr>
        <xdr:cNvSpPr txBox="1"/>
      </xdr:nvSpPr>
      <xdr:spPr>
        <a:xfrm>
          <a:off x="4673600" y="14024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114663</xdr:rowOff>
    </xdr:from>
    <xdr:to>
      <xdr:col>24</xdr:col>
      <xdr:colOff>114300</xdr:colOff>
      <xdr:row>83</xdr:row>
      <xdr:rowOff>44813</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45847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80373</xdr:rowOff>
    </xdr:from>
    <xdr:to>
      <xdr:col>20</xdr:col>
      <xdr:colOff>38100</xdr:colOff>
      <xdr:row>83</xdr:row>
      <xdr:rowOff>10523</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3746500" y="14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106499</xdr:rowOff>
    </xdr:from>
    <xdr:to>
      <xdr:col>15</xdr:col>
      <xdr:colOff>101600</xdr:colOff>
      <xdr:row>83</xdr:row>
      <xdr:rowOff>36649</xdr:rowOff>
    </xdr:to>
    <xdr:sp macro="" textlink="">
      <xdr:nvSpPr>
        <xdr:cNvPr id="298" name="フローチャート: 判断 297">
          <a:extLst>
            <a:ext uri="{FF2B5EF4-FFF2-40B4-BE49-F238E27FC236}">
              <a16:creationId xmlns:a16="http://schemas.microsoft.com/office/drawing/2014/main" id="{00000000-0008-0000-0F00-00002A010000}"/>
            </a:ext>
          </a:extLst>
        </xdr:cNvPr>
        <xdr:cNvSpPr/>
      </xdr:nvSpPr>
      <xdr:spPr>
        <a:xfrm>
          <a:off x="2857500"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82006</xdr:rowOff>
    </xdr:from>
    <xdr:to>
      <xdr:col>10</xdr:col>
      <xdr:colOff>165100</xdr:colOff>
      <xdr:row>83</xdr:row>
      <xdr:rowOff>12156</xdr:rowOff>
    </xdr:to>
    <xdr:sp macro="" textlink="">
      <xdr:nvSpPr>
        <xdr:cNvPr id="299" name="フローチャート: 判断 298">
          <a:extLst>
            <a:ext uri="{FF2B5EF4-FFF2-40B4-BE49-F238E27FC236}">
              <a16:creationId xmlns:a16="http://schemas.microsoft.com/office/drawing/2014/main" id="{00000000-0008-0000-0F00-00002B010000}"/>
            </a:ext>
          </a:extLst>
        </xdr:cNvPr>
        <xdr:cNvSpPr/>
      </xdr:nvSpPr>
      <xdr:spPr>
        <a:xfrm>
          <a:off x="1968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60779</xdr:rowOff>
    </xdr:from>
    <xdr:to>
      <xdr:col>6</xdr:col>
      <xdr:colOff>38100</xdr:colOff>
      <xdr:row>82</xdr:row>
      <xdr:rowOff>162379</xdr:rowOff>
    </xdr:to>
    <xdr:sp macro="" textlink="">
      <xdr:nvSpPr>
        <xdr:cNvPr id="300" name="フローチャート: 判断 299">
          <a:extLst>
            <a:ext uri="{FF2B5EF4-FFF2-40B4-BE49-F238E27FC236}">
              <a16:creationId xmlns:a16="http://schemas.microsoft.com/office/drawing/2014/main" id="{00000000-0008-0000-0F00-00002C010000}"/>
            </a:ext>
          </a:extLst>
        </xdr:cNvPr>
        <xdr:cNvSpPr/>
      </xdr:nvSpPr>
      <xdr:spPr>
        <a:xfrm>
          <a:off x="1079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F00-000031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134257</xdr:rowOff>
    </xdr:from>
    <xdr:to>
      <xdr:col>24</xdr:col>
      <xdr:colOff>114300</xdr:colOff>
      <xdr:row>85</xdr:row>
      <xdr:rowOff>64407</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45847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112684</xdr:rowOff>
    </xdr:from>
    <xdr:ext cx="405111" cy="259045"/>
    <xdr:sp macro="" textlink="">
      <xdr:nvSpPr>
        <xdr:cNvPr id="307" name="【福祉施設】&#10;有形固定資産減価償却率該当値テキスト">
          <a:extLst>
            <a:ext uri="{FF2B5EF4-FFF2-40B4-BE49-F238E27FC236}">
              <a16:creationId xmlns:a16="http://schemas.microsoft.com/office/drawing/2014/main" id="{00000000-0008-0000-0F00-000033010000}"/>
            </a:ext>
          </a:extLst>
        </xdr:cNvPr>
        <xdr:cNvSpPr txBox="1"/>
      </xdr:nvSpPr>
      <xdr:spPr>
        <a:xfrm>
          <a:off x="4673600" y="1451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119562</xdr:rowOff>
    </xdr:from>
    <xdr:to>
      <xdr:col>20</xdr:col>
      <xdr:colOff>38100</xdr:colOff>
      <xdr:row>85</xdr:row>
      <xdr:rowOff>49712</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3746500" y="1452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170362</xdr:rowOff>
    </xdr:from>
    <xdr:to>
      <xdr:col>24</xdr:col>
      <xdr:colOff>63500</xdr:colOff>
      <xdr:row>85</xdr:row>
      <xdr:rowOff>13607</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3797300" y="14572162"/>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106499</xdr:rowOff>
    </xdr:from>
    <xdr:to>
      <xdr:col>15</xdr:col>
      <xdr:colOff>101600</xdr:colOff>
      <xdr:row>85</xdr:row>
      <xdr:rowOff>36649</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2857500" y="1450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157299</xdr:rowOff>
    </xdr:from>
    <xdr:to>
      <xdr:col>19</xdr:col>
      <xdr:colOff>177800</xdr:colOff>
      <xdr:row>84</xdr:row>
      <xdr:rowOff>170362</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2908300" y="1455909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86905</xdr:rowOff>
    </xdr:from>
    <xdr:to>
      <xdr:col>10</xdr:col>
      <xdr:colOff>165100</xdr:colOff>
      <xdr:row>85</xdr:row>
      <xdr:rowOff>17055</xdr:rowOff>
    </xdr:to>
    <xdr:sp macro="" textlink="">
      <xdr:nvSpPr>
        <xdr:cNvPr id="312" name="楕円 311">
          <a:extLst>
            <a:ext uri="{FF2B5EF4-FFF2-40B4-BE49-F238E27FC236}">
              <a16:creationId xmlns:a16="http://schemas.microsoft.com/office/drawing/2014/main" id="{00000000-0008-0000-0F00-000038010000}"/>
            </a:ext>
          </a:extLst>
        </xdr:cNvPr>
        <xdr:cNvSpPr/>
      </xdr:nvSpPr>
      <xdr:spPr>
        <a:xfrm>
          <a:off x="1968500" y="1448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137705</xdr:rowOff>
    </xdr:from>
    <xdr:to>
      <xdr:col>15</xdr:col>
      <xdr:colOff>50800</xdr:colOff>
      <xdr:row>84</xdr:row>
      <xdr:rowOff>157299</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a:off x="2019300" y="1453950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72208</xdr:rowOff>
    </xdr:from>
    <xdr:to>
      <xdr:col>6</xdr:col>
      <xdr:colOff>38100</xdr:colOff>
      <xdr:row>85</xdr:row>
      <xdr:rowOff>2358</xdr:rowOff>
    </xdr:to>
    <xdr:sp macro="" textlink="">
      <xdr:nvSpPr>
        <xdr:cNvPr id="314" name="楕円 313">
          <a:extLst>
            <a:ext uri="{FF2B5EF4-FFF2-40B4-BE49-F238E27FC236}">
              <a16:creationId xmlns:a16="http://schemas.microsoft.com/office/drawing/2014/main" id="{00000000-0008-0000-0F00-00003A010000}"/>
            </a:ext>
          </a:extLst>
        </xdr:cNvPr>
        <xdr:cNvSpPr/>
      </xdr:nvSpPr>
      <xdr:spPr>
        <a:xfrm>
          <a:off x="1079500" y="1447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123008</xdr:rowOff>
    </xdr:from>
    <xdr:to>
      <xdr:col>10</xdr:col>
      <xdr:colOff>114300</xdr:colOff>
      <xdr:row>84</xdr:row>
      <xdr:rowOff>137705</xdr:rowOff>
    </xdr:to>
    <xdr:cxnSp macro="">
      <xdr:nvCxnSpPr>
        <xdr:cNvPr id="315" name="直線コネクタ 314">
          <a:extLst>
            <a:ext uri="{FF2B5EF4-FFF2-40B4-BE49-F238E27FC236}">
              <a16:creationId xmlns:a16="http://schemas.microsoft.com/office/drawing/2014/main" id="{00000000-0008-0000-0F00-00003B010000}"/>
            </a:ext>
          </a:extLst>
        </xdr:cNvPr>
        <xdr:cNvCxnSpPr/>
      </xdr:nvCxnSpPr>
      <xdr:spPr>
        <a:xfrm>
          <a:off x="1130300" y="14524808"/>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27050</xdr:rowOff>
    </xdr:from>
    <xdr:ext cx="405111" cy="259045"/>
    <xdr:sp macro="" textlink="">
      <xdr:nvSpPr>
        <xdr:cNvPr id="316" name="n_1aveValue【福祉施設】&#10;有形固定資産減価償却率">
          <a:extLst>
            <a:ext uri="{FF2B5EF4-FFF2-40B4-BE49-F238E27FC236}">
              <a16:creationId xmlns:a16="http://schemas.microsoft.com/office/drawing/2014/main" id="{00000000-0008-0000-0F00-00003C010000}"/>
            </a:ext>
          </a:extLst>
        </xdr:cNvPr>
        <xdr:cNvSpPr txBox="1"/>
      </xdr:nvSpPr>
      <xdr:spPr>
        <a:xfrm>
          <a:off x="3582044" y="139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53176</xdr:rowOff>
    </xdr:from>
    <xdr:ext cx="405111" cy="259045"/>
    <xdr:sp macro="" textlink="">
      <xdr:nvSpPr>
        <xdr:cNvPr id="317" name="n_2aveValue【福祉施設】&#10;有形固定資産減価償却率">
          <a:extLst>
            <a:ext uri="{FF2B5EF4-FFF2-40B4-BE49-F238E27FC236}">
              <a16:creationId xmlns:a16="http://schemas.microsoft.com/office/drawing/2014/main" id="{00000000-0008-0000-0F00-00003D010000}"/>
            </a:ext>
          </a:extLst>
        </xdr:cNvPr>
        <xdr:cNvSpPr txBox="1"/>
      </xdr:nvSpPr>
      <xdr:spPr>
        <a:xfrm>
          <a:off x="2705744" y="1394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28683</xdr:rowOff>
    </xdr:from>
    <xdr:ext cx="405111" cy="259045"/>
    <xdr:sp macro="" textlink="">
      <xdr:nvSpPr>
        <xdr:cNvPr id="318" name="n_3aveValue【福祉施設】&#10;有形固定資産減価償却率">
          <a:extLst>
            <a:ext uri="{FF2B5EF4-FFF2-40B4-BE49-F238E27FC236}">
              <a16:creationId xmlns:a16="http://schemas.microsoft.com/office/drawing/2014/main" id="{00000000-0008-0000-0F00-00003E010000}"/>
            </a:ext>
          </a:extLst>
        </xdr:cNvPr>
        <xdr:cNvSpPr txBox="1"/>
      </xdr:nvSpPr>
      <xdr:spPr>
        <a:xfrm>
          <a:off x="1816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7456</xdr:rowOff>
    </xdr:from>
    <xdr:ext cx="405111" cy="259045"/>
    <xdr:sp macro="" textlink="">
      <xdr:nvSpPr>
        <xdr:cNvPr id="319" name="n_4aveValue【福祉施設】&#10;有形固定資産減価償却率">
          <a:extLst>
            <a:ext uri="{FF2B5EF4-FFF2-40B4-BE49-F238E27FC236}">
              <a16:creationId xmlns:a16="http://schemas.microsoft.com/office/drawing/2014/main" id="{00000000-0008-0000-0F00-00003F010000}"/>
            </a:ext>
          </a:extLst>
        </xdr:cNvPr>
        <xdr:cNvSpPr txBox="1"/>
      </xdr:nvSpPr>
      <xdr:spPr>
        <a:xfrm>
          <a:off x="927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40839</xdr:rowOff>
    </xdr:from>
    <xdr:ext cx="405111" cy="259045"/>
    <xdr:sp macro="" textlink="">
      <xdr:nvSpPr>
        <xdr:cNvPr id="320" name="n_1mainValue【福祉施設】&#10;有形固定資産減価償却率">
          <a:extLst>
            <a:ext uri="{FF2B5EF4-FFF2-40B4-BE49-F238E27FC236}">
              <a16:creationId xmlns:a16="http://schemas.microsoft.com/office/drawing/2014/main" id="{00000000-0008-0000-0F00-000040010000}"/>
            </a:ext>
          </a:extLst>
        </xdr:cNvPr>
        <xdr:cNvSpPr txBox="1"/>
      </xdr:nvSpPr>
      <xdr:spPr>
        <a:xfrm>
          <a:off x="3582044" y="1461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27776</xdr:rowOff>
    </xdr:from>
    <xdr:ext cx="405111" cy="259045"/>
    <xdr:sp macro="" textlink="">
      <xdr:nvSpPr>
        <xdr:cNvPr id="321" name="n_2mainValue【福祉施設】&#10;有形固定資産減価償却率">
          <a:extLst>
            <a:ext uri="{FF2B5EF4-FFF2-40B4-BE49-F238E27FC236}">
              <a16:creationId xmlns:a16="http://schemas.microsoft.com/office/drawing/2014/main" id="{00000000-0008-0000-0F00-000041010000}"/>
            </a:ext>
          </a:extLst>
        </xdr:cNvPr>
        <xdr:cNvSpPr txBox="1"/>
      </xdr:nvSpPr>
      <xdr:spPr>
        <a:xfrm>
          <a:off x="2705744" y="1460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8182</xdr:rowOff>
    </xdr:from>
    <xdr:ext cx="405111" cy="259045"/>
    <xdr:sp macro="" textlink="">
      <xdr:nvSpPr>
        <xdr:cNvPr id="322" name="n_3mainValue【福祉施設】&#10;有形固定資産減価償却率">
          <a:extLst>
            <a:ext uri="{FF2B5EF4-FFF2-40B4-BE49-F238E27FC236}">
              <a16:creationId xmlns:a16="http://schemas.microsoft.com/office/drawing/2014/main" id="{00000000-0008-0000-0F00-000042010000}"/>
            </a:ext>
          </a:extLst>
        </xdr:cNvPr>
        <xdr:cNvSpPr txBox="1"/>
      </xdr:nvSpPr>
      <xdr:spPr>
        <a:xfrm>
          <a:off x="1816744" y="1458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164935</xdr:rowOff>
    </xdr:from>
    <xdr:ext cx="405111" cy="259045"/>
    <xdr:sp macro="" textlink="">
      <xdr:nvSpPr>
        <xdr:cNvPr id="323" name="n_4mainValue【福祉施設】&#10;有形固定資産減価償却率">
          <a:extLst>
            <a:ext uri="{FF2B5EF4-FFF2-40B4-BE49-F238E27FC236}">
              <a16:creationId xmlns:a16="http://schemas.microsoft.com/office/drawing/2014/main" id="{00000000-0008-0000-0F00-000043010000}"/>
            </a:ext>
          </a:extLst>
        </xdr:cNvPr>
        <xdr:cNvSpPr txBox="1"/>
      </xdr:nvSpPr>
      <xdr:spPr>
        <a:xfrm>
          <a:off x="927744" y="1456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F00-00004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0000000-0008-0000-0F00-00004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00000000-0008-0000-0F00-000057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00000000-0008-0000-0F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xdr:rowOff>
    </xdr:from>
    <xdr:to>
      <xdr:col>54</xdr:col>
      <xdr:colOff>189865</xdr:colOff>
      <xdr:row>86</xdr:row>
      <xdr:rowOff>26670</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flipV="1">
          <a:off x="10476865" y="13379196"/>
          <a:ext cx="0"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6" name="【福祉施設】&#10;一人当たり面積最小値テキスト">
          <a:extLst>
            <a:ext uri="{FF2B5EF4-FFF2-40B4-BE49-F238E27FC236}">
              <a16:creationId xmlns:a16="http://schemas.microsoft.com/office/drawing/2014/main" id="{00000000-0008-0000-0F00-00005A010000}"/>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124223</xdr:rowOff>
    </xdr:from>
    <xdr:ext cx="469744" cy="259045"/>
    <xdr:sp macro="" textlink="">
      <xdr:nvSpPr>
        <xdr:cNvPr id="348" name="【福祉施設】&#10;一人当たり面積最大値テキスト">
          <a:extLst>
            <a:ext uri="{FF2B5EF4-FFF2-40B4-BE49-F238E27FC236}">
              <a16:creationId xmlns:a16="http://schemas.microsoft.com/office/drawing/2014/main" id="{00000000-0008-0000-0F00-00005C010000}"/>
            </a:ext>
          </a:extLst>
        </xdr:cNvPr>
        <xdr:cNvSpPr txBox="1"/>
      </xdr:nvSpPr>
      <xdr:spPr>
        <a:xfrm>
          <a:off x="10515600" y="1315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xdr:rowOff>
    </xdr:from>
    <xdr:to>
      <xdr:col>55</xdr:col>
      <xdr:colOff>88900</xdr:colOff>
      <xdr:row>78</xdr:row>
      <xdr:rowOff>6096</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10388600" y="1337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26179</xdr:rowOff>
    </xdr:from>
    <xdr:ext cx="469744" cy="259045"/>
    <xdr:sp macro="" textlink="">
      <xdr:nvSpPr>
        <xdr:cNvPr id="350" name="【福祉施設】&#10;一人当たり面積平均値テキスト">
          <a:extLst>
            <a:ext uri="{FF2B5EF4-FFF2-40B4-BE49-F238E27FC236}">
              <a16:creationId xmlns:a16="http://schemas.microsoft.com/office/drawing/2014/main" id="{00000000-0008-0000-0F00-00005E010000}"/>
            </a:ext>
          </a:extLst>
        </xdr:cNvPr>
        <xdr:cNvSpPr txBox="1"/>
      </xdr:nvSpPr>
      <xdr:spPr>
        <a:xfrm>
          <a:off x="10515600" y="14256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156463</xdr:rowOff>
    </xdr:from>
    <xdr:to>
      <xdr:col>50</xdr:col>
      <xdr:colOff>165100</xdr:colOff>
      <xdr:row>84</xdr:row>
      <xdr:rowOff>86613</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95885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165608</xdr:rowOff>
    </xdr:from>
    <xdr:to>
      <xdr:col>46</xdr:col>
      <xdr:colOff>38100</xdr:colOff>
      <xdr:row>84</xdr:row>
      <xdr:rowOff>95758</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86995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163322</xdr:rowOff>
    </xdr:from>
    <xdr:to>
      <xdr:col>41</xdr:col>
      <xdr:colOff>101600</xdr:colOff>
      <xdr:row>84</xdr:row>
      <xdr:rowOff>93472</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7810500" y="1439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355" name="フローチャート: 判断 354">
          <a:extLst>
            <a:ext uri="{FF2B5EF4-FFF2-40B4-BE49-F238E27FC236}">
              <a16:creationId xmlns:a16="http://schemas.microsoft.com/office/drawing/2014/main" id="{00000000-0008-0000-0F00-000063010000}"/>
            </a:ext>
          </a:extLst>
        </xdr:cNvPr>
        <xdr:cNvSpPr/>
      </xdr:nvSpPr>
      <xdr:spPr>
        <a:xfrm>
          <a:off x="6921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14732</xdr:rowOff>
    </xdr:from>
    <xdr:to>
      <xdr:col>55</xdr:col>
      <xdr:colOff>50800</xdr:colOff>
      <xdr:row>85</xdr:row>
      <xdr:rowOff>116332</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10426700" y="1458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164609</xdr:rowOff>
    </xdr:from>
    <xdr:ext cx="469744" cy="259045"/>
    <xdr:sp macro="" textlink="">
      <xdr:nvSpPr>
        <xdr:cNvPr id="362" name="【福祉施設】&#10;一人当たり面積該当値テキスト">
          <a:extLst>
            <a:ext uri="{FF2B5EF4-FFF2-40B4-BE49-F238E27FC236}">
              <a16:creationId xmlns:a16="http://schemas.microsoft.com/office/drawing/2014/main" id="{00000000-0008-0000-0F00-00006A010000}"/>
            </a:ext>
          </a:extLst>
        </xdr:cNvPr>
        <xdr:cNvSpPr txBox="1"/>
      </xdr:nvSpPr>
      <xdr:spPr>
        <a:xfrm>
          <a:off x="10515600" y="1456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19304</xdr:rowOff>
    </xdr:from>
    <xdr:to>
      <xdr:col>50</xdr:col>
      <xdr:colOff>165100</xdr:colOff>
      <xdr:row>85</xdr:row>
      <xdr:rowOff>120904</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9588500" y="1459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65532</xdr:rowOff>
    </xdr:from>
    <xdr:to>
      <xdr:col>55</xdr:col>
      <xdr:colOff>0</xdr:colOff>
      <xdr:row>85</xdr:row>
      <xdr:rowOff>70104</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flipV="1">
          <a:off x="9639300" y="1463878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21589</xdr:rowOff>
    </xdr:from>
    <xdr:to>
      <xdr:col>46</xdr:col>
      <xdr:colOff>38100</xdr:colOff>
      <xdr:row>85</xdr:row>
      <xdr:rowOff>123189</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8699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70104</xdr:rowOff>
    </xdr:from>
    <xdr:to>
      <xdr:col>50</xdr:col>
      <xdr:colOff>114300</xdr:colOff>
      <xdr:row>85</xdr:row>
      <xdr:rowOff>72389</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flipV="1">
          <a:off x="8750300" y="14643354"/>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33020</xdr:rowOff>
    </xdr:from>
    <xdr:to>
      <xdr:col>41</xdr:col>
      <xdr:colOff>101600</xdr:colOff>
      <xdr:row>85</xdr:row>
      <xdr:rowOff>134620</xdr:rowOff>
    </xdr:to>
    <xdr:sp macro="" textlink="">
      <xdr:nvSpPr>
        <xdr:cNvPr id="367" name="楕円 366">
          <a:extLst>
            <a:ext uri="{FF2B5EF4-FFF2-40B4-BE49-F238E27FC236}">
              <a16:creationId xmlns:a16="http://schemas.microsoft.com/office/drawing/2014/main" id="{00000000-0008-0000-0F00-00006F010000}"/>
            </a:ext>
          </a:extLst>
        </xdr:cNvPr>
        <xdr:cNvSpPr/>
      </xdr:nvSpPr>
      <xdr:spPr>
        <a:xfrm>
          <a:off x="7810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72389</xdr:rowOff>
    </xdr:from>
    <xdr:to>
      <xdr:col>45</xdr:col>
      <xdr:colOff>177800</xdr:colOff>
      <xdr:row>85</xdr:row>
      <xdr:rowOff>83820</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flipV="1">
          <a:off x="7861300" y="146456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35306</xdr:rowOff>
    </xdr:from>
    <xdr:to>
      <xdr:col>36</xdr:col>
      <xdr:colOff>165100</xdr:colOff>
      <xdr:row>85</xdr:row>
      <xdr:rowOff>136906</xdr:rowOff>
    </xdr:to>
    <xdr:sp macro="" textlink="">
      <xdr:nvSpPr>
        <xdr:cNvPr id="369" name="楕円 368">
          <a:extLst>
            <a:ext uri="{FF2B5EF4-FFF2-40B4-BE49-F238E27FC236}">
              <a16:creationId xmlns:a16="http://schemas.microsoft.com/office/drawing/2014/main" id="{00000000-0008-0000-0F00-000071010000}"/>
            </a:ext>
          </a:extLst>
        </xdr:cNvPr>
        <xdr:cNvSpPr/>
      </xdr:nvSpPr>
      <xdr:spPr>
        <a:xfrm>
          <a:off x="69215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83820</xdr:rowOff>
    </xdr:from>
    <xdr:to>
      <xdr:col>41</xdr:col>
      <xdr:colOff>50800</xdr:colOff>
      <xdr:row>85</xdr:row>
      <xdr:rowOff>86106</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flipV="1">
          <a:off x="6972300" y="1465707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103140</xdr:rowOff>
    </xdr:from>
    <xdr:ext cx="469744" cy="259045"/>
    <xdr:sp macro="" textlink="">
      <xdr:nvSpPr>
        <xdr:cNvPr id="371" name="n_1aveValue【福祉施設】&#10;一人当たり面積">
          <a:extLst>
            <a:ext uri="{FF2B5EF4-FFF2-40B4-BE49-F238E27FC236}">
              <a16:creationId xmlns:a16="http://schemas.microsoft.com/office/drawing/2014/main" id="{00000000-0008-0000-0F00-000073010000}"/>
            </a:ext>
          </a:extLst>
        </xdr:cNvPr>
        <xdr:cNvSpPr txBox="1"/>
      </xdr:nvSpPr>
      <xdr:spPr>
        <a:xfrm>
          <a:off x="9391727" y="1416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112285</xdr:rowOff>
    </xdr:from>
    <xdr:ext cx="469744" cy="259045"/>
    <xdr:sp macro="" textlink="">
      <xdr:nvSpPr>
        <xdr:cNvPr id="372" name="n_2aveValue【福祉施設】&#10;一人当たり面積">
          <a:extLst>
            <a:ext uri="{FF2B5EF4-FFF2-40B4-BE49-F238E27FC236}">
              <a16:creationId xmlns:a16="http://schemas.microsoft.com/office/drawing/2014/main" id="{00000000-0008-0000-0F00-000074010000}"/>
            </a:ext>
          </a:extLst>
        </xdr:cNvPr>
        <xdr:cNvSpPr txBox="1"/>
      </xdr:nvSpPr>
      <xdr:spPr>
        <a:xfrm>
          <a:off x="8515427" y="1417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109999</xdr:rowOff>
    </xdr:from>
    <xdr:ext cx="469744" cy="259045"/>
    <xdr:sp macro="" textlink="">
      <xdr:nvSpPr>
        <xdr:cNvPr id="373" name="n_3aveValue【福祉施設】&#10;一人当たり面積">
          <a:extLst>
            <a:ext uri="{FF2B5EF4-FFF2-40B4-BE49-F238E27FC236}">
              <a16:creationId xmlns:a16="http://schemas.microsoft.com/office/drawing/2014/main" id="{00000000-0008-0000-0F00-000075010000}"/>
            </a:ext>
          </a:extLst>
        </xdr:cNvPr>
        <xdr:cNvSpPr txBox="1"/>
      </xdr:nvSpPr>
      <xdr:spPr>
        <a:xfrm>
          <a:off x="7626427" y="1416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116857</xdr:rowOff>
    </xdr:from>
    <xdr:ext cx="469744" cy="259045"/>
    <xdr:sp macro="" textlink="">
      <xdr:nvSpPr>
        <xdr:cNvPr id="374" name="n_4aveValue【福祉施設】&#10;一人当たり面積">
          <a:extLst>
            <a:ext uri="{FF2B5EF4-FFF2-40B4-BE49-F238E27FC236}">
              <a16:creationId xmlns:a16="http://schemas.microsoft.com/office/drawing/2014/main" id="{00000000-0008-0000-0F00-000076010000}"/>
            </a:ext>
          </a:extLst>
        </xdr:cNvPr>
        <xdr:cNvSpPr txBox="1"/>
      </xdr:nvSpPr>
      <xdr:spPr>
        <a:xfrm>
          <a:off x="6737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112031</xdr:rowOff>
    </xdr:from>
    <xdr:ext cx="469744" cy="259045"/>
    <xdr:sp macro="" textlink="">
      <xdr:nvSpPr>
        <xdr:cNvPr id="375" name="n_1mainValue【福祉施設】&#10;一人当たり面積">
          <a:extLst>
            <a:ext uri="{FF2B5EF4-FFF2-40B4-BE49-F238E27FC236}">
              <a16:creationId xmlns:a16="http://schemas.microsoft.com/office/drawing/2014/main" id="{00000000-0008-0000-0F00-000077010000}"/>
            </a:ext>
          </a:extLst>
        </xdr:cNvPr>
        <xdr:cNvSpPr txBox="1"/>
      </xdr:nvSpPr>
      <xdr:spPr>
        <a:xfrm>
          <a:off x="9391727" y="1468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114316</xdr:rowOff>
    </xdr:from>
    <xdr:ext cx="469744" cy="259045"/>
    <xdr:sp macro="" textlink="">
      <xdr:nvSpPr>
        <xdr:cNvPr id="376" name="n_2mainValue【福祉施設】&#10;一人当たり面積">
          <a:extLst>
            <a:ext uri="{FF2B5EF4-FFF2-40B4-BE49-F238E27FC236}">
              <a16:creationId xmlns:a16="http://schemas.microsoft.com/office/drawing/2014/main" id="{00000000-0008-0000-0F00-000078010000}"/>
            </a:ext>
          </a:extLst>
        </xdr:cNvPr>
        <xdr:cNvSpPr txBox="1"/>
      </xdr:nvSpPr>
      <xdr:spPr>
        <a:xfrm>
          <a:off x="8515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125747</xdr:rowOff>
    </xdr:from>
    <xdr:ext cx="469744" cy="259045"/>
    <xdr:sp macro="" textlink="">
      <xdr:nvSpPr>
        <xdr:cNvPr id="377" name="n_3mainValue【福祉施設】&#10;一人当たり面積">
          <a:extLst>
            <a:ext uri="{FF2B5EF4-FFF2-40B4-BE49-F238E27FC236}">
              <a16:creationId xmlns:a16="http://schemas.microsoft.com/office/drawing/2014/main" id="{00000000-0008-0000-0F00-000079010000}"/>
            </a:ext>
          </a:extLst>
        </xdr:cNvPr>
        <xdr:cNvSpPr txBox="1"/>
      </xdr:nvSpPr>
      <xdr:spPr>
        <a:xfrm>
          <a:off x="7626427" y="1469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128033</xdr:rowOff>
    </xdr:from>
    <xdr:ext cx="469744" cy="259045"/>
    <xdr:sp macro="" textlink="">
      <xdr:nvSpPr>
        <xdr:cNvPr id="378" name="n_4mainValue【福祉施設】&#10;一人当たり面積">
          <a:extLst>
            <a:ext uri="{FF2B5EF4-FFF2-40B4-BE49-F238E27FC236}">
              <a16:creationId xmlns:a16="http://schemas.microsoft.com/office/drawing/2014/main" id="{00000000-0008-0000-0F00-00007A010000}"/>
            </a:ext>
          </a:extLst>
        </xdr:cNvPr>
        <xdr:cNvSpPr txBox="1"/>
      </xdr:nvSpPr>
      <xdr:spPr>
        <a:xfrm>
          <a:off x="6737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00000000-0008-0000-0F00-000093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10886</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flipV="1">
          <a:off x="4634865"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00000000-0008-0000-0F00-000095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129013</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00000000-0008-0000-0F00-000097010000}"/>
            </a:ext>
          </a:extLst>
        </xdr:cNvPr>
        <xdr:cNvSpPr txBox="1"/>
      </xdr:nvSpPr>
      <xdr:spPr>
        <a:xfrm>
          <a:off x="4673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10886</xdr:rowOff>
    </xdr:from>
    <xdr:to>
      <xdr:col>24</xdr:col>
      <xdr:colOff>152400</xdr:colOff>
      <xdr:row>100</xdr:row>
      <xdr:rowOff>10886</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4546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72770</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00000000-0008-0000-0F00-000099010000}"/>
            </a:ext>
          </a:extLst>
        </xdr:cNvPr>
        <xdr:cNvSpPr txBox="1"/>
      </xdr:nvSpPr>
      <xdr:spPr>
        <a:xfrm>
          <a:off x="4673600" y="17732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49893</xdr:rowOff>
    </xdr:from>
    <xdr:to>
      <xdr:col>24</xdr:col>
      <xdr:colOff>114300</xdr:colOff>
      <xdr:row>104</xdr:row>
      <xdr:rowOff>151493</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45847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33564</xdr:rowOff>
    </xdr:from>
    <xdr:to>
      <xdr:col>15</xdr:col>
      <xdr:colOff>101600</xdr:colOff>
      <xdr:row>104</xdr:row>
      <xdr:rowOff>135164</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2857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10705</xdr:rowOff>
    </xdr:from>
    <xdr:to>
      <xdr:col>10</xdr:col>
      <xdr:colOff>165100</xdr:colOff>
      <xdr:row>104</xdr:row>
      <xdr:rowOff>112305</xdr:rowOff>
    </xdr:to>
    <xdr:sp macro="" textlink="">
      <xdr:nvSpPr>
        <xdr:cNvPr id="413" name="フローチャート: 判断 412">
          <a:extLst>
            <a:ext uri="{FF2B5EF4-FFF2-40B4-BE49-F238E27FC236}">
              <a16:creationId xmlns:a16="http://schemas.microsoft.com/office/drawing/2014/main" id="{00000000-0008-0000-0F00-00009D010000}"/>
            </a:ext>
          </a:extLst>
        </xdr:cNvPr>
        <xdr:cNvSpPr/>
      </xdr:nvSpPr>
      <xdr:spPr>
        <a:xfrm>
          <a:off x="1968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5806</xdr:rowOff>
    </xdr:from>
    <xdr:to>
      <xdr:col>6</xdr:col>
      <xdr:colOff>38100</xdr:colOff>
      <xdr:row>104</xdr:row>
      <xdr:rowOff>107406</xdr:rowOff>
    </xdr:to>
    <xdr:sp macro="" textlink="">
      <xdr:nvSpPr>
        <xdr:cNvPr id="414" name="フローチャート: 判断 413">
          <a:extLst>
            <a:ext uri="{FF2B5EF4-FFF2-40B4-BE49-F238E27FC236}">
              <a16:creationId xmlns:a16="http://schemas.microsoft.com/office/drawing/2014/main" id="{00000000-0008-0000-0F00-00009E010000}"/>
            </a:ext>
          </a:extLst>
        </xdr:cNvPr>
        <xdr:cNvSpPr/>
      </xdr:nvSpPr>
      <xdr:spPr>
        <a:xfrm>
          <a:off x="1079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67855</xdr:rowOff>
    </xdr:from>
    <xdr:to>
      <xdr:col>24</xdr:col>
      <xdr:colOff>114300</xdr:colOff>
      <xdr:row>105</xdr:row>
      <xdr:rowOff>169455</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4584700" y="1807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46282</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00000000-0008-0000-0F00-0000A5010000}"/>
            </a:ext>
          </a:extLst>
        </xdr:cNvPr>
        <xdr:cNvSpPr txBox="1"/>
      </xdr:nvSpPr>
      <xdr:spPr>
        <a:xfrm>
          <a:off x="4673600" y="1804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40095</xdr:rowOff>
    </xdr:from>
    <xdr:to>
      <xdr:col>20</xdr:col>
      <xdr:colOff>38100</xdr:colOff>
      <xdr:row>105</xdr:row>
      <xdr:rowOff>141695</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3746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90895</xdr:rowOff>
    </xdr:from>
    <xdr:to>
      <xdr:col>24</xdr:col>
      <xdr:colOff>63500</xdr:colOff>
      <xdr:row>105</xdr:row>
      <xdr:rowOff>118655</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3797300" y="18093145"/>
          <a:ext cx="8382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51526</xdr:rowOff>
    </xdr:from>
    <xdr:to>
      <xdr:col>15</xdr:col>
      <xdr:colOff>101600</xdr:colOff>
      <xdr:row>105</xdr:row>
      <xdr:rowOff>153126</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2857500" y="180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90895</xdr:rowOff>
    </xdr:from>
    <xdr:to>
      <xdr:col>19</xdr:col>
      <xdr:colOff>177800</xdr:colOff>
      <xdr:row>105</xdr:row>
      <xdr:rowOff>102326</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flipV="1">
          <a:off x="2908300" y="1809314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15602</xdr:rowOff>
    </xdr:from>
    <xdr:to>
      <xdr:col>10</xdr:col>
      <xdr:colOff>165100</xdr:colOff>
      <xdr:row>105</xdr:row>
      <xdr:rowOff>117202</xdr:rowOff>
    </xdr:to>
    <xdr:sp macro="" textlink="">
      <xdr:nvSpPr>
        <xdr:cNvPr id="426" name="楕円 425">
          <a:extLst>
            <a:ext uri="{FF2B5EF4-FFF2-40B4-BE49-F238E27FC236}">
              <a16:creationId xmlns:a16="http://schemas.microsoft.com/office/drawing/2014/main" id="{00000000-0008-0000-0F00-0000AA010000}"/>
            </a:ext>
          </a:extLst>
        </xdr:cNvPr>
        <xdr:cNvSpPr/>
      </xdr:nvSpPr>
      <xdr:spPr>
        <a:xfrm>
          <a:off x="1968500" y="1801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66402</xdr:rowOff>
    </xdr:from>
    <xdr:to>
      <xdr:col>15</xdr:col>
      <xdr:colOff>50800</xdr:colOff>
      <xdr:row>105</xdr:row>
      <xdr:rowOff>102326</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2019300" y="1806865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157662</xdr:rowOff>
    </xdr:from>
    <xdr:to>
      <xdr:col>6</xdr:col>
      <xdr:colOff>38100</xdr:colOff>
      <xdr:row>105</xdr:row>
      <xdr:rowOff>87812</xdr:rowOff>
    </xdr:to>
    <xdr:sp macro="" textlink="">
      <xdr:nvSpPr>
        <xdr:cNvPr id="428" name="楕円 427">
          <a:extLst>
            <a:ext uri="{FF2B5EF4-FFF2-40B4-BE49-F238E27FC236}">
              <a16:creationId xmlns:a16="http://schemas.microsoft.com/office/drawing/2014/main" id="{00000000-0008-0000-0F00-0000AC010000}"/>
            </a:ext>
          </a:extLst>
        </xdr:cNvPr>
        <xdr:cNvSpPr/>
      </xdr:nvSpPr>
      <xdr:spPr>
        <a:xfrm>
          <a:off x="1079500" y="1798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37012</xdr:rowOff>
    </xdr:from>
    <xdr:to>
      <xdr:col>10</xdr:col>
      <xdr:colOff>114300</xdr:colOff>
      <xdr:row>105</xdr:row>
      <xdr:rowOff>66402</xdr:rowOff>
    </xdr:to>
    <xdr:cxnSp macro="">
      <xdr:nvCxnSpPr>
        <xdr:cNvPr id="429" name="直線コネクタ 428">
          <a:extLst>
            <a:ext uri="{FF2B5EF4-FFF2-40B4-BE49-F238E27FC236}">
              <a16:creationId xmlns:a16="http://schemas.microsoft.com/office/drawing/2014/main" id="{00000000-0008-0000-0F00-0000AD010000}"/>
            </a:ext>
          </a:extLst>
        </xdr:cNvPr>
        <xdr:cNvCxnSpPr/>
      </xdr:nvCxnSpPr>
      <xdr:spPr>
        <a:xfrm>
          <a:off x="1130300" y="18039262"/>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430" name="n_1aveValue【市民会館】&#10;有形固定資産減価償却率">
          <a:extLst>
            <a:ext uri="{FF2B5EF4-FFF2-40B4-BE49-F238E27FC236}">
              <a16:creationId xmlns:a16="http://schemas.microsoft.com/office/drawing/2014/main" id="{00000000-0008-0000-0F00-0000AE010000}"/>
            </a:ext>
          </a:extLst>
        </xdr:cNvPr>
        <xdr:cNvSpPr txBox="1"/>
      </xdr:nvSpPr>
      <xdr:spPr>
        <a:xfrm>
          <a:off x="3582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151691</xdr:rowOff>
    </xdr:from>
    <xdr:ext cx="405111" cy="259045"/>
    <xdr:sp macro="" textlink="">
      <xdr:nvSpPr>
        <xdr:cNvPr id="431" name="n_2aveValue【市民会館】&#10;有形固定資産減価償却率">
          <a:extLst>
            <a:ext uri="{FF2B5EF4-FFF2-40B4-BE49-F238E27FC236}">
              <a16:creationId xmlns:a16="http://schemas.microsoft.com/office/drawing/2014/main" id="{00000000-0008-0000-0F00-0000AF010000}"/>
            </a:ext>
          </a:extLst>
        </xdr:cNvPr>
        <xdr:cNvSpPr txBox="1"/>
      </xdr:nvSpPr>
      <xdr:spPr>
        <a:xfrm>
          <a:off x="27057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128832</xdr:rowOff>
    </xdr:from>
    <xdr:ext cx="405111" cy="259045"/>
    <xdr:sp macro="" textlink="">
      <xdr:nvSpPr>
        <xdr:cNvPr id="432" name="n_3aveValue【市民会館】&#10;有形固定資産減価償却率">
          <a:extLst>
            <a:ext uri="{FF2B5EF4-FFF2-40B4-BE49-F238E27FC236}">
              <a16:creationId xmlns:a16="http://schemas.microsoft.com/office/drawing/2014/main" id="{00000000-0008-0000-0F00-0000B0010000}"/>
            </a:ext>
          </a:extLst>
        </xdr:cNvPr>
        <xdr:cNvSpPr txBox="1"/>
      </xdr:nvSpPr>
      <xdr:spPr>
        <a:xfrm>
          <a:off x="1816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123933</xdr:rowOff>
    </xdr:from>
    <xdr:ext cx="405111" cy="259045"/>
    <xdr:sp macro="" textlink="">
      <xdr:nvSpPr>
        <xdr:cNvPr id="433" name="n_4aveValue【市民会館】&#10;有形固定資産減価償却率">
          <a:extLst>
            <a:ext uri="{FF2B5EF4-FFF2-40B4-BE49-F238E27FC236}">
              <a16:creationId xmlns:a16="http://schemas.microsoft.com/office/drawing/2014/main" id="{00000000-0008-0000-0F00-0000B1010000}"/>
            </a:ext>
          </a:extLst>
        </xdr:cNvPr>
        <xdr:cNvSpPr txBox="1"/>
      </xdr:nvSpPr>
      <xdr:spPr>
        <a:xfrm>
          <a:off x="927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132822</xdr:rowOff>
    </xdr:from>
    <xdr:ext cx="405111" cy="259045"/>
    <xdr:sp macro="" textlink="">
      <xdr:nvSpPr>
        <xdr:cNvPr id="434" name="n_1mainValue【市民会館】&#10;有形固定資産減価償却率">
          <a:extLst>
            <a:ext uri="{FF2B5EF4-FFF2-40B4-BE49-F238E27FC236}">
              <a16:creationId xmlns:a16="http://schemas.microsoft.com/office/drawing/2014/main" id="{00000000-0008-0000-0F00-0000B2010000}"/>
            </a:ext>
          </a:extLst>
        </xdr:cNvPr>
        <xdr:cNvSpPr txBox="1"/>
      </xdr:nvSpPr>
      <xdr:spPr>
        <a:xfrm>
          <a:off x="35820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144253</xdr:rowOff>
    </xdr:from>
    <xdr:ext cx="405111" cy="259045"/>
    <xdr:sp macro="" textlink="">
      <xdr:nvSpPr>
        <xdr:cNvPr id="435" name="n_2mainValue【市民会館】&#10;有形固定資産減価償却率">
          <a:extLst>
            <a:ext uri="{FF2B5EF4-FFF2-40B4-BE49-F238E27FC236}">
              <a16:creationId xmlns:a16="http://schemas.microsoft.com/office/drawing/2014/main" id="{00000000-0008-0000-0F00-0000B3010000}"/>
            </a:ext>
          </a:extLst>
        </xdr:cNvPr>
        <xdr:cNvSpPr txBox="1"/>
      </xdr:nvSpPr>
      <xdr:spPr>
        <a:xfrm>
          <a:off x="2705744" y="1814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108329</xdr:rowOff>
    </xdr:from>
    <xdr:ext cx="405111" cy="259045"/>
    <xdr:sp macro="" textlink="">
      <xdr:nvSpPr>
        <xdr:cNvPr id="436" name="n_3mainValue【市民会館】&#10;有形固定資産減価償却率">
          <a:extLst>
            <a:ext uri="{FF2B5EF4-FFF2-40B4-BE49-F238E27FC236}">
              <a16:creationId xmlns:a16="http://schemas.microsoft.com/office/drawing/2014/main" id="{00000000-0008-0000-0F00-0000B4010000}"/>
            </a:ext>
          </a:extLst>
        </xdr:cNvPr>
        <xdr:cNvSpPr txBox="1"/>
      </xdr:nvSpPr>
      <xdr:spPr>
        <a:xfrm>
          <a:off x="181674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78939</xdr:rowOff>
    </xdr:from>
    <xdr:ext cx="405111" cy="259045"/>
    <xdr:sp macro="" textlink="">
      <xdr:nvSpPr>
        <xdr:cNvPr id="437" name="n_4mainValue【市民会館】&#10;有形固定資産減価償却率">
          <a:extLst>
            <a:ext uri="{FF2B5EF4-FFF2-40B4-BE49-F238E27FC236}">
              <a16:creationId xmlns:a16="http://schemas.microsoft.com/office/drawing/2014/main" id="{00000000-0008-0000-0F00-0000B5010000}"/>
            </a:ext>
          </a:extLst>
        </xdr:cNvPr>
        <xdr:cNvSpPr txBox="1"/>
      </xdr:nvSpPr>
      <xdr:spPr>
        <a:xfrm>
          <a:off x="927744" y="1808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00000000-0008-0000-0F00-0000BD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00000000-0008-0000-0F00-0000CC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34289</xdr:rowOff>
    </xdr:from>
    <xdr:to>
      <xdr:col>54</xdr:col>
      <xdr:colOff>189865</xdr:colOff>
      <xdr:row>108</xdr:row>
      <xdr:rowOff>129539</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flipV="1">
          <a:off x="10476865" y="17179289"/>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62" name="【市民会館】&#10;一人当たり面積最小値テキスト">
          <a:extLst>
            <a:ext uri="{FF2B5EF4-FFF2-40B4-BE49-F238E27FC236}">
              <a16:creationId xmlns:a16="http://schemas.microsoft.com/office/drawing/2014/main" id="{00000000-0008-0000-0F00-0000CE010000}"/>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152416</xdr:rowOff>
    </xdr:from>
    <xdr:ext cx="469744" cy="259045"/>
    <xdr:sp macro="" textlink="">
      <xdr:nvSpPr>
        <xdr:cNvPr id="464" name="【市民会館】&#10;一人当たり面積最大値テキスト">
          <a:extLst>
            <a:ext uri="{FF2B5EF4-FFF2-40B4-BE49-F238E27FC236}">
              <a16:creationId xmlns:a16="http://schemas.microsoft.com/office/drawing/2014/main" id="{00000000-0008-0000-0F00-0000D0010000}"/>
            </a:ext>
          </a:extLst>
        </xdr:cNvPr>
        <xdr:cNvSpPr txBox="1"/>
      </xdr:nvSpPr>
      <xdr:spPr>
        <a:xfrm>
          <a:off x="10515600" y="1695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34289</xdr:rowOff>
    </xdr:from>
    <xdr:to>
      <xdr:col>55</xdr:col>
      <xdr:colOff>88900</xdr:colOff>
      <xdr:row>100</xdr:row>
      <xdr:rowOff>34289</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10388600" y="1717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47641</xdr:rowOff>
    </xdr:from>
    <xdr:ext cx="469744" cy="259045"/>
    <xdr:sp macro="" textlink="">
      <xdr:nvSpPr>
        <xdr:cNvPr id="466" name="【市民会館】&#10;一人当たり面積平均値テキスト">
          <a:extLst>
            <a:ext uri="{FF2B5EF4-FFF2-40B4-BE49-F238E27FC236}">
              <a16:creationId xmlns:a16="http://schemas.microsoft.com/office/drawing/2014/main" id="{00000000-0008-0000-0F00-0000D2010000}"/>
            </a:ext>
          </a:extLst>
        </xdr:cNvPr>
        <xdr:cNvSpPr txBox="1"/>
      </xdr:nvSpPr>
      <xdr:spPr>
        <a:xfrm>
          <a:off x="10515600" y="18221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69214</xdr:rowOff>
    </xdr:from>
    <xdr:to>
      <xdr:col>55</xdr:col>
      <xdr:colOff>50800</xdr:colOff>
      <xdr:row>106</xdr:row>
      <xdr:rowOff>170814</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104267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88264</xdr:rowOff>
    </xdr:from>
    <xdr:to>
      <xdr:col>50</xdr:col>
      <xdr:colOff>165100</xdr:colOff>
      <xdr:row>107</xdr:row>
      <xdr:rowOff>18414</xdr:rowOff>
    </xdr:to>
    <xdr:sp macro="" textlink="">
      <xdr:nvSpPr>
        <xdr:cNvPr id="468" name="フローチャート: 判断 467">
          <a:extLst>
            <a:ext uri="{FF2B5EF4-FFF2-40B4-BE49-F238E27FC236}">
              <a16:creationId xmlns:a16="http://schemas.microsoft.com/office/drawing/2014/main" id="{00000000-0008-0000-0F00-0000D4010000}"/>
            </a:ext>
          </a:extLst>
        </xdr:cNvPr>
        <xdr:cNvSpPr/>
      </xdr:nvSpPr>
      <xdr:spPr>
        <a:xfrm>
          <a:off x="9588500" y="1826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101600</xdr:rowOff>
    </xdr:from>
    <xdr:to>
      <xdr:col>46</xdr:col>
      <xdr:colOff>38100</xdr:colOff>
      <xdr:row>107</xdr:row>
      <xdr:rowOff>31750</xdr:rowOff>
    </xdr:to>
    <xdr:sp macro="" textlink="">
      <xdr:nvSpPr>
        <xdr:cNvPr id="469" name="フローチャート: 判断 468">
          <a:extLst>
            <a:ext uri="{FF2B5EF4-FFF2-40B4-BE49-F238E27FC236}">
              <a16:creationId xmlns:a16="http://schemas.microsoft.com/office/drawing/2014/main" id="{00000000-0008-0000-0F00-0000D5010000}"/>
            </a:ext>
          </a:extLst>
        </xdr:cNvPr>
        <xdr:cNvSpPr/>
      </xdr:nvSpPr>
      <xdr:spPr>
        <a:xfrm>
          <a:off x="8699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111125</xdr:rowOff>
    </xdr:from>
    <xdr:to>
      <xdr:col>41</xdr:col>
      <xdr:colOff>101600</xdr:colOff>
      <xdr:row>107</xdr:row>
      <xdr:rowOff>41275</xdr:rowOff>
    </xdr:to>
    <xdr:sp macro="" textlink="">
      <xdr:nvSpPr>
        <xdr:cNvPr id="470" name="フローチャート: 判断 469">
          <a:extLst>
            <a:ext uri="{FF2B5EF4-FFF2-40B4-BE49-F238E27FC236}">
              <a16:creationId xmlns:a16="http://schemas.microsoft.com/office/drawing/2014/main" id="{00000000-0008-0000-0F00-0000D6010000}"/>
            </a:ext>
          </a:extLst>
        </xdr:cNvPr>
        <xdr:cNvSpPr/>
      </xdr:nvSpPr>
      <xdr:spPr>
        <a:xfrm>
          <a:off x="7810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71" name="フローチャート: 判断 470">
          <a:extLst>
            <a:ext uri="{FF2B5EF4-FFF2-40B4-BE49-F238E27FC236}">
              <a16:creationId xmlns:a16="http://schemas.microsoft.com/office/drawing/2014/main" id="{00000000-0008-0000-0F00-0000D7010000}"/>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F00-0000DC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132080</xdr:rowOff>
    </xdr:from>
    <xdr:to>
      <xdr:col>55</xdr:col>
      <xdr:colOff>50800</xdr:colOff>
      <xdr:row>104</xdr:row>
      <xdr:rowOff>62230</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10426700" y="1779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154957</xdr:rowOff>
    </xdr:from>
    <xdr:ext cx="469744" cy="259045"/>
    <xdr:sp macro="" textlink="">
      <xdr:nvSpPr>
        <xdr:cNvPr id="478" name="【市民会館】&#10;一人当たり面積該当値テキスト">
          <a:extLst>
            <a:ext uri="{FF2B5EF4-FFF2-40B4-BE49-F238E27FC236}">
              <a16:creationId xmlns:a16="http://schemas.microsoft.com/office/drawing/2014/main" id="{00000000-0008-0000-0F00-0000DE010000}"/>
            </a:ext>
          </a:extLst>
        </xdr:cNvPr>
        <xdr:cNvSpPr txBox="1"/>
      </xdr:nvSpPr>
      <xdr:spPr>
        <a:xfrm>
          <a:off x="10515600" y="1764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154939</xdr:rowOff>
    </xdr:from>
    <xdr:to>
      <xdr:col>50</xdr:col>
      <xdr:colOff>165100</xdr:colOff>
      <xdr:row>104</xdr:row>
      <xdr:rowOff>85089</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9588500" y="1781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11430</xdr:rowOff>
    </xdr:from>
    <xdr:to>
      <xdr:col>55</xdr:col>
      <xdr:colOff>0</xdr:colOff>
      <xdr:row>104</xdr:row>
      <xdr:rowOff>34289</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flipV="1">
          <a:off x="9639300" y="1784223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160655</xdr:rowOff>
    </xdr:from>
    <xdr:to>
      <xdr:col>46</xdr:col>
      <xdr:colOff>38100</xdr:colOff>
      <xdr:row>104</xdr:row>
      <xdr:rowOff>90805</xdr:rowOff>
    </xdr:to>
    <xdr:sp macro="" textlink="">
      <xdr:nvSpPr>
        <xdr:cNvPr id="481" name="楕円 480">
          <a:extLst>
            <a:ext uri="{FF2B5EF4-FFF2-40B4-BE49-F238E27FC236}">
              <a16:creationId xmlns:a16="http://schemas.microsoft.com/office/drawing/2014/main" id="{00000000-0008-0000-0F00-0000E1010000}"/>
            </a:ext>
          </a:extLst>
        </xdr:cNvPr>
        <xdr:cNvSpPr/>
      </xdr:nvSpPr>
      <xdr:spPr>
        <a:xfrm>
          <a:off x="8699500" y="1782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34289</xdr:rowOff>
    </xdr:from>
    <xdr:to>
      <xdr:col>50</xdr:col>
      <xdr:colOff>114300</xdr:colOff>
      <xdr:row>104</xdr:row>
      <xdr:rowOff>40005</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flipV="1">
          <a:off x="8750300" y="1786508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6350</xdr:rowOff>
    </xdr:from>
    <xdr:to>
      <xdr:col>41</xdr:col>
      <xdr:colOff>101600</xdr:colOff>
      <xdr:row>104</xdr:row>
      <xdr:rowOff>107950</xdr:rowOff>
    </xdr:to>
    <xdr:sp macro="" textlink="">
      <xdr:nvSpPr>
        <xdr:cNvPr id="483" name="楕円 482">
          <a:extLst>
            <a:ext uri="{FF2B5EF4-FFF2-40B4-BE49-F238E27FC236}">
              <a16:creationId xmlns:a16="http://schemas.microsoft.com/office/drawing/2014/main" id="{00000000-0008-0000-0F00-0000E3010000}"/>
            </a:ext>
          </a:extLst>
        </xdr:cNvPr>
        <xdr:cNvSpPr/>
      </xdr:nvSpPr>
      <xdr:spPr>
        <a:xfrm>
          <a:off x="78105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40005</xdr:rowOff>
    </xdr:from>
    <xdr:to>
      <xdr:col>45</xdr:col>
      <xdr:colOff>177800</xdr:colOff>
      <xdr:row>104</xdr:row>
      <xdr:rowOff>57150</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flipV="1">
          <a:off x="7861300" y="178708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21589</xdr:rowOff>
    </xdr:from>
    <xdr:to>
      <xdr:col>36</xdr:col>
      <xdr:colOff>165100</xdr:colOff>
      <xdr:row>104</xdr:row>
      <xdr:rowOff>123189</xdr:rowOff>
    </xdr:to>
    <xdr:sp macro="" textlink="">
      <xdr:nvSpPr>
        <xdr:cNvPr id="485" name="楕円 484">
          <a:extLst>
            <a:ext uri="{FF2B5EF4-FFF2-40B4-BE49-F238E27FC236}">
              <a16:creationId xmlns:a16="http://schemas.microsoft.com/office/drawing/2014/main" id="{00000000-0008-0000-0F00-0000E5010000}"/>
            </a:ext>
          </a:extLst>
        </xdr:cNvPr>
        <xdr:cNvSpPr/>
      </xdr:nvSpPr>
      <xdr:spPr>
        <a:xfrm>
          <a:off x="6921500" y="1785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57150</xdr:rowOff>
    </xdr:from>
    <xdr:to>
      <xdr:col>41</xdr:col>
      <xdr:colOff>50800</xdr:colOff>
      <xdr:row>104</xdr:row>
      <xdr:rowOff>72389</xdr:rowOff>
    </xdr:to>
    <xdr:cxnSp macro="">
      <xdr:nvCxnSpPr>
        <xdr:cNvPr id="486" name="直線コネクタ 485">
          <a:extLst>
            <a:ext uri="{FF2B5EF4-FFF2-40B4-BE49-F238E27FC236}">
              <a16:creationId xmlns:a16="http://schemas.microsoft.com/office/drawing/2014/main" id="{00000000-0008-0000-0F00-0000E6010000}"/>
            </a:ext>
          </a:extLst>
        </xdr:cNvPr>
        <xdr:cNvCxnSpPr/>
      </xdr:nvCxnSpPr>
      <xdr:spPr>
        <a:xfrm flipV="1">
          <a:off x="6972300" y="178879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9541</xdr:rowOff>
    </xdr:from>
    <xdr:ext cx="469744" cy="259045"/>
    <xdr:sp macro="" textlink="">
      <xdr:nvSpPr>
        <xdr:cNvPr id="487" name="n_1aveValue【市民会館】&#10;一人当たり面積">
          <a:extLst>
            <a:ext uri="{FF2B5EF4-FFF2-40B4-BE49-F238E27FC236}">
              <a16:creationId xmlns:a16="http://schemas.microsoft.com/office/drawing/2014/main" id="{00000000-0008-0000-0F00-0000E7010000}"/>
            </a:ext>
          </a:extLst>
        </xdr:cNvPr>
        <xdr:cNvSpPr txBox="1"/>
      </xdr:nvSpPr>
      <xdr:spPr>
        <a:xfrm>
          <a:off x="9391727" y="1835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22877</xdr:rowOff>
    </xdr:from>
    <xdr:ext cx="469744" cy="259045"/>
    <xdr:sp macro="" textlink="">
      <xdr:nvSpPr>
        <xdr:cNvPr id="488" name="n_2aveValue【市民会館】&#10;一人当たり面積">
          <a:extLst>
            <a:ext uri="{FF2B5EF4-FFF2-40B4-BE49-F238E27FC236}">
              <a16:creationId xmlns:a16="http://schemas.microsoft.com/office/drawing/2014/main" id="{00000000-0008-0000-0F00-0000E8010000}"/>
            </a:ext>
          </a:extLst>
        </xdr:cNvPr>
        <xdr:cNvSpPr txBox="1"/>
      </xdr:nvSpPr>
      <xdr:spPr>
        <a:xfrm>
          <a:off x="8515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32402</xdr:rowOff>
    </xdr:from>
    <xdr:ext cx="469744" cy="259045"/>
    <xdr:sp macro="" textlink="">
      <xdr:nvSpPr>
        <xdr:cNvPr id="489" name="n_3aveValue【市民会館】&#10;一人当たり面積">
          <a:extLst>
            <a:ext uri="{FF2B5EF4-FFF2-40B4-BE49-F238E27FC236}">
              <a16:creationId xmlns:a16="http://schemas.microsoft.com/office/drawing/2014/main" id="{00000000-0008-0000-0F00-0000E9010000}"/>
            </a:ext>
          </a:extLst>
        </xdr:cNvPr>
        <xdr:cNvSpPr txBox="1"/>
      </xdr:nvSpPr>
      <xdr:spPr>
        <a:xfrm>
          <a:off x="7626427" y="1837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90" name="n_4aveValue【市民会館】&#10;一人当たり面積">
          <a:extLst>
            <a:ext uri="{FF2B5EF4-FFF2-40B4-BE49-F238E27FC236}">
              <a16:creationId xmlns:a16="http://schemas.microsoft.com/office/drawing/2014/main" id="{00000000-0008-0000-0F00-0000EA010000}"/>
            </a:ext>
          </a:extLst>
        </xdr:cNvPr>
        <xdr:cNvSpPr txBox="1"/>
      </xdr:nvSpPr>
      <xdr:spPr>
        <a:xfrm>
          <a:off x="6737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101616</xdr:rowOff>
    </xdr:from>
    <xdr:ext cx="469744" cy="259045"/>
    <xdr:sp macro="" textlink="">
      <xdr:nvSpPr>
        <xdr:cNvPr id="491" name="n_1mainValue【市民会館】&#10;一人当たり面積">
          <a:extLst>
            <a:ext uri="{FF2B5EF4-FFF2-40B4-BE49-F238E27FC236}">
              <a16:creationId xmlns:a16="http://schemas.microsoft.com/office/drawing/2014/main" id="{00000000-0008-0000-0F00-0000EB010000}"/>
            </a:ext>
          </a:extLst>
        </xdr:cNvPr>
        <xdr:cNvSpPr txBox="1"/>
      </xdr:nvSpPr>
      <xdr:spPr>
        <a:xfrm>
          <a:off x="9391727" y="17589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107332</xdr:rowOff>
    </xdr:from>
    <xdr:ext cx="469744" cy="259045"/>
    <xdr:sp macro="" textlink="">
      <xdr:nvSpPr>
        <xdr:cNvPr id="492" name="n_2mainValue【市民会館】&#10;一人当たり面積">
          <a:extLst>
            <a:ext uri="{FF2B5EF4-FFF2-40B4-BE49-F238E27FC236}">
              <a16:creationId xmlns:a16="http://schemas.microsoft.com/office/drawing/2014/main" id="{00000000-0008-0000-0F00-0000EC010000}"/>
            </a:ext>
          </a:extLst>
        </xdr:cNvPr>
        <xdr:cNvSpPr txBox="1"/>
      </xdr:nvSpPr>
      <xdr:spPr>
        <a:xfrm>
          <a:off x="8515427" y="1759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124477</xdr:rowOff>
    </xdr:from>
    <xdr:ext cx="469744" cy="259045"/>
    <xdr:sp macro="" textlink="">
      <xdr:nvSpPr>
        <xdr:cNvPr id="493" name="n_3mainValue【市民会館】&#10;一人当たり面積">
          <a:extLst>
            <a:ext uri="{FF2B5EF4-FFF2-40B4-BE49-F238E27FC236}">
              <a16:creationId xmlns:a16="http://schemas.microsoft.com/office/drawing/2014/main" id="{00000000-0008-0000-0F00-0000ED010000}"/>
            </a:ext>
          </a:extLst>
        </xdr:cNvPr>
        <xdr:cNvSpPr txBox="1"/>
      </xdr:nvSpPr>
      <xdr:spPr>
        <a:xfrm>
          <a:off x="7626427" y="1761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139716</xdr:rowOff>
    </xdr:from>
    <xdr:ext cx="469744" cy="259045"/>
    <xdr:sp macro="" textlink="">
      <xdr:nvSpPr>
        <xdr:cNvPr id="494" name="n_4mainValue【市民会館】&#10;一人当たり面積">
          <a:extLst>
            <a:ext uri="{FF2B5EF4-FFF2-40B4-BE49-F238E27FC236}">
              <a16:creationId xmlns:a16="http://schemas.microsoft.com/office/drawing/2014/main" id="{00000000-0008-0000-0F00-0000EE010000}"/>
            </a:ext>
          </a:extLst>
        </xdr:cNvPr>
        <xdr:cNvSpPr txBox="1"/>
      </xdr:nvSpPr>
      <xdr:spPr>
        <a:xfrm>
          <a:off x="6737427" y="1762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0000000-0008-0000-0F00-0000F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00000000-0008-0000-0F00-000007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77833</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flipV="1">
          <a:off x="16318864" y="577323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81660</xdr:rowOff>
    </xdr:from>
    <xdr:ext cx="405111" cy="259045"/>
    <xdr:sp macro="" textlink="">
      <xdr:nvSpPr>
        <xdr:cNvPr id="521" name="【一般廃棄物処理施設】&#10;有形固定資産減価償却率最小値テキスト">
          <a:extLst>
            <a:ext uri="{FF2B5EF4-FFF2-40B4-BE49-F238E27FC236}">
              <a16:creationId xmlns:a16="http://schemas.microsoft.com/office/drawing/2014/main" id="{00000000-0008-0000-0F00-000009020000}"/>
            </a:ext>
          </a:extLst>
        </xdr:cNvPr>
        <xdr:cNvSpPr txBox="1"/>
      </xdr:nvSpPr>
      <xdr:spPr>
        <a:xfrm>
          <a:off x="16357600" y="728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77833</xdr:rowOff>
    </xdr:from>
    <xdr:to>
      <xdr:col>86</xdr:col>
      <xdr:colOff>25400</xdr:colOff>
      <xdr:row>42</xdr:row>
      <xdr:rowOff>77833</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6230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523" name="【一般廃棄物処理施設】&#10;有形固定資産減価償却率最大値テキスト">
          <a:extLst>
            <a:ext uri="{FF2B5EF4-FFF2-40B4-BE49-F238E27FC236}">
              <a16:creationId xmlns:a16="http://schemas.microsoft.com/office/drawing/2014/main" id="{00000000-0008-0000-0F00-00000B020000}"/>
            </a:ext>
          </a:extLst>
        </xdr:cNvPr>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72770</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00000000-0008-0000-0F00-00000D020000}"/>
            </a:ext>
          </a:extLst>
        </xdr:cNvPr>
        <xdr:cNvSpPr txBox="1"/>
      </xdr:nvSpPr>
      <xdr:spPr>
        <a:xfrm>
          <a:off x="16357600" y="641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526" name="フローチャート: 判断 525">
          <a:extLst>
            <a:ext uri="{FF2B5EF4-FFF2-40B4-BE49-F238E27FC236}">
              <a16:creationId xmlns:a16="http://schemas.microsoft.com/office/drawing/2014/main" id="{00000000-0008-0000-0F00-00000E020000}"/>
            </a:ext>
          </a:extLst>
        </xdr:cNvPr>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49893</xdr:rowOff>
    </xdr:from>
    <xdr:to>
      <xdr:col>81</xdr:col>
      <xdr:colOff>101600</xdr:colOff>
      <xdr:row>38</xdr:row>
      <xdr:rowOff>151493</xdr:rowOff>
    </xdr:to>
    <xdr:sp macro="" textlink="">
      <xdr:nvSpPr>
        <xdr:cNvPr id="527" name="フローチャート: 判断 526">
          <a:extLst>
            <a:ext uri="{FF2B5EF4-FFF2-40B4-BE49-F238E27FC236}">
              <a16:creationId xmlns:a16="http://schemas.microsoft.com/office/drawing/2014/main" id="{00000000-0008-0000-0F00-00000F020000}"/>
            </a:ext>
          </a:extLst>
        </xdr:cNvPr>
        <xdr:cNvSpPr/>
      </xdr:nvSpPr>
      <xdr:spPr>
        <a:xfrm>
          <a:off x="15430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28" name="フローチャート: 判断 527">
          <a:extLst>
            <a:ext uri="{FF2B5EF4-FFF2-40B4-BE49-F238E27FC236}">
              <a16:creationId xmlns:a16="http://schemas.microsoft.com/office/drawing/2014/main" id="{00000000-0008-0000-0F00-000010020000}"/>
            </a:ext>
          </a:extLst>
        </xdr:cNvPr>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529" name="フローチャート: 判断 528">
          <a:extLst>
            <a:ext uri="{FF2B5EF4-FFF2-40B4-BE49-F238E27FC236}">
              <a16:creationId xmlns:a16="http://schemas.microsoft.com/office/drawing/2014/main" id="{00000000-0008-0000-0F00-000011020000}"/>
            </a:ext>
          </a:extLst>
        </xdr:cNvPr>
        <xdr:cNvSpPr/>
      </xdr:nvSpPr>
      <xdr:spPr>
        <a:xfrm>
          <a:off x="13652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139700</xdr:rowOff>
    </xdr:from>
    <xdr:to>
      <xdr:col>67</xdr:col>
      <xdr:colOff>101600</xdr:colOff>
      <xdr:row>35</xdr:row>
      <xdr:rowOff>69850</xdr:rowOff>
    </xdr:to>
    <xdr:sp macro="" textlink="">
      <xdr:nvSpPr>
        <xdr:cNvPr id="530" name="フローチャート: 判断 529">
          <a:extLst>
            <a:ext uri="{FF2B5EF4-FFF2-40B4-BE49-F238E27FC236}">
              <a16:creationId xmlns:a16="http://schemas.microsoft.com/office/drawing/2014/main" id="{00000000-0008-0000-0F00-000012020000}"/>
            </a:ext>
          </a:extLst>
        </xdr:cNvPr>
        <xdr:cNvSpPr/>
      </xdr:nvSpPr>
      <xdr:spPr>
        <a:xfrm>
          <a:off x="12763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F00-000017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13970</xdr:rowOff>
    </xdr:from>
    <xdr:to>
      <xdr:col>85</xdr:col>
      <xdr:colOff>177800</xdr:colOff>
      <xdr:row>39</xdr:row>
      <xdr:rowOff>115570</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62687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163847</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00000000-0008-0000-0F00-000019020000}"/>
            </a:ext>
          </a:extLst>
        </xdr:cNvPr>
        <xdr:cNvSpPr txBox="1"/>
      </xdr:nvSpPr>
      <xdr:spPr>
        <a:xfrm>
          <a:off x="16357600"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5806</xdr:rowOff>
    </xdr:from>
    <xdr:to>
      <xdr:col>81</xdr:col>
      <xdr:colOff>101600</xdr:colOff>
      <xdr:row>39</xdr:row>
      <xdr:rowOff>107406</xdr:rowOff>
    </xdr:to>
    <xdr:sp macro="" textlink="">
      <xdr:nvSpPr>
        <xdr:cNvPr id="538" name="楕円 537">
          <a:extLst>
            <a:ext uri="{FF2B5EF4-FFF2-40B4-BE49-F238E27FC236}">
              <a16:creationId xmlns:a16="http://schemas.microsoft.com/office/drawing/2014/main" id="{00000000-0008-0000-0F00-00001A020000}"/>
            </a:ext>
          </a:extLst>
        </xdr:cNvPr>
        <xdr:cNvSpPr/>
      </xdr:nvSpPr>
      <xdr:spPr>
        <a:xfrm>
          <a:off x="15430500" y="669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56606</xdr:rowOff>
    </xdr:from>
    <xdr:to>
      <xdr:col>85</xdr:col>
      <xdr:colOff>127000</xdr:colOff>
      <xdr:row>39</xdr:row>
      <xdr:rowOff>64770</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5481300" y="6743156"/>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169091</xdr:rowOff>
    </xdr:from>
    <xdr:to>
      <xdr:col>76</xdr:col>
      <xdr:colOff>165100</xdr:colOff>
      <xdr:row>39</xdr:row>
      <xdr:rowOff>99241</xdr:rowOff>
    </xdr:to>
    <xdr:sp macro="" textlink="">
      <xdr:nvSpPr>
        <xdr:cNvPr id="540" name="楕円 539">
          <a:extLst>
            <a:ext uri="{FF2B5EF4-FFF2-40B4-BE49-F238E27FC236}">
              <a16:creationId xmlns:a16="http://schemas.microsoft.com/office/drawing/2014/main" id="{00000000-0008-0000-0F00-00001C020000}"/>
            </a:ext>
          </a:extLst>
        </xdr:cNvPr>
        <xdr:cNvSpPr/>
      </xdr:nvSpPr>
      <xdr:spPr>
        <a:xfrm>
          <a:off x="14541500" y="668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48441</xdr:rowOff>
    </xdr:from>
    <xdr:to>
      <xdr:col>81</xdr:col>
      <xdr:colOff>50800</xdr:colOff>
      <xdr:row>39</xdr:row>
      <xdr:rowOff>56606</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4592300" y="6734991"/>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152763</xdr:rowOff>
    </xdr:from>
    <xdr:to>
      <xdr:col>72</xdr:col>
      <xdr:colOff>38100</xdr:colOff>
      <xdr:row>39</xdr:row>
      <xdr:rowOff>82913</xdr:rowOff>
    </xdr:to>
    <xdr:sp macro="" textlink="">
      <xdr:nvSpPr>
        <xdr:cNvPr id="542" name="楕円 541">
          <a:extLst>
            <a:ext uri="{FF2B5EF4-FFF2-40B4-BE49-F238E27FC236}">
              <a16:creationId xmlns:a16="http://schemas.microsoft.com/office/drawing/2014/main" id="{00000000-0008-0000-0F00-00001E020000}"/>
            </a:ext>
          </a:extLst>
        </xdr:cNvPr>
        <xdr:cNvSpPr/>
      </xdr:nvSpPr>
      <xdr:spPr>
        <a:xfrm>
          <a:off x="13652500" y="66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32113</xdr:rowOff>
    </xdr:from>
    <xdr:to>
      <xdr:col>76</xdr:col>
      <xdr:colOff>114300</xdr:colOff>
      <xdr:row>39</xdr:row>
      <xdr:rowOff>48441</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3703300" y="671866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54792</xdr:rowOff>
    </xdr:from>
    <xdr:to>
      <xdr:col>67</xdr:col>
      <xdr:colOff>101600</xdr:colOff>
      <xdr:row>36</xdr:row>
      <xdr:rowOff>156392</xdr:rowOff>
    </xdr:to>
    <xdr:sp macro="" textlink="">
      <xdr:nvSpPr>
        <xdr:cNvPr id="544" name="楕円 543">
          <a:extLst>
            <a:ext uri="{FF2B5EF4-FFF2-40B4-BE49-F238E27FC236}">
              <a16:creationId xmlns:a16="http://schemas.microsoft.com/office/drawing/2014/main" id="{00000000-0008-0000-0F00-000020020000}"/>
            </a:ext>
          </a:extLst>
        </xdr:cNvPr>
        <xdr:cNvSpPr/>
      </xdr:nvSpPr>
      <xdr:spPr>
        <a:xfrm>
          <a:off x="12763500" y="622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105592</xdr:rowOff>
    </xdr:from>
    <xdr:to>
      <xdr:col>71</xdr:col>
      <xdr:colOff>177800</xdr:colOff>
      <xdr:row>39</xdr:row>
      <xdr:rowOff>32113</xdr:rowOff>
    </xdr:to>
    <xdr:cxnSp macro="">
      <xdr:nvCxnSpPr>
        <xdr:cNvPr id="545" name="直線コネクタ 544">
          <a:extLst>
            <a:ext uri="{FF2B5EF4-FFF2-40B4-BE49-F238E27FC236}">
              <a16:creationId xmlns:a16="http://schemas.microsoft.com/office/drawing/2014/main" id="{00000000-0008-0000-0F00-000021020000}"/>
            </a:ext>
          </a:extLst>
        </xdr:cNvPr>
        <xdr:cNvCxnSpPr/>
      </xdr:nvCxnSpPr>
      <xdr:spPr>
        <a:xfrm>
          <a:off x="12814300" y="6277792"/>
          <a:ext cx="889000" cy="44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168020</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52660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166387</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4389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153324</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3500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86377</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00000000-0008-0000-0F00-000025020000}"/>
            </a:ext>
          </a:extLst>
        </xdr:cNvPr>
        <xdr:cNvSpPr txBox="1"/>
      </xdr:nvSpPr>
      <xdr:spPr>
        <a:xfrm>
          <a:off x="12611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98533</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00000000-0008-0000-0F00-000026020000}"/>
            </a:ext>
          </a:extLst>
        </xdr:cNvPr>
        <xdr:cNvSpPr txBox="1"/>
      </xdr:nvSpPr>
      <xdr:spPr>
        <a:xfrm>
          <a:off x="15266044" y="678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90368</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00000000-0008-0000-0F00-000027020000}"/>
            </a:ext>
          </a:extLst>
        </xdr:cNvPr>
        <xdr:cNvSpPr txBox="1"/>
      </xdr:nvSpPr>
      <xdr:spPr>
        <a:xfrm>
          <a:off x="14389744" y="677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74040</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00000000-0008-0000-0F00-000028020000}"/>
            </a:ext>
          </a:extLst>
        </xdr:cNvPr>
        <xdr:cNvSpPr txBox="1"/>
      </xdr:nvSpPr>
      <xdr:spPr>
        <a:xfrm>
          <a:off x="13500744" y="676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147519</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00000000-0008-0000-0F00-000029020000}"/>
            </a:ext>
          </a:extLst>
        </xdr:cNvPr>
        <xdr:cNvSpPr txBox="1"/>
      </xdr:nvSpPr>
      <xdr:spPr>
        <a:xfrm>
          <a:off x="12611744" y="6319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00000000-0008-0000-0F00-000030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00000000-0008-0000-0F00-000031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3" name="テキスト ボックス 572">
          <a:extLst>
            <a:ext uri="{FF2B5EF4-FFF2-40B4-BE49-F238E27FC236}">
              <a16:creationId xmlns:a16="http://schemas.microsoft.com/office/drawing/2014/main" id="{00000000-0008-0000-0F00-00003D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一般廃棄物処理施設】&#10;一人当たり有形固定資産（償却資産）額グラフ枠">
          <a:extLst>
            <a:ext uri="{FF2B5EF4-FFF2-40B4-BE49-F238E27FC236}">
              <a16:creationId xmlns:a16="http://schemas.microsoft.com/office/drawing/2014/main" id="{00000000-0008-0000-0F00-00003E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11461</xdr:rowOff>
    </xdr:from>
    <xdr:to>
      <xdr:col>116</xdr:col>
      <xdr:colOff>62864</xdr:colOff>
      <xdr:row>41</xdr:row>
      <xdr:rowOff>133016</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flipV="1">
          <a:off x="22160864" y="5669311"/>
          <a:ext cx="0" cy="1493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136843</xdr:rowOff>
    </xdr:from>
    <xdr:ext cx="313932" cy="259045"/>
    <xdr:sp macro="" textlink="">
      <xdr:nvSpPr>
        <xdr:cNvPr id="576" name="【一般廃棄物処理施設】&#10;一人当たり有形固定資産（償却資産）額最小値テキスト">
          <a:extLst>
            <a:ext uri="{FF2B5EF4-FFF2-40B4-BE49-F238E27FC236}">
              <a16:creationId xmlns:a16="http://schemas.microsoft.com/office/drawing/2014/main" id="{00000000-0008-0000-0F00-000040020000}"/>
            </a:ext>
          </a:extLst>
        </xdr:cNvPr>
        <xdr:cNvSpPr txBox="1"/>
      </xdr:nvSpPr>
      <xdr:spPr>
        <a:xfrm>
          <a:off x="22199600" y="7166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133016</xdr:rowOff>
    </xdr:from>
    <xdr:to>
      <xdr:col>116</xdr:col>
      <xdr:colOff>152400</xdr:colOff>
      <xdr:row>41</xdr:row>
      <xdr:rowOff>133016</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22072600" y="716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129588</xdr:rowOff>
    </xdr:from>
    <xdr:ext cx="599010" cy="259045"/>
    <xdr:sp macro="" textlink="">
      <xdr:nvSpPr>
        <xdr:cNvPr id="578" name="【一般廃棄物処理施設】&#10;一人当たり有形固定資産（償却資産）額最大値テキスト">
          <a:extLst>
            <a:ext uri="{FF2B5EF4-FFF2-40B4-BE49-F238E27FC236}">
              <a16:creationId xmlns:a16="http://schemas.microsoft.com/office/drawing/2014/main" id="{00000000-0008-0000-0F00-000042020000}"/>
            </a:ext>
          </a:extLst>
        </xdr:cNvPr>
        <xdr:cNvSpPr txBox="1"/>
      </xdr:nvSpPr>
      <xdr:spPr>
        <a:xfrm>
          <a:off x="22199600" y="5444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11461</xdr:rowOff>
    </xdr:from>
    <xdr:to>
      <xdr:col>116</xdr:col>
      <xdr:colOff>152400</xdr:colOff>
      <xdr:row>33</xdr:row>
      <xdr:rowOff>11461</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a:off x="22072600" y="566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82425</xdr:rowOff>
    </xdr:from>
    <xdr:ext cx="599010" cy="259045"/>
    <xdr:sp macro="" textlink="">
      <xdr:nvSpPr>
        <xdr:cNvPr id="580" name="【一般廃棄物処理施設】&#10;一人当たり有形固定資産（償却資産）額平均値テキスト">
          <a:extLst>
            <a:ext uri="{FF2B5EF4-FFF2-40B4-BE49-F238E27FC236}">
              <a16:creationId xmlns:a16="http://schemas.microsoft.com/office/drawing/2014/main" id="{00000000-0008-0000-0F00-000044020000}"/>
            </a:ext>
          </a:extLst>
        </xdr:cNvPr>
        <xdr:cNvSpPr txBox="1"/>
      </xdr:nvSpPr>
      <xdr:spPr>
        <a:xfrm>
          <a:off x="22199600" y="6426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59548</xdr:rowOff>
    </xdr:from>
    <xdr:to>
      <xdr:col>116</xdr:col>
      <xdr:colOff>114300</xdr:colOff>
      <xdr:row>38</xdr:row>
      <xdr:rowOff>161148</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22110700" y="6574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76067</xdr:rowOff>
    </xdr:from>
    <xdr:to>
      <xdr:col>112</xdr:col>
      <xdr:colOff>38100</xdr:colOff>
      <xdr:row>39</xdr:row>
      <xdr:rowOff>6217</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21272500" y="659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88498</xdr:rowOff>
    </xdr:from>
    <xdr:to>
      <xdr:col>107</xdr:col>
      <xdr:colOff>101600</xdr:colOff>
      <xdr:row>39</xdr:row>
      <xdr:rowOff>18648</xdr:rowOff>
    </xdr:to>
    <xdr:sp macro="" textlink="">
      <xdr:nvSpPr>
        <xdr:cNvPr id="583" name="フローチャート: 判断 582">
          <a:extLst>
            <a:ext uri="{FF2B5EF4-FFF2-40B4-BE49-F238E27FC236}">
              <a16:creationId xmlns:a16="http://schemas.microsoft.com/office/drawing/2014/main" id="{00000000-0008-0000-0F00-000047020000}"/>
            </a:ext>
          </a:extLst>
        </xdr:cNvPr>
        <xdr:cNvSpPr/>
      </xdr:nvSpPr>
      <xdr:spPr>
        <a:xfrm>
          <a:off x="20383500" y="660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105538</xdr:rowOff>
    </xdr:from>
    <xdr:to>
      <xdr:col>102</xdr:col>
      <xdr:colOff>165100</xdr:colOff>
      <xdr:row>39</xdr:row>
      <xdr:rowOff>35688</xdr:rowOff>
    </xdr:to>
    <xdr:sp macro="" textlink="">
      <xdr:nvSpPr>
        <xdr:cNvPr id="584" name="フローチャート: 判断 583">
          <a:extLst>
            <a:ext uri="{FF2B5EF4-FFF2-40B4-BE49-F238E27FC236}">
              <a16:creationId xmlns:a16="http://schemas.microsoft.com/office/drawing/2014/main" id="{00000000-0008-0000-0F00-000048020000}"/>
            </a:ext>
          </a:extLst>
        </xdr:cNvPr>
        <xdr:cNvSpPr/>
      </xdr:nvSpPr>
      <xdr:spPr>
        <a:xfrm>
          <a:off x="19494500" y="662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33</xdr:row>
      <xdr:rowOff>156941</xdr:rowOff>
    </xdr:from>
    <xdr:to>
      <xdr:col>98</xdr:col>
      <xdr:colOff>38100</xdr:colOff>
      <xdr:row>34</xdr:row>
      <xdr:rowOff>87091</xdr:rowOff>
    </xdr:to>
    <xdr:sp macro="" textlink="">
      <xdr:nvSpPr>
        <xdr:cNvPr id="585" name="フローチャート: 判断 584">
          <a:extLst>
            <a:ext uri="{FF2B5EF4-FFF2-40B4-BE49-F238E27FC236}">
              <a16:creationId xmlns:a16="http://schemas.microsoft.com/office/drawing/2014/main" id="{00000000-0008-0000-0F00-000049020000}"/>
            </a:ext>
          </a:extLst>
        </xdr:cNvPr>
        <xdr:cNvSpPr/>
      </xdr:nvSpPr>
      <xdr:spPr>
        <a:xfrm>
          <a:off x="18605500" y="581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32363</xdr:rowOff>
    </xdr:from>
    <xdr:to>
      <xdr:col>116</xdr:col>
      <xdr:colOff>114300</xdr:colOff>
      <xdr:row>40</xdr:row>
      <xdr:rowOff>133963</xdr:rowOff>
    </xdr:to>
    <xdr:sp macro="" textlink="">
      <xdr:nvSpPr>
        <xdr:cNvPr id="591" name="楕円 590">
          <a:extLst>
            <a:ext uri="{FF2B5EF4-FFF2-40B4-BE49-F238E27FC236}">
              <a16:creationId xmlns:a16="http://schemas.microsoft.com/office/drawing/2014/main" id="{00000000-0008-0000-0F00-00004F020000}"/>
            </a:ext>
          </a:extLst>
        </xdr:cNvPr>
        <xdr:cNvSpPr/>
      </xdr:nvSpPr>
      <xdr:spPr>
        <a:xfrm>
          <a:off x="22110700" y="689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10790</xdr:rowOff>
    </xdr:from>
    <xdr:ext cx="534377" cy="259045"/>
    <xdr:sp macro="" textlink="">
      <xdr:nvSpPr>
        <xdr:cNvPr id="592" name="【一般廃棄物処理施設】&#10;一人当たり有形固定資産（償却資産）額該当値テキスト">
          <a:extLst>
            <a:ext uri="{FF2B5EF4-FFF2-40B4-BE49-F238E27FC236}">
              <a16:creationId xmlns:a16="http://schemas.microsoft.com/office/drawing/2014/main" id="{00000000-0008-0000-0F00-000050020000}"/>
            </a:ext>
          </a:extLst>
        </xdr:cNvPr>
        <xdr:cNvSpPr txBox="1"/>
      </xdr:nvSpPr>
      <xdr:spPr>
        <a:xfrm>
          <a:off x="22199600" y="686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43318</xdr:rowOff>
    </xdr:from>
    <xdr:to>
      <xdr:col>112</xdr:col>
      <xdr:colOff>38100</xdr:colOff>
      <xdr:row>40</xdr:row>
      <xdr:rowOff>144918</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21272500" y="690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83163</xdr:rowOff>
    </xdr:from>
    <xdr:to>
      <xdr:col>116</xdr:col>
      <xdr:colOff>63500</xdr:colOff>
      <xdr:row>40</xdr:row>
      <xdr:rowOff>94118</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flipV="1">
          <a:off x="21323300" y="6941163"/>
          <a:ext cx="838200" cy="1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51803</xdr:rowOff>
    </xdr:from>
    <xdr:to>
      <xdr:col>107</xdr:col>
      <xdr:colOff>101600</xdr:colOff>
      <xdr:row>40</xdr:row>
      <xdr:rowOff>153403</xdr:rowOff>
    </xdr:to>
    <xdr:sp macro="" textlink="">
      <xdr:nvSpPr>
        <xdr:cNvPr id="595" name="楕円 594">
          <a:extLst>
            <a:ext uri="{FF2B5EF4-FFF2-40B4-BE49-F238E27FC236}">
              <a16:creationId xmlns:a16="http://schemas.microsoft.com/office/drawing/2014/main" id="{00000000-0008-0000-0F00-000053020000}"/>
            </a:ext>
          </a:extLst>
        </xdr:cNvPr>
        <xdr:cNvSpPr/>
      </xdr:nvSpPr>
      <xdr:spPr>
        <a:xfrm>
          <a:off x="20383500" y="690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94118</xdr:rowOff>
    </xdr:from>
    <xdr:to>
      <xdr:col>111</xdr:col>
      <xdr:colOff>177800</xdr:colOff>
      <xdr:row>40</xdr:row>
      <xdr:rowOff>102603</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flipV="1">
          <a:off x="20434300" y="6952118"/>
          <a:ext cx="889000" cy="8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58176</xdr:rowOff>
    </xdr:from>
    <xdr:to>
      <xdr:col>102</xdr:col>
      <xdr:colOff>165100</xdr:colOff>
      <xdr:row>40</xdr:row>
      <xdr:rowOff>159776</xdr:rowOff>
    </xdr:to>
    <xdr:sp macro="" textlink="">
      <xdr:nvSpPr>
        <xdr:cNvPr id="597" name="楕円 596">
          <a:extLst>
            <a:ext uri="{FF2B5EF4-FFF2-40B4-BE49-F238E27FC236}">
              <a16:creationId xmlns:a16="http://schemas.microsoft.com/office/drawing/2014/main" id="{00000000-0008-0000-0F00-000055020000}"/>
            </a:ext>
          </a:extLst>
        </xdr:cNvPr>
        <xdr:cNvSpPr/>
      </xdr:nvSpPr>
      <xdr:spPr>
        <a:xfrm>
          <a:off x="19494500" y="691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102603</xdr:rowOff>
    </xdr:from>
    <xdr:to>
      <xdr:col>107</xdr:col>
      <xdr:colOff>50800</xdr:colOff>
      <xdr:row>40</xdr:row>
      <xdr:rowOff>108976</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flipV="1">
          <a:off x="19545300" y="6960603"/>
          <a:ext cx="889000" cy="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78846</xdr:rowOff>
    </xdr:from>
    <xdr:to>
      <xdr:col>98</xdr:col>
      <xdr:colOff>38100</xdr:colOff>
      <xdr:row>42</xdr:row>
      <xdr:rowOff>8996</xdr:rowOff>
    </xdr:to>
    <xdr:sp macro="" textlink="">
      <xdr:nvSpPr>
        <xdr:cNvPr id="599" name="楕円 598">
          <a:extLst>
            <a:ext uri="{FF2B5EF4-FFF2-40B4-BE49-F238E27FC236}">
              <a16:creationId xmlns:a16="http://schemas.microsoft.com/office/drawing/2014/main" id="{00000000-0008-0000-0F00-000057020000}"/>
            </a:ext>
          </a:extLst>
        </xdr:cNvPr>
        <xdr:cNvSpPr/>
      </xdr:nvSpPr>
      <xdr:spPr>
        <a:xfrm>
          <a:off x="18605500" y="710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108976</xdr:rowOff>
    </xdr:from>
    <xdr:to>
      <xdr:col>102</xdr:col>
      <xdr:colOff>114300</xdr:colOff>
      <xdr:row>41</xdr:row>
      <xdr:rowOff>129646</xdr:rowOff>
    </xdr:to>
    <xdr:cxnSp macro="">
      <xdr:nvCxnSpPr>
        <xdr:cNvPr id="600" name="直線コネクタ 599">
          <a:extLst>
            <a:ext uri="{FF2B5EF4-FFF2-40B4-BE49-F238E27FC236}">
              <a16:creationId xmlns:a16="http://schemas.microsoft.com/office/drawing/2014/main" id="{00000000-0008-0000-0F00-000058020000}"/>
            </a:ext>
          </a:extLst>
        </xdr:cNvPr>
        <xdr:cNvCxnSpPr/>
      </xdr:nvCxnSpPr>
      <xdr:spPr>
        <a:xfrm flipV="1">
          <a:off x="18656300" y="6966976"/>
          <a:ext cx="889000" cy="19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22744</xdr:rowOff>
    </xdr:from>
    <xdr:ext cx="599010" cy="259045"/>
    <xdr:sp macro="" textlink="">
      <xdr:nvSpPr>
        <xdr:cNvPr id="601" name="n_1ave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21011095" y="636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35175</xdr:rowOff>
    </xdr:from>
    <xdr:ext cx="599010" cy="259045"/>
    <xdr:sp macro="" textlink="">
      <xdr:nvSpPr>
        <xdr:cNvPr id="602" name="n_2ave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20134795" y="637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52215</xdr:rowOff>
    </xdr:from>
    <xdr:ext cx="599010" cy="259045"/>
    <xdr:sp macro="" textlink="">
      <xdr:nvSpPr>
        <xdr:cNvPr id="603" name="n_3ave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19245795" y="6395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32</xdr:row>
      <xdr:rowOff>103618</xdr:rowOff>
    </xdr:from>
    <xdr:ext cx="599010" cy="259045"/>
    <xdr:sp macro="" textlink="">
      <xdr:nvSpPr>
        <xdr:cNvPr id="604" name="n_4ave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18356795" y="55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136045</xdr:rowOff>
    </xdr:from>
    <xdr:ext cx="534377" cy="259045"/>
    <xdr:sp macro="" textlink="">
      <xdr:nvSpPr>
        <xdr:cNvPr id="605" name="n_1main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21043411" y="699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144530</xdr:rowOff>
    </xdr:from>
    <xdr:ext cx="534377" cy="259045"/>
    <xdr:sp macro="" textlink="">
      <xdr:nvSpPr>
        <xdr:cNvPr id="606" name="n_2main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20167111" y="700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150903</xdr:rowOff>
    </xdr:from>
    <xdr:ext cx="534377" cy="259045"/>
    <xdr:sp macro="" textlink="">
      <xdr:nvSpPr>
        <xdr:cNvPr id="607" name="n_3mainValue【一般廃棄物処理施設】&#10;一人当たり有形固定資産（償却資産）額">
          <a:extLst>
            <a:ext uri="{FF2B5EF4-FFF2-40B4-BE49-F238E27FC236}">
              <a16:creationId xmlns:a16="http://schemas.microsoft.com/office/drawing/2014/main" id="{00000000-0008-0000-0F00-00005F020000}"/>
            </a:ext>
          </a:extLst>
        </xdr:cNvPr>
        <xdr:cNvSpPr txBox="1"/>
      </xdr:nvSpPr>
      <xdr:spPr>
        <a:xfrm>
          <a:off x="19278111" y="700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179017</xdr:colOff>
      <xdr:row>42</xdr:row>
      <xdr:rowOff>123</xdr:rowOff>
    </xdr:from>
    <xdr:ext cx="378565" cy="259045"/>
    <xdr:sp macro="" textlink="">
      <xdr:nvSpPr>
        <xdr:cNvPr id="608" name="n_4mainValue【一般廃棄物処理施設】&#10;一人当たり有形固定資産（償却資産）額">
          <a:extLst>
            <a:ext uri="{FF2B5EF4-FFF2-40B4-BE49-F238E27FC236}">
              <a16:creationId xmlns:a16="http://schemas.microsoft.com/office/drawing/2014/main" id="{00000000-0008-0000-0F00-000060020000}"/>
            </a:ext>
          </a:extLst>
        </xdr:cNvPr>
        <xdr:cNvSpPr txBox="1"/>
      </xdr:nvSpPr>
      <xdr:spPr>
        <a:xfrm>
          <a:off x="18467017" y="7201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9" name="正方形/長方形 618">
          <a:extLst>
            <a:ext uri="{FF2B5EF4-FFF2-40B4-BE49-F238E27FC236}">
              <a16:creationId xmlns:a16="http://schemas.microsoft.com/office/drawing/2014/main" id="{00000000-0008-0000-0F00-00006B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0" name="正方形/長方形 619">
          <a:extLst>
            <a:ext uri="{FF2B5EF4-FFF2-40B4-BE49-F238E27FC236}">
              <a16:creationId xmlns:a16="http://schemas.microsoft.com/office/drawing/2014/main" id="{00000000-0008-0000-0F00-00006C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1" name="正方形/長方形 620">
          <a:extLst>
            <a:ext uri="{FF2B5EF4-FFF2-40B4-BE49-F238E27FC236}">
              <a16:creationId xmlns:a16="http://schemas.microsoft.com/office/drawing/2014/main" id="{00000000-0008-0000-0F00-00006D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2" name="正方形/長方形 621">
          <a:extLst>
            <a:ext uri="{FF2B5EF4-FFF2-40B4-BE49-F238E27FC236}">
              <a16:creationId xmlns:a16="http://schemas.microsoft.com/office/drawing/2014/main" id="{00000000-0008-0000-0F00-00006E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3" name="正方形/長方形 622">
          <a:extLst>
            <a:ext uri="{FF2B5EF4-FFF2-40B4-BE49-F238E27FC236}">
              <a16:creationId xmlns:a16="http://schemas.microsoft.com/office/drawing/2014/main" id="{00000000-0008-0000-0F00-00006F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4" name="正方形/長方形 623">
          <a:extLst>
            <a:ext uri="{FF2B5EF4-FFF2-40B4-BE49-F238E27FC236}">
              <a16:creationId xmlns:a16="http://schemas.microsoft.com/office/drawing/2014/main" id="{00000000-0008-0000-0F00-00007002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00000000-0008-0000-0F00-00007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00000000-0008-0000-0F00-000072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00000000-0008-0000-0F00-000073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00000000-0008-0000-0F00-000074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00000000-0008-0000-0F00-000076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00000000-0008-0000-0F00-000077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00000000-0008-0000-0F00-000078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00000000-0008-0000-0F00-000079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消防施設】&#10;有形固定資産減価償却率グラフ枠">
          <a:extLst>
            <a:ext uri="{FF2B5EF4-FFF2-40B4-BE49-F238E27FC236}">
              <a16:creationId xmlns:a16="http://schemas.microsoft.com/office/drawing/2014/main" id="{00000000-0008-0000-0F00-000087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9" name="【消防施設】&#10;有形固定資産減価償却率最小値テキスト">
          <a:extLst>
            <a:ext uri="{FF2B5EF4-FFF2-40B4-BE49-F238E27FC236}">
              <a16:creationId xmlns:a16="http://schemas.microsoft.com/office/drawing/2014/main" id="{00000000-0008-0000-0F00-000089020000}"/>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1" name="【消防施設】&#10;有形固定資産減価償却率最大値テキスト">
          <a:extLst>
            <a:ext uri="{FF2B5EF4-FFF2-40B4-BE49-F238E27FC236}">
              <a16:creationId xmlns:a16="http://schemas.microsoft.com/office/drawing/2014/main" id="{00000000-0008-0000-0F00-00008B020000}"/>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148607</xdr:rowOff>
    </xdr:from>
    <xdr:ext cx="405111" cy="259045"/>
    <xdr:sp macro="" textlink="">
      <xdr:nvSpPr>
        <xdr:cNvPr id="653" name="【消防施設】&#10;有形固定資産減価償却率平均値テキスト">
          <a:extLst>
            <a:ext uri="{FF2B5EF4-FFF2-40B4-BE49-F238E27FC236}">
              <a16:creationId xmlns:a16="http://schemas.microsoft.com/office/drawing/2014/main" id="{00000000-0008-0000-0F00-00008D020000}"/>
            </a:ext>
          </a:extLst>
        </xdr:cNvPr>
        <xdr:cNvSpPr txBox="1"/>
      </xdr:nvSpPr>
      <xdr:spPr>
        <a:xfrm>
          <a:off x="16357600" y="1403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654" name="フローチャート: 判断 653">
          <a:extLst>
            <a:ext uri="{FF2B5EF4-FFF2-40B4-BE49-F238E27FC236}">
              <a16:creationId xmlns:a16="http://schemas.microsoft.com/office/drawing/2014/main" id="{00000000-0008-0000-0F00-00008E020000}"/>
            </a:ext>
          </a:extLst>
        </xdr:cNvPr>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168911</xdr:rowOff>
    </xdr:from>
    <xdr:to>
      <xdr:col>81</xdr:col>
      <xdr:colOff>101600</xdr:colOff>
      <xdr:row>82</xdr:row>
      <xdr:rowOff>99061</xdr:rowOff>
    </xdr:to>
    <xdr:sp macro="" textlink="">
      <xdr:nvSpPr>
        <xdr:cNvPr id="655" name="フローチャート: 判断 654">
          <a:extLst>
            <a:ext uri="{FF2B5EF4-FFF2-40B4-BE49-F238E27FC236}">
              <a16:creationId xmlns:a16="http://schemas.microsoft.com/office/drawing/2014/main" id="{00000000-0008-0000-0F00-00008F020000}"/>
            </a:ext>
          </a:extLst>
        </xdr:cNvPr>
        <xdr:cNvSpPr/>
      </xdr:nvSpPr>
      <xdr:spPr>
        <a:xfrm>
          <a:off x="15430500" y="1405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10161</xdr:rowOff>
    </xdr:from>
    <xdr:to>
      <xdr:col>76</xdr:col>
      <xdr:colOff>165100</xdr:colOff>
      <xdr:row>82</xdr:row>
      <xdr:rowOff>111761</xdr:rowOff>
    </xdr:to>
    <xdr:sp macro="" textlink="">
      <xdr:nvSpPr>
        <xdr:cNvPr id="656" name="フローチャート: 判断 655">
          <a:extLst>
            <a:ext uri="{FF2B5EF4-FFF2-40B4-BE49-F238E27FC236}">
              <a16:creationId xmlns:a16="http://schemas.microsoft.com/office/drawing/2014/main" id="{00000000-0008-0000-0F00-000090020000}"/>
            </a:ext>
          </a:extLst>
        </xdr:cNvPr>
        <xdr:cNvSpPr/>
      </xdr:nvSpPr>
      <xdr:spPr>
        <a:xfrm>
          <a:off x="14541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24130</xdr:rowOff>
    </xdr:from>
    <xdr:to>
      <xdr:col>72</xdr:col>
      <xdr:colOff>38100</xdr:colOff>
      <xdr:row>82</xdr:row>
      <xdr:rowOff>125730</xdr:rowOff>
    </xdr:to>
    <xdr:sp macro="" textlink="">
      <xdr:nvSpPr>
        <xdr:cNvPr id="657" name="フローチャート: 判断 656">
          <a:extLst>
            <a:ext uri="{FF2B5EF4-FFF2-40B4-BE49-F238E27FC236}">
              <a16:creationId xmlns:a16="http://schemas.microsoft.com/office/drawing/2014/main" id="{00000000-0008-0000-0F00-000091020000}"/>
            </a:ext>
          </a:extLst>
        </xdr:cNvPr>
        <xdr:cNvSpPr/>
      </xdr:nvSpPr>
      <xdr:spPr>
        <a:xfrm>
          <a:off x="13652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58420</xdr:rowOff>
    </xdr:from>
    <xdr:to>
      <xdr:col>67</xdr:col>
      <xdr:colOff>101600</xdr:colOff>
      <xdr:row>81</xdr:row>
      <xdr:rowOff>160020</xdr:rowOff>
    </xdr:to>
    <xdr:sp macro="" textlink="">
      <xdr:nvSpPr>
        <xdr:cNvPr id="658" name="フローチャート: 判断 657">
          <a:extLst>
            <a:ext uri="{FF2B5EF4-FFF2-40B4-BE49-F238E27FC236}">
              <a16:creationId xmlns:a16="http://schemas.microsoft.com/office/drawing/2014/main" id="{00000000-0008-0000-0F00-000092020000}"/>
            </a:ext>
          </a:extLst>
        </xdr:cNvPr>
        <xdr:cNvSpPr/>
      </xdr:nvSpPr>
      <xdr:spPr>
        <a:xfrm>
          <a:off x="12763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F00-000093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F00-000094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F00-000096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F00-000097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50800</xdr:rowOff>
    </xdr:from>
    <xdr:to>
      <xdr:col>85</xdr:col>
      <xdr:colOff>177800</xdr:colOff>
      <xdr:row>81</xdr:row>
      <xdr:rowOff>152400</xdr:rowOff>
    </xdr:to>
    <xdr:sp macro="" textlink="">
      <xdr:nvSpPr>
        <xdr:cNvPr id="664" name="楕円 663">
          <a:extLst>
            <a:ext uri="{FF2B5EF4-FFF2-40B4-BE49-F238E27FC236}">
              <a16:creationId xmlns:a16="http://schemas.microsoft.com/office/drawing/2014/main" id="{00000000-0008-0000-0F00-000098020000}"/>
            </a:ext>
          </a:extLst>
        </xdr:cNvPr>
        <xdr:cNvSpPr/>
      </xdr:nvSpPr>
      <xdr:spPr>
        <a:xfrm>
          <a:off x="16268700" y="1393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73677</xdr:rowOff>
    </xdr:from>
    <xdr:ext cx="405111" cy="259045"/>
    <xdr:sp macro="" textlink="">
      <xdr:nvSpPr>
        <xdr:cNvPr id="665" name="【消防施設】&#10;有形固定資産減価償却率該当値テキスト">
          <a:extLst>
            <a:ext uri="{FF2B5EF4-FFF2-40B4-BE49-F238E27FC236}">
              <a16:creationId xmlns:a16="http://schemas.microsoft.com/office/drawing/2014/main" id="{00000000-0008-0000-0F00-000099020000}"/>
            </a:ext>
          </a:extLst>
        </xdr:cNvPr>
        <xdr:cNvSpPr txBox="1"/>
      </xdr:nvSpPr>
      <xdr:spPr>
        <a:xfrm>
          <a:off x="16357600" y="13789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27939</xdr:rowOff>
    </xdr:from>
    <xdr:to>
      <xdr:col>81</xdr:col>
      <xdr:colOff>101600</xdr:colOff>
      <xdr:row>81</xdr:row>
      <xdr:rowOff>129539</xdr:rowOff>
    </xdr:to>
    <xdr:sp macro="" textlink="">
      <xdr:nvSpPr>
        <xdr:cNvPr id="666" name="楕円 665">
          <a:extLst>
            <a:ext uri="{FF2B5EF4-FFF2-40B4-BE49-F238E27FC236}">
              <a16:creationId xmlns:a16="http://schemas.microsoft.com/office/drawing/2014/main" id="{00000000-0008-0000-0F00-00009A020000}"/>
            </a:ext>
          </a:extLst>
        </xdr:cNvPr>
        <xdr:cNvSpPr/>
      </xdr:nvSpPr>
      <xdr:spPr>
        <a:xfrm>
          <a:off x="15430500" y="1391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78739</xdr:rowOff>
    </xdr:from>
    <xdr:to>
      <xdr:col>85</xdr:col>
      <xdr:colOff>127000</xdr:colOff>
      <xdr:row>81</xdr:row>
      <xdr:rowOff>101600</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a:off x="15481300" y="1396618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11430</xdr:rowOff>
    </xdr:from>
    <xdr:to>
      <xdr:col>76</xdr:col>
      <xdr:colOff>165100</xdr:colOff>
      <xdr:row>81</xdr:row>
      <xdr:rowOff>113030</xdr:rowOff>
    </xdr:to>
    <xdr:sp macro="" textlink="">
      <xdr:nvSpPr>
        <xdr:cNvPr id="668" name="楕円 667">
          <a:extLst>
            <a:ext uri="{FF2B5EF4-FFF2-40B4-BE49-F238E27FC236}">
              <a16:creationId xmlns:a16="http://schemas.microsoft.com/office/drawing/2014/main" id="{00000000-0008-0000-0F00-00009C020000}"/>
            </a:ext>
          </a:extLst>
        </xdr:cNvPr>
        <xdr:cNvSpPr/>
      </xdr:nvSpPr>
      <xdr:spPr>
        <a:xfrm>
          <a:off x="14541500" y="1389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62230</xdr:rowOff>
    </xdr:from>
    <xdr:to>
      <xdr:col>81</xdr:col>
      <xdr:colOff>50800</xdr:colOff>
      <xdr:row>81</xdr:row>
      <xdr:rowOff>78739</xdr:rowOff>
    </xdr:to>
    <xdr:cxnSp macro="">
      <xdr:nvCxnSpPr>
        <xdr:cNvPr id="669" name="直線コネクタ 668">
          <a:extLst>
            <a:ext uri="{FF2B5EF4-FFF2-40B4-BE49-F238E27FC236}">
              <a16:creationId xmlns:a16="http://schemas.microsoft.com/office/drawing/2014/main" id="{00000000-0008-0000-0F00-00009D020000}"/>
            </a:ext>
          </a:extLst>
        </xdr:cNvPr>
        <xdr:cNvCxnSpPr/>
      </xdr:nvCxnSpPr>
      <xdr:spPr>
        <a:xfrm>
          <a:off x="14592300" y="13949680"/>
          <a:ext cx="889000" cy="1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71120</xdr:rowOff>
    </xdr:from>
    <xdr:to>
      <xdr:col>72</xdr:col>
      <xdr:colOff>38100</xdr:colOff>
      <xdr:row>82</xdr:row>
      <xdr:rowOff>1270</xdr:rowOff>
    </xdr:to>
    <xdr:sp macro="" textlink="">
      <xdr:nvSpPr>
        <xdr:cNvPr id="670" name="楕円 669">
          <a:extLst>
            <a:ext uri="{FF2B5EF4-FFF2-40B4-BE49-F238E27FC236}">
              <a16:creationId xmlns:a16="http://schemas.microsoft.com/office/drawing/2014/main" id="{00000000-0008-0000-0F00-00009E020000}"/>
            </a:ext>
          </a:extLst>
        </xdr:cNvPr>
        <xdr:cNvSpPr/>
      </xdr:nvSpPr>
      <xdr:spPr>
        <a:xfrm>
          <a:off x="1365250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62230</xdr:rowOff>
    </xdr:from>
    <xdr:to>
      <xdr:col>76</xdr:col>
      <xdr:colOff>114300</xdr:colOff>
      <xdr:row>81</xdr:row>
      <xdr:rowOff>121920</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flipV="1">
          <a:off x="13703300" y="13949680"/>
          <a:ext cx="889000" cy="5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157480</xdr:rowOff>
    </xdr:from>
    <xdr:to>
      <xdr:col>67</xdr:col>
      <xdr:colOff>101600</xdr:colOff>
      <xdr:row>81</xdr:row>
      <xdr:rowOff>87630</xdr:rowOff>
    </xdr:to>
    <xdr:sp macro="" textlink="">
      <xdr:nvSpPr>
        <xdr:cNvPr id="672" name="楕円 671">
          <a:extLst>
            <a:ext uri="{FF2B5EF4-FFF2-40B4-BE49-F238E27FC236}">
              <a16:creationId xmlns:a16="http://schemas.microsoft.com/office/drawing/2014/main" id="{00000000-0008-0000-0F00-0000A0020000}"/>
            </a:ext>
          </a:extLst>
        </xdr:cNvPr>
        <xdr:cNvSpPr/>
      </xdr:nvSpPr>
      <xdr:spPr>
        <a:xfrm>
          <a:off x="12763500" y="1387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36830</xdr:rowOff>
    </xdr:from>
    <xdr:to>
      <xdr:col>71</xdr:col>
      <xdr:colOff>177800</xdr:colOff>
      <xdr:row>81</xdr:row>
      <xdr:rowOff>121920</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2814300" y="13924280"/>
          <a:ext cx="889000" cy="8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90188</xdr:rowOff>
    </xdr:from>
    <xdr:ext cx="405111" cy="259045"/>
    <xdr:sp macro="" textlink="">
      <xdr:nvSpPr>
        <xdr:cNvPr id="674" name="n_1aveValue【消防施設】&#10;有形固定資産減価償却率">
          <a:extLst>
            <a:ext uri="{FF2B5EF4-FFF2-40B4-BE49-F238E27FC236}">
              <a16:creationId xmlns:a16="http://schemas.microsoft.com/office/drawing/2014/main" id="{00000000-0008-0000-0F00-0000A2020000}"/>
            </a:ext>
          </a:extLst>
        </xdr:cNvPr>
        <xdr:cNvSpPr txBox="1"/>
      </xdr:nvSpPr>
      <xdr:spPr>
        <a:xfrm>
          <a:off x="15266044" y="1414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102888</xdr:rowOff>
    </xdr:from>
    <xdr:ext cx="405111" cy="259045"/>
    <xdr:sp macro="" textlink="">
      <xdr:nvSpPr>
        <xdr:cNvPr id="675" name="n_2aveValue【消防施設】&#10;有形固定資産減価償却率">
          <a:extLst>
            <a:ext uri="{FF2B5EF4-FFF2-40B4-BE49-F238E27FC236}">
              <a16:creationId xmlns:a16="http://schemas.microsoft.com/office/drawing/2014/main" id="{00000000-0008-0000-0F00-0000A3020000}"/>
            </a:ext>
          </a:extLst>
        </xdr:cNvPr>
        <xdr:cNvSpPr txBox="1"/>
      </xdr:nvSpPr>
      <xdr:spPr>
        <a:xfrm>
          <a:off x="14389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116857</xdr:rowOff>
    </xdr:from>
    <xdr:ext cx="405111" cy="259045"/>
    <xdr:sp macro="" textlink="">
      <xdr:nvSpPr>
        <xdr:cNvPr id="676" name="n_3aveValue【消防施設】&#10;有形固定資産減価償却率">
          <a:extLst>
            <a:ext uri="{FF2B5EF4-FFF2-40B4-BE49-F238E27FC236}">
              <a16:creationId xmlns:a16="http://schemas.microsoft.com/office/drawing/2014/main" id="{00000000-0008-0000-0F00-0000A4020000}"/>
            </a:ext>
          </a:extLst>
        </xdr:cNvPr>
        <xdr:cNvSpPr txBox="1"/>
      </xdr:nvSpPr>
      <xdr:spPr>
        <a:xfrm>
          <a:off x="13500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151147</xdr:rowOff>
    </xdr:from>
    <xdr:ext cx="405111" cy="259045"/>
    <xdr:sp macro="" textlink="">
      <xdr:nvSpPr>
        <xdr:cNvPr id="677" name="n_4aveValue【消防施設】&#10;有形固定資産減価償却率">
          <a:extLst>
            <a:ext uri="{FF2B5EF4-FFF2-40B4-BE49-F238E27FC236}">
              <a16:creationId xmlns:a16="http://schemas.microsoft.com/office/drawing/2014/main" id="{00000000-0008-0000-0F00-0000A5020000}"/>
            </a:ext>
          </a:extLst>
        </xdr:cNvPr>
        <xdr:cNvSpPr txBox="1"/>
      </xdr:nvSpPr>
      <xdr:spPr>
        <a:xfrm>
          <a:off x="1261174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146066</xdr:rowOff>
    </xdr:from>
    <xdr:ext cx="405111" cy="259045"/>
    <xdr:sp macro="" textlink="">
      <xdr:nvSpPr>
        <xdr:cNvPr id="678" name="n_1mainValue【消防施設】&#10;有形固定資産減価償却率">
          <a:extLst>
            <a:ext uri="{FF2B5EF4-FFF2-40B4-BE49-F238E27FC236}">
              <a16:creationId xmlns:a16="http://schemas.microsoft.com/office/drawing/2014/main" id="{00000000-0008-0000-0F00-0000A6020000}"/>
            </a:ext>
          </a:extLst>
        </xdr:cNvPr>
        <xdr:cNvSpPr txBox="1"/>
      </xdr:nvSpPr>
      <xdr:spPr>
        <a:xfrm>
          <a:off x="15266044" y="13690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129557</xdr:rowOff>
    </xdr:from>
    <xdr:ext cx="405111" cy="259045"/>
    <xdr:sp macro="" textlink="">
      <xdr:nvSpPr>
        <xdr:cNvPr id="679" name="n_2mainValue【消防施設】&#10;有形固定資産減価償却率">
          <a:extLst>
            <a:ext uri="{FF2B5EF4-FFF2-40B4-BE49-F238E27FC236}">
              <a16:creationId xmlns:a16="http://schemas.microsoft.com/office/drawing/2014/main" id="{00000000-0008-0000-0F00-0000A7020000}"/>
            </a:ext>
          </a:extLst>
        </xdr:cNvPr>
        <xdr:cNvSpPr txBox="1"/>
      </xdr:nvSpPr>
      <xdr:spPr>
        <a:xfrm>
          <a:off x="14389744" y="13674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17797</xdr:rowOff>
    </xdr:from>
    <xdr:ext cx="405111" cy="259045"/>
    <xdr:sp macro="" textlink="">
      <xdr:nvSpPr>
        <xdr:cNvPr id="680" name="n_3mainValue【消防施設】&#10;有形固定資産減価償却率">
          <a:extLst>
            <a:ext uri="{FF2B5EF4-FFF2-40B4-BE49-F238E27FC236}">
              <a16:creationId xmlns:a16="http://schemas.microsoft.com/office/drawing/2014/main" id="{00000000-0008-0000-0F00-0000A8020000}"/>
            </a:ext>
          </a:extLst>
        </xdr:cNvPr>
        <xdr:cNvSpPr txBox="1"/>
      </xdr:nvSpPr>
      <xdr:spPr>
        <a:xfrm>
          <a:off x="13500744" y="1373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104157</xdr:rowOff>
    </xdr:from>
    <xdr:ext cx="405111" cy="259045"/>
    <xdr:sp macro="" textlink="">
      <xdr:nvSpPr>
        <xdr:cNvPr id="681" name="n_4mainValue【消防施設】&#10;有形固定資産減価償却率">
          <a:extLst>
            <a:ext uri="{FF2B5EF4-FFF2-40B4-BE49-F238E27FC236}">
              <a16:creationId xmlns:a16="http://schemas.microsoft.com/office/drawing/2014/main" id="{00000000-0008-0000-0F00-0000A9020000}"/>
            </a:ext>
          </a:extLst>
        </xdr:cNvPr>
        <xdr:cNvSpPr txBox="1"/>
      </xdr:nvSpPr>
      <xdr:spPr>
        <a:xfrm>
          <a:off x="12611744" y="13648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a16="http://schemas.microsoft.com/office/drawing/2014/main" id="{00000000-0008-0000-0F00-0000A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a16="http://schemas.microsoft.com/office/drawing/2014/main" id="{00000000-0008-0000-0F00-0000A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a16="http://schemas.microsoft.com/office/drawing/2014/main" id="{00000000-0008-0000-0F00-0000A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a16="http://schemas.microsoft.com/office/drawing/2014/main" id="{00000000-0008-0000-0F00-0000A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a16="http://schemas.microsoft.com/office/drawing/2014/main" id="{00000000-0008-0000-0F00-0000A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a16="http://schemas.microsoft.com/office/drawing/2014/main" id="{00000000-0008-0000-0F00-0000A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a16="http://schemas.microsoft.com/office/drawing/2014/main" id="{00000000-0008-0000-0F00-0000B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a16="http://schemas.microsoft.com/office/drawing/2014/main" id="{00000000-0008-0000-0F00-0000B1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消防施設】&#10;一人当たり面積グラフ枠">
          <a:extLst>
            <a:ext uri="{FF2B5EF4-FFF2-40B4-BE49-F238E27FC236}">
              <a16:creationId xmlns:a16="http://schemas.microsoft.com/office/drawing/2014/main" id="{00000000-0008-0000-0F00-0000C0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70390</xdr:rowOff>
    </xdr:from>
    <xdr:to>
      <xdr:col>116</xdr:col>
      <xdr:colOff>62864</xdr:colOff>
      <xdr:row>86</xdr:row>
      <xdr:rowOff>114216</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flipV="1">
          <a:off x="22160864" y="13443490"/>
          <a:ext cx="0" cy="1415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161147</xdr:rowOff>
    </xdr:from>
    <xdr:ext cx="469744" cy="259045"/>
    <xdr:sp macro="" textlink="">
      <xdr:nvSpPr>
        <xdr:cNvPr id="706" name="【消防施設】&#10;一人当たり面積最小値テキスト">
          <a:extLst>
            <a:ext uri="{FF2B5EF4-FFF2-40B4-BE49-F238E27FC236}">
              <a16:creationId xmlns:a16="http://schemas.microsoft.com/office/drawing/2014/main" id="{00000000-0008-0000-0F00-0000C2020000}"/>
            </a:ext>
          </a:extLst>
        </xdr:cNvPr>
        <xdr:cNvSpPr txBox="1"/>
      </xdr:nvSpPr>
      <xdr:spPr>
        <a:xfrm>
          <a:off x="22199600" y="1490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17067</xdr:rowOff>
    </xdr:from>
    <xdr:ext cx="599010" cy="259045"/>
    <xdr:sp macro="" textlink="">
      <xdr:nvSpPr>
        <xdr:cNvPr id="708" name="【消防施設】&#10;一人当たり面積最大値テキスト">
          <a:extLst>
            <a:ext uri="{FF2B5EF4-FFF2-40B4-BE49-F238E27FC236}">
              <a16:creationId xmlns:a16="http://schemas.microsoft.com/office/drawing/2014/main" id="{00000000-0008-0000-0F00-0000C4020000}"/>
            </a:ext>
          </a:extLst>
        </xdr:cNvPr>
        <xdr:cNvSpPr txBox="1"/>
      </xdr:nvSpPr>
      <xdr:spPr>
        <a:xfrm>
          <a:off x="22199600" y="13218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70390</xdr:rowOff>
    </xdr:from>
    <xdr:to>
      <xdr:col>116</xdr:col>
      <xdr:colOff>152400</xdr:colOff>
      <xdr:row>78</xdr:row>
      <xdr:rowOff>70390</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22072600" y="134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78598</xdr:rowOff>
    </xdr:from>
    <xdr:ext cx="469744" cy="259045"/>
    <xdr:sp macro="" textlink="">
      <xdr:nvSpPr>
        <xdr:cNvPr id="710" name="【消防施設】&#10;一人当たり面積平均値テキスト">
          <a:extLst>
            <a:ext uri="{FF2B5EF4-FFF2-40B4-BE49-F238E27FC236}">
              <a16:creationId xmlns:a16="http://schemas.microsoft.com/office/drawing/2014/main" id="{00000000-0008-0000-0F00-0000C6020000}"/>
            </a:ext>
          </a:extLst>
        </xdr:cNvPr>
        <xdr:cNvSpPr txBox="1"/>
      </xdr:nvSpPr>
      <xdr:spPr>
        <a:xfrm>
          <a:off x="22199600" y="146518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55721</xdr:rowOff>
    </xdr:from>
    <xdr:to>
      <xdr:col>116</xdr:col>
      <xdr:colOff>114300</xdr:colOff>
      <xdr:row>86</xdr:row>
      <xdr:rowOff>157321</xdr:rowOff>
    </xdr:to>
    <xdr:sp macro="" textlink="">
      <xdr:nvSpPr>
        <xdr:cNvPr id="711" name="フローチャート: 判断 710">
          <a:extLst>
            <a:ext uri="{FF2B5EF4-FFF2-40B4-BE49-F238E27FC236}">
              <a16:creationId xmlns:a16="http://schemas.microsoft.com/office/drawing/2014/main" id="{00000000-0008-0000-0F00-0000C7020000}"/>
            </a:ext>
          </a:extLst>
        </xdr:cNvPr>
        <xdr:cNvSpPr/>
      </xdr:nvSpPr>
      <xdr:spPr>
        <a:xfrm>
          <a:off x="22110700" y="1480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56184</xdr:rowOff>
    </xdr:from>
    <xdr:to>
      <xdr:col>112</xdr:col>
      <xdr:colOff>38100</xdr:colOff>
      <xdr:row>86</xdr:row>
      <xdr:rowOff>157784</xdr:rowOff>
    </xdr:to>
    <xdr:sp macro="" textlink="">
      <xdr:nvSpPr>
        <xdr:cNvPr id="712" name="フローチャート: 判断 711">
          <a:extLst>
            <a:ext uri="{FF2B5EF4-FFF2-40B4-BE49-F238E27FC236}">
              <a16:creationId xmlns:a16="http://schemas.microsoft.com/office/drawing/2014/main" id="{00000000-0008-0000-0F00-0000C8020000}"/>
            </a:ext>
          </a:extLst>
        </xdr:cNvPr>
        <xdr:cNvSpPr/>
      </xdr:nvSpPr>
      <xdr:spPr>
        <a:xfrm>
          <a:off x="21272500" y="1480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62962</xdr:rowOff>
    </xdr:from>
    <xdr:to>
      <xdr:col>107</xdr:col>
      <xdr:colOff>101600</xdr:colOff>
      <xdr:row>86</xdr:row>
      <xdr:rowOff>164562</xdr:rowOff>
    </xdr:to>
    <xdr:sp macro="" textlink="">
      <xdr:nvSpPr>
        <xdr:cNvPr id="713" name="フローチャート: 判断 712">
          <a:extLst>
            <a:ext uri="{FF2B5EF4-FFF2-40B4-BE49-F238E27FC236}">
              <a16:creationId xmlns:a16="http://schemas.microsoft.com/office/drawing/2014/main" id="{00000000-0008-0000-0F00-0000C9020000}"/>
            </a:ext>
          </a:extLst>
        </xdr:cNvPr>
        <xdr:cNvSpPr/>
      </xdr:nvSpPr>
      <xdr:spPr>
        <a:xfrm>
          <a:off x="20383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62974</xdr:rowOff>
    </xdr:from>
    <xdr:to>
      <xdr:col>102</xdr:col>
      <xdr:colOff>165100</xdr:colOff>
      <xdr:row>86</xdr:row>
      <xdr:rowOff>164574</xdr:rowOff>
    </xdr:to>
    <xdr:sp macro="" textlink="">
      <xdr:nvSpPr>
        <xdr:cNvPr id="714" name="フローチャート: 判断 713">
          <a:extLst>
            <a:ext uri="{FF2B5EF4-FFF2-40B4-BE49-F238E27FC236}">
              <a16:creationId xmlns:a16="http://schemas.microsoft.com/office/drawing/2014/main" id="{00000000-0008-0000-0F00-0000CA020000}"/>
            </a:ext>
          </a:extLst>
        </xdr:cNvPr>
        <xdr:cNvSpPr/>
      </xdr:nvSpPr>
      <xdr:spPr>
        <a:xfrm>
          <a:off x="19494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62985</xdr:rowOff>
    </xdr:from>
    <xdr:to>
      <xdr:col>98</xdr:col>
      <xdr:colOff>38100</xdr:colOff>
      <xdr:row>86</xdr:row>
      <xdr:rowOff>164585</xdr:rowOff>
    </xdr:to>
    <xdr:sp macro="" textlink="">
      <xdr:nvSpPr>
        <xdr:cNvPr id="715" name="フローチャート: 判断 714">
          <a:extLst>
            <a:ext uri="{FF2B5EF4-FFF2-40B4-BE49-F238E27FC236}">
              <a16:creationId xmlns:a16="http://schemas.microsoft.com/office/drawing/2014/main" id="{00000000-0008-0000-0F00-0000CB020000}"/>
            </a:ext>
          </a:extLst>
        </xdr:cNvPr>
        <xdr:cNvSpPr/>
      </xdr:nvSpPr>
      <xdr:spPr>
        <a:xfrm>
          <a:off x="18605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F00-0000CC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F00-0000CE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F00-0000D0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62982</xdr:rowOff>
    </xdr:from>
    <xdr:to>
      <xdr:col>116</xdr:col>
      <xdr:colOff>114300</xdr:colOff>
      <xdr:row>86</xdr:row>
      <xdr:rowOff>164582</xdr:rowOff>
    </xdr:to>
    <xdr:sp macro="" textlink="">
      <xdr:nvSpPr>
        <xdr:cNvPr id="721" name="楕円 720">
          <a:extLst>
            <a:ext uri="{FF2B5EF4-FFF2-40B4-BE49-F238E27FC236}">
              <a16:creationId xmlns:a16="http://schemas.microsoft.com/office/drawing/2014/main" id="{00000000-0008-0000-0F00-0000D1020000}"/>
            </a:ext>
          </a:extLst>
        </xdr:cNvPr>
        <xdr:cNvSpPr/>
      </xdr:nvSpPr>
      <xdr:spPr>
        <a:xfrm>
          <a:off x="22110700" y="1480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34147</xdr:rowOff>
    </xdr:from>
    <xdr:ext cx="469744" cy="259045"/>
    <xdr:sp macro="" textlink="">
      <xdr:nvSpPr>
        <xdr:cNvPr id="722" name="【消防施設】&#10;一人当たり面積該当値テキスト">
          <a:extLst>
            <a:ext uri="{FF2B5EF4-FFF2-40B4-BE49-F238E27FC236}">
              <a16:creationId xmlns:a16="http://schemas.microsoft.com/office/drawing/2014/main" id="{00000000-0008-0000-0F00-0000D2020000}"/>
            </a:ext>
          </a:extLst>
        </xdr:cNvPr>
        <xdr:cNvSpPr txBox="1"/>
      </xdr:nvSpPr>
      <xdr:spPr>
        <a:xfrm>
          <a:off x="22199600" y="1477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63001</xdr:rowOff>
    </xdr:from>
    <xdr:to>
      <xdr:col>112</xdr:col>
      <xdr:colOff>38100</xdr:colOff>
      <xdr:row>86</xdr:row>
      <xdr:rowOff>164601</xdr:rowOff>
    </xdr:to>
    <xdr:sp macro="" textlink="">
      <xdr:nvSpPr>
        <xdr:cNvPr id="723" name="楕円 722">
          <a:extLst>
            <a:ext uri="{FF2B5EF4-FFF2-40B4-BE49-F238E27FC236}">
              <a16:creationId xmlns:a16="http://schemas.microsoft.com/office/drawing/2014/main" id="{00000000-0008-0000-0F00-0000D3020000}"/>
            </a:ext>
          </a:extLst>
        </xdr:cNvPr>
        <xdr:cNvSpPr/>
      </xdr:nvSpPr>
      <xdr:spPr>
        <a:xfrm>
          <a:off x="21272500" y="1480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113782</xdr:rowOff>
    </xdr:from>
    <xdr:to>
      <xdr:col>116</xdr:col>
      <xdr:colOff>63500</xdr:colOff>
      <xdr:row>86</xdr:row>
      <xdr:rowOff>113801</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flipV="1">
          <a:off x="21323300" y="14858482"/>
          <a:ext cx="8382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63024</xdr:rowOff>
    </xdr:from>
    <xdr:to>
      <xdr:col>107</xdr:col>
      <xdr:colOff>101600</xdr:colOff>
      <xdr:row>86</xdr:row>
      <xdr:rowOff>164624</xdr:rowOff>
    </xdr:to>
    <xdr:sp macro="" textlink="">
      <xdr:nvSpPr>
        <xdr:cNvPr id="725" name="楕円 724">
          <a:extLst>
            <a:ext uri="{FF2B5EF4-FFF2-40B4-BE49-F238E27FC236}">
              <a16:creationId xmlns:a16="http://schemas.microsoft.com/office/drawing/2014/main" id="{00000000-0008-0000-0F00-0000D5020000}"/>
            </a:ext>
          </a:extLst>
        </xdr:cNvPr>
        <xdr:cNvSpPr/>
      </xdr:nvSpPr>
      <xdr:spPr>
        <a:xfrm>
          <a:off x="20383500" y="1480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113801</xdr:rowOff>
    </xdr:from>
    <xdr:to>
      <xdr:col>111</xdr:col>
      <xdr:colOff>177800</xdr:colOff>
      <xdr:row>86</xdr:row>
      <xdr:rowOff>113824</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flipV="1">
          <a:off x="20434300" y="14858501"/>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63019</xdr:rowOff>
    </xdr:from>
    <xdr:to>
      <xdr:col>102</xdr:col>
      <xdr:colOff>165100</xdr:colOff>
      <xdr:row>86</xdr:row>
      <xdr:rowOff>164619</xdr:rowOff>
    </xdr:to>
    <xdr:sp macro="" textlink="">
      <xdr:nvSpPr>
        <xdr:cNvPr id="727" name="楕円 726">
          <a:extLst>
            <a:ext uri="{FF2B5EF4-FFF2-40B4-BE49-F238E27FC236}">
              <a16:creationId xmlns:a16="http://schemas.microsoft.com/office/drawing/2014/main" id="{00000000-0008-0000-0F00-0000D7020000}"/>
            </a:ext>
          </a:extLst>
        </xdr:cNvPr>
        <xdr:cNvSpPr/>
      </xdr:nvSpPr>
      <xdr:spPr>
        <a:xfrm>
          <a:off x="19494500" y="1480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113819</xdr:rowOff>
    </xdr:from>
    <xdr:to>
      <xdr:col>107</xdr:col>
      <xdr:colOff>50800</xdr:colOff>
      <xdr:row>86</xdr:row>
      <xdr:rowOff>113824</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a:off x="19545300" y="14858519"/>
          <a:ext cx="8890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63027</xdr:rowOff>
    </xdr:from>
    <xdr:to>
      <xdr:col>98</xdr:col>
      <xdr:colOff>38100</xdr:colOff>
      <xdr:row>86</xdr:row>
      <xdr:rowOff>164627</xdr:rowOff>
    </xdr:to>
    <xdr:sp macro="" textlink="">
      <xdr:nvSpPr>
        <xdr:cNvPr id="729" name="楕円 728">
          <a:extLst>
            <a:ext uri="{FF2B5EF4-FFF2-40B4-BE49-F238E27FC236}">
              <a16:creationId xmlns:a16="http://schemas.microsoft.com/office/drawing/2014/main" id="{00000000-0008-0000-0F00-0000D9020000}"/>
            </a:ext>
          </a:extLst>
        </xdr:cNvPr>
        <xdr:cNvSpPr/>
      </xdr:nvSpPr>
      <xdr:spPr>
        <a:xfrm>
          <a:off x="18605500" y="1480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113819</xdr:rowOff>
    </xdr:from>
    <xdr:to>
      <xdr:col>102</xdr:col>
      <xdr:colOff>114300</xdr:colOff>
      <xdr:row>86</xdr:row>
      <xdr:rowOff>113827</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flipV="1">
          <a:off x="18656300" y="14858519"/>
          <a:ext cx="8890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2861</xdr:rowOff>
    </xdr:from>
    <xdr:ext cx="469744" cy="259045"/>
    <xdr:sp macro="" textlink="">
      <xdr:nvSpPr>
        <xdr:cNvPr id="731" name="n_1aveValue【消防施設】&#10;一人当たり面積">
          <a:extLst>
            <a:ext uri="{FF2B5EF4-FFF2-40B4-BE49-F238E27FC236}">
              <a16:creationId xmlns:a16="http://schemas.microsoft.com/office/drawing/2014/main" id="{00000000-0008-0000-0F00-0000DB020000}"/>
            </a:ext>
          </a:extLst>
        </xdr:cNvPr>
        <xdr:cNvSpPr txBox="1"/>
      </xdr:nvSpPr>
      <xdr:spPr>
        <a:xfrm>
          <a:off x="21075727" y="145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9639</xdr:rowOff>
    </xdr:from>
    <xdr:ext cx="469744" cy="259045"/>
    <xdr:sp macro="" textlink="">
      <xdr:nvSpPr>
        <xdr:cNvPr id="732" name="n_2aveValue【消防施設】&#10;一人当たり面積">
          <a:extLst>
            <a:ext uri="{FF2B5EF4-FFF2-40B4-BE49-F238E27FC236}">
              <a16:creationId xmlns:a16="http://schemas.microsoft.com/office/drawing/2014/main" id="{00000000-0008-0000-0F00-0000DC020000}"/>
            </a:ext>
          </a:extLst>
        </xdr:cNvPr>
        <xdr:cNvSpPr txBox="1"/>
      </xdr:nvSpPr>
      <xdr:spPr>
        <a:xfrm>
          <a:off x="20199427" y="14582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9651</xdr:rowOff>
    </xdr:from>
    <xdr:ext cx="469744" cy="259045"/>
    <xdr:sp macro="" textlink="">
      <xdr:nvSpPr>
        <xdr:cNvPr id="733" name="n_3aveValue【消防施設】&#10;一人当たり面積">
          <a:extLst>
            <a:ext uri="{FF2B5EF4-FFF2-40B4-BE49-F238E27FC236}">
              <a16:creationId xmlns:a16="http://schemas.microsoft.com/office/drawing/2014/main" id="{00000000-0008-0000-0F00-0000DD020000}"/>
            </a:ext>
          </a:extLst>
        </xdr:cNvPr>
        <xdr:cNvSpPr txBox="1"/>
      </xdr:nvSpPr>
      <xdr:spPr>
        <a:xfrm>
          <a:off x="19310427" y="1458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9662</xdr:rowOff>
    </xdr:from>
    <xdr:ext cx="469744" cy="259045"/>
    <xdr:sp macro="" textlink="">
      <xdr:nvSpPr>
        <xdr:cNvPr id="734" name="n_4aveValue【消防施設】&#10;一人当たり面積">
          <a:extLst>
            <a:ext uri="{FF2B5EF4-FFF2-40B4-BE49-F238E27FC236}">
              <a16:creationId xmlns:a16="http://schemas.microsoft.com/office/drawing/2014/main" id="{00000000-0008-0000-0F00-0000DE020000}"/>
            </a:ext>
          </a:extLst>
        </xdr:cNvPr>
        <xdr:cNvSpPr txBox="1"/>
      </xdr:nvSpPr>
      <xdr:spPr>
        <a:xfrm>
          <a:off x="18421427" y="14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155728</xdr:rowOff>
    </xdr:from>
    <xdr:ext cx="469744" cy="259045"/>
    <xdr:sp macro="" textlink="">
      <xdr:nvSpPr>
        <xdr:cNvPr id="735" name="n_1mainValue【消防施設】&#10;一人当たり面積">
          <a:extLst>
            <a:ext uri="{FF2B5EF4-FFF2-40B4-BE49-F238E27FC236}">
              <a16:creationId xmlns:a16="http://schemas.microsoft.com/office/drawing/2014/main" id="{00000000-0008-0000-0F00-0000DF020000}"/>
            </a:ext>
          </a:extLst>
        </xdr:cNvPr>
        <xdr:cNvSpPr txBox="1"/>
      </xdr:nvSpPr>
      <xdr:spPr>
        <a:xfrm>
          <a:off x="21075727" y="1490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155751</xdr:rowOff>
    </xdr:from>
    <xdr:ext cx="469744" cy="259045"/>
    <xdr:sp macro="" textlink="">
      <xdr:nvSpPr>
        <xdr:cNvPr id="736" name="n_2mainValue【消防施設】&#10;一人当たり面積">
          <a:extLst>
            <a:ext uri="{FF2B5EF4-FFF2-40B4-BE49-F238E27FC236}">
              <a16:creationId xmlns:a16="http://schemas.microsoft.com/office/drawing/2014/main" id="{00000000-0008-0000-0F00-0000E0020000}"/>
            </a:ext>
          </a:extLst>
        </xdr:cNvPr>
        <xdr:cNvSpPr txBox="1"/>
      </xdr:nvSpPr>
      <xdr:spPr>
        <a:xfrm>
          <a:off x="20199427" y="1490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155746</xdr:rowOff>
    </xdr:from>
    <xdr:ext cx="469744" cy="259045"/>
    <xdr:sp macro="" textlink="">
      <xdr:nvSpPr>
        <xdr:cNvPr id="737" name="n_3mainValue【消防施設】&#10;一人当たり面積">
          <a:extLst>
            <a:ext uri="{FF2B5EF4-FFF2-40B4-BE49-F238E27FC236}">
              <a16:creationId xmlns:a16="http://schemas.microsoft.com/office/drawing/2014/main" id="{00000000-0008-0000-0F00-0000E1020000}"/>
            </a:ext>
          </a:extLst>
        </xdr:cNvPr>
        <xdr:cNvSpPr txBox="1"/>
      </xdr:nvSpPr>
      <xdr:spPr>
        <a:xfrm>
          <a:off x="19310427" y="14900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155754</xdr:rowOff>
    </xdr:from>
    <xdr:ext cx="469744" cy="259045"/>
    <xdr:sp macro="" textlink="">
      <xdr:nvSpPr>
        <xdr:cNvPr id="738" name="n_4mainValue【消防施設】&#10;一人当たり面積">
          <a:extLst>
            <a:ext uri="{FF2B5EF4-FFF2-40B4-BE49-F238E27FC236}">
              <a16:creationId xmlns:a16="http://schemas.microsoft.com/office/drawing/2014/main" id="{00000000-0008-0000-0F00-0000E2020000}"/>
            </a:ext>
          </a:extLst>
        </xdr:cNvPr>
        <xdr:cNvSpPr txBox="1"/>
      </xdr:nvSpPr>
      <xdr:spPr>
        <a:xfrm>
          <a:off x="18421427" y="14900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00000000-0008-0000-0F00-0000E3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00000000-0008-0000-0F00-0000E4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00000000-0008-0000-0F00-0000E5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00000000-0008-0000-0F00-0000E6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00000000-0008-0000-0F00-0000E7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00000000-0008-0000-0F00-0000E8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00000000-0008-0000-0F00-0000E9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00000000-0008-0000-0F00-0000EA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8" name="直線コネクタ 757">
          <a:extLst>
            <a:ext uri="{FF2B5EF4-FFF2-40B4-BE49-F238E27FC236}">
              <a16:creationId xmlns:a16="http://schemas.microsoft.com/office/drawing/2014/main" id="{00000000-0008-0000-0F00-0000F6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庁舎】&#10;有形固定資産減価償却率グラフ枠">
          <a:extLst>
            <a:ext uri="{FF2B5EF4-FFF2-40B4-BE49-F238E27FC236}">
              <a16:creationId xmlns:a16="http://schemas.microsoft.com/office/drawing/2014/main" id="{00000000-0008-0000-0F00-0000FB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xdr:rowOff>
    </xdr:from>
    <xdr:to>
      <xdr:col>85</xdr:col>
      <xdr:colOff>126364</xdr:colOff>
      <xdr:row>109</xdr:row>
      <xdr:rowOff>35379</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flipV="1">
          <a:off x="16318864"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5" name="【庁舎】&#10;有形固定資産減価償却率最小値テキスト">
          <a:extLst>
            <a:ext uri="{FF2B5EF4-FFF2-40B4-BE49-F238E27FC236}">
              <a16:creationId xmlns:a16="http://schemas.microsoft.com/office/drawing/2014/main" id="{00000000-0008-0000-0F00-0000FD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120848</xdr:rowOff>
    </xdr:from>
    <xdr:ext cx="340478" cy="259045"/>
    <xdr:sp macro="" textlink="">
      <xdr:nvSpPr>
        <xdr:cNvPr id="767" name="【庁舎】&#10;有形固定資産減価償却率最大値テキスト">
          <a:extLst>
            <a:ext uri="{FF2B5EF4-FFF2-40B4-BE49-F238E27FC236}">
              <a16:creationId xmlns:a16="http://schemas.microsoft.com/office/drawing/2014/main" id="{00000000-0008-0000-0F00-0000FF020000}"/>
            </a:ext>
          </a:extLst>
        </xdr:cNvPr>
        <xdr:cNvSpPr txBox="1"/>
      </xdr:nvSpPr>
      <xdr:spPr>
        <a:xfrm>
          <a:off x="16357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xdr:rowOff>
    </xdr:from>
    <xdr:to>
      <xdr:col>86</xdr:col>
      <xdr:colOff>25400</xdr:colOff>
      <xdr:row>100</xdr:row>
      <xdr:rowOff>2721</xdr:rowOff>
    </xdr:to>
    <xdr:cxnSp macro="">
      <xdr:nvCxnSpPr>
        <xdr:cNvPr id="768" name="直線コネクタ 767">
          <a:extLst>
            <a:ext uri="{FF2B5EF4-FFF2-40B4-BE49-F238E27FC236}">
              <a16:creationId xmlns:a16="http://schemas.microsoft.com/office/drawing/2014/main" id="{00000000-0008-0000-0F00-000000030000}"/>
            </a:ext>
          </a:extLst>
        </xdr:cNvPr>
        <xdr:cNvCxnSpPr/>
      </xdr:nvCxnSpPr>
      <xdr:spPr>
        <a:xfrm>
          <a:off x="16230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769" name="【庁舎】&#10;有形固定資産減価償却率平均値テキスト">
          <a:extLst>
            <a:ext uri="{FF2B5EF4-FFF2-40B4-BE49-F238E27FC236}">
              <a16:creationId xmlns:a16="http://schemas.microsoft.com/office/drawing/2014/main" id="{00000000-0008-0000-0F00-000001030000}"/>
            </a:ext>
          </a:extLst>
        </xdr:cNvPr>
        <xdr:cNvSpPr txBox="1"/>
      </xdr:nvSpPr>
      <xdr:spPr>
        <a:xfrm>
          <a:off x="16357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770" name="フローチャート: 判断 769">
          <a:extLst>
            <a:ext uri="{FF2B5EF4-FFF2-40B4-BE49-F238E27FC236}">
              <a16:creationId xmlns:a16="http://schemas.microsoft.com/office/drawing/2014/main" id="{00000000-0008-0000-0F00-000002030000}"/>
            </a:ext>
          </a:extLst>
        </xdr:cNvPr>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40095</xdr:rowOff>
    </xdr:from>
    <xdr:to>
      <xdr:col>81</xdr:col>
      <xdr:colOff>101600</xdr:colOff>
      <xdr:row>104</xdr:row>
      <xdr:rowOff>141695</xdr:rowOff>
    </xdr:to>
    <xdr:sp macro="" textlink="">
      <xdr:nvSpPr>
        <xdr:cNvPr id="771" name="フローチャート: 判断 770">
          <a:extLst>
            <a:ext uri="{FF2B5EF4-FFF2-40B4-BE49-F238E27FC236}">
              <a16:creationId xmlns:a16="http://schemas.microsoft.com/office/drawing/2014/main" id="{00000000-0008-0000-0F00-000003030000}"/>
            </a:ext>
          </a:extLst>
        </xdr:cNvPr>
        <xdr:cNvSpPr/>
      </xdr:nvSpPr>
      <xdr:spPr>
        <a:xfrm>
          <a:off x="15430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772" name="フローチャート: 判断 771">
          <a:extLst>
            <a:ext uri="{FF2B5EF4-FFF2-40B4-BE49-F238E27FC236}">
              <a16:creationId xmlns:a16="http://schemas.microsoft.com/office/drawing/2014/main" id="{00000000-0008-0000-0F00-000004030000}"/>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773" name="フローチャート: 判断 772">
          <a:extLst>
            <a:ext uri="{FF2B5EF4-FFF2-40B4-BE49-F238E27FC236}">
              <a16:creationId xmlns:a16="http://schemas.microsoft.com/office/drawing/2014/main" id="{00000000-0008-0000-0F00-000005030000}"/>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774" name="フローチャート: 判断 773">
          <a:extLst>
            <a:ext uri="{FF2B5EF4-FFF2-40B4-BE49-F238E27FC236}">
              <a16:creationId xmlns:a16="http://schemas.microsoft.com/office/drawing/2014/main" id="{00000000-0008-0000-0F00-000006030000}"/>
            </a:ext>
          </a:extLst>
        </xdr:cNvPr>
        <xdr:cNvSpPr/>
      </xdr:nvSpPr>
      <xdr:spPr>
        <a:xfrm>
          <a:off x="12763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F00-000007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F00-000008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F00-000009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F00-00000A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F00-00000B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170724</xdr:rowOff>
    </xdr:from>
    <xdr:to>
      <xdr:col>85</xdr:col>
      <xdr:colOff>177800</xdr:colOff>
      <xdr:row>108</xdr:row>
      <xdr:rowOff>100874</xdr:rowOff>
    </xdr:to>
    <xdr:sp macro="" textlink="">
      <xdr:nvSpPr>
        <xdr:cNvPr id="780" name="楕円 779">
          <a:extLst>
            <a:ext uri="{FF2B5EF4-FFF2-40B4-BE49-F238E27FC236}">
              <a16:creationId xmlns:a16="http://schemas.microsoft.com/office/drawing/2014/main" id="{00000000-0008-0000-0F00-00000C030000}"/>
            </a:ext>
          </a:extLst>
        </xdr:cNvPr>
        <xdr:cNvSpPr/>
      </xdr:nvSpPr>
      <xdr:spPr>
        <a:xfrm>
          <a:off x="16268700" y="1851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149151</xdr:rowOff>
    </xdr:from>
    <xdr:ext cx="405111" cy="259045"/>
    <xdr:sp macro="" textlink="">
      <xdr:nvSpPr>
        <xdr:cNvPr id="781" name="【庁舎】&#10;有形固定資産減価償却率該当値テキスト">
          <a:extLst>
            <a:ext uri="{FF2B5EF4-FFF2-40B4-BE49-F238E27FC236}">
              <a16:creationId xmlns:a16="http://schemas.microsoft.com/office/drawing/2014/main" id="{00000000-0008-0000-0F00-00000D030000}"/>
            </a:ext>
          </a:extLst>
        </xdr:cNvPr>
        <xdr:cNvSpPr txBox="1"/>
      </xdr:nvSpPr>
      <xdr:spPr>
        <a:xfrm>
          <a:off x="16357600" y="1849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160927</xdr:rowOff>
    </xdr:from>
    <xdr:to>
      <xdr:col>81</xdr:col>
      <xdr:colOff>101600</xdr:colOff>
      <xdr:row>108</xdr:row>
      <xdr:rowOff>91077</xdr:rowOff>
    </xdr:to>
    <xdr:sp macro="" textlink="">
      <xdr:nvSpPr>
        <xdr:cNvPr id="782" name="楕円 781">
          <a:extLst>
            <a:ext uri="{FF2B5EF4-FFF2-40B4-BE49-F238E27FC236}">
              <a16:creationId xmlns:a16="http://schemas.microsoft.com/office/drawing/2014/main" id="{00000000-0008-0000-0F00-00000E030000}"/>
            </a:ext>
          </a:extLst>
        </xdr:cNvPr>
        <xdr:cNvSpPr/>
      </xdr:nvSpPr>
      <xdr:spPr>
        <a:xfrm>
          <a:off x="15430500" y="185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40277</xdr:rowOff>
    </xdr:from>
    <xdr:to>
      <xdr:col>85</xdr:col>
      <xdr:colOff>127000</xdr:colOff>
      <xdr:row>108</xdr:row>
      <xdr:rowOff>50074</xdr:rowOff>
    </xdr:to>
    <xdr:cxnSp macro="">
      <xdr:nvCxnSpPr>
        <xdr:cNvPr id="783" name="直線コネクタ 782">
          <a:extLst>
            <a:ext uri="{FF2B5EF4-FFF2-40B4-BE49-F238E27FC236}">
              <a16:creationId xmlns:a16="http://schemas.microsoft.com/office/drawing/2014/main" id="{00000000-0008-0000-0F00-00000F030000}"/>
            </a:ext>
          </a:extLst>
        </xdr:cNvPr>
        <xdr:cNvCxnSpPr/>
      </xdr:nvCxnSpPr>
      <xdr:spPr>
        <a:xfrm>
          <a:off x="15481300" y="18556877"/>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151130</xdr:rowOff>
    </xdr:from>
    <xdr:to>
      <xdr:col>76</xdr:col>
      <xdr:colOff>165100</xdr:colOff>
      <xdr:row>108</xdr:row>
      <xdr:rowOff>81280</xdr:rowOff>
    </xdr:to>
    <xdr:sp macro="" textlink="">
      <xdr:nvSpPr>
        <xdr:cNvPr id="784" name="楕円 783">
          <a:extLst>
            <a:ext uri="{FF2B5EF4-FFF2-40B4-BE49-F238E27FC236}">
              <a16:creationId xmlns:a16="http://schemas.microsoft.com/office/drawing/2014/main" id="{00000000-0008-0000-0F00-000010030000}"/>
            </a:ext>
          </a:extLst>
        </xdr:cNvPr>
        <xdr:cNvSpPr/>
      </xdr:nvSpPr>
      <xdr:spPr>
        <a:xfrm>
          <a:off x="14541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30480</xdr:rowOff>
    </xdr:from>
    <xdr:to>
      <xdr:col>81</xdr:col>
      <xdr:colOff>50800</xdr:colOff>
      <xdr:row>108</xdr:row>
      <xdr:rowOff>40277</xdr:rowOff>
    </xdr:to>
    <xdr:cxnSp macro="">
      <xdr:nvCxnSpPr>
        <xdr:cNvPr id="785" name="直線コネクタ 784">
          <a:extLst>
            <a:ext uri="{FF2B5EF4-FFF2-40B4-BE49-F238E27FC236}">
              <a16:creationId xmlns:a16="http://schemas.microsoft.com/office/drawing/2014/main" id="{00000000-0008-0000-0F00-000011030000}"/>
            </a:ext>
          </a:extLst>
        </xdr:cNvPr>
        <xdr:cNvCxnSpPr/>
      </xdr:nvCxnSpPr>
      <xdr:spPr>
        <a:xfrm>
          <a:off x="14592300" y="1854708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133169</xdr:rowOff>
    </xdr:from>
    <xdr:to>
      <xdr:col>72</xdr:col>
      <xdr:colOff>38100</xdr:colOff>
      <xdr:row>108</xdr:row>
      <xdr:rowOff>63319</xdr:rowOff>
    </xdr:to>
    <xdr:sp macro="" textlink="">
      <xdr:nvSpPr>
        <xdr:cNvPr id="786" name="楕円 785">
          <a:extLst>
            <a:ext uri="{FF2B5EF4-FFF2-40B4-BE49-F238E27FC236}">
              <a16:creationId xmlns:a16="http://schemas.microsoft.com/office/drawing/2014/main" id="{00000000-0008-0000-0F00-000012030000}"/>
            </a:ext>
          </a:extLst>
        </xdr:cNvPr>
        <xdr:cNvSpPr/>
      </xdr:nvSpPr>
      <xdr:spPr>
        <a:xfrm>
          <a:off x="13652500" y="1847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12519</xdr:rowOff>
    </xdr:from>
    <xdr:to>
      <xdr:col>76</xdr:col>
      <xdr:colOff>114300</xdr:colOff>
      <xdr:row>108</xdr:row>
      <xdr:rowOff>30480</xdr:rowOff>
    </xdr:to>
    <xdr:cxnSp macro="">
      <xdr:nvCxnSpPr>
        <xdr:cNvPr id="787" name="直線コネクタ 786">
          <a:extLst>
            <a:ext uri="{FF2B5EF4-FFF2-40B4-BE49-F238E27FC236}">
              <a16:creationId xmlns:a16="http://schemas.microsoft.com/office/drawing/2014/main" id="{00000000-0008-0000-0F00-000013030000}"/>
            </a:ext>
          </a:extLst>
        </xdr:cNvPr>
        <xdr:cNvCxnSpPr/>
      </xdr:nvCxnSpPr>
      <xdr:spPr>
        <a:xfrm>
          <a:off x="13703300" y="18529119"/>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115207</xdr:rowOff>
    </xdr:from>
    <xdr:to>
      <xdr:col>67</xdr:col>
      <xdr:colOff>101600</xdr:colOff>
      <xdr:row>108</xdr:row>
      <xdr:rowOff>45357</xdr:rowOff>
    </xdr:to>
    <xdr:sp macro="" textlink="">
      <xdr:nvSpPr>
        <xdr:cNvPr id="788" name="楕円 787">
          <a:extLst>
            <a:ext uri="{FF2B5EF4-FFF2-40B4-BE49-F238E27FC236}">
              <a16:creationId xmlns:a16="http://schemas.microsoft.com/office/drawing/2014/main" id="{00000000-0008-0000-0F00-000014030000}"/>
            </a:ext>
          </a:extLst>
        </xdr:cNvPr>
        <xdr:cNvSpPr/>
      </xdr:nvSpPr>
      <xdr:spPr>
        <a:xfrm>
          <a:off x="12763500" y="1846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166007</xdr:rowOff>
    </xdr:from>
    <xdr:to>
      <xdr:col>71</xdr:col>
      <xdr:colOff>177800</xdr:colOff>
      <xdr:row>108</xdr:row>
      <xdr:rowOff>12519</xdr:rowOff>
    </xdr:to>
    <xdr:cxnSp macro="">
      <xdr:nvCxnSpPr>
        <xdr:cNvPr id="789" name="直線コネクタ 788">
          <a:extLst>
            <a:ext uri="{FF2B5EF4-FFF2-40B4-BE49-F238E27FC236}">
              <a16:creationId xmlns:a16="http://schemas.microsoft.com/office/drawing/2014/main" id="{00000000-0008-0000-0F00-000015030000}"/>
            </a:ext>
          </a:extLst>
        </xdr:cNvPr>
        <xdr:cNvCxnSpPr/>
      </xdr:nvCxnSpPr>
      <xdr:spPr>
        <a:xfrm>
          <a:off x="12814300" y="18511157"/>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158222</xdr:rowOff>
    </xdr:from>
    <xdr:ext cx="405111" cy="259045"/>
    <xdr:sp macro="" textlink="">
      <xdr:nvSpPr>
        <xdr:cNvPr id="790" name="n_1aveValue【庁舎】&#10;有形固定資産減価償却率">
          <a:extLst>
            <a:ext uri="{FF2B5EF4-FFF2-40B4-BE49-F238E27FC236}">
              <a16:creationId xmlns:a16="http://schemas.microsoft.com/office/drawing/2014/main" id="{00000000-0008-0000-0F00-000016030000}"/>
            </a:ext>
          </a:extLst>
        </xdr:cNvPr>
        <xdr:cNvSpPr txBox="1"/>
      </xdr:nvSpPr>
      <xdr:spPr>
        <a:xfrm>
          <a:off x="152660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791" name="n_2aveValue【庁舎】&#10;有形固定資産減価償却率">
          <a:extLst>
            <a:ext uri="{FF2B5EF4-FFF2-40B4-BE49-F238E27FC236}">
              <a16:creationId xmlns:a16="http://schemas.microsoft.com/office/drawing/2014/main" id="{00000000-0008-0000-0F00-000017030000}"/>
            </a:ext>
          </a:extLst>
        </xdr:cNvPr>
        <xdr:cNvSpPr txBox="1"/>
      </xdr:nvSpPr>
      <xdr:spPr>
        <a:xfrm>
          <a:off x="14389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792" name="n_3aveValue【庁舎】&#10;有形固定資産減価償却率">
          <a:extLst>
            <a:ext uri="{FF2B5EF4-FFF2-40B4-BE49-F238E27FC236}">
              <a16:creationId xmlns:a16="http://schemas.microsoft.com/office/drawing/2014/main" id="{00000000-0008-0000-0F00-000018030000}"/>
            </a:ext>
          </a:extLst>
        </xdr:cNvPr>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55353</xdr:rowOff>
    </xdr:from>
    <xdr:ext cx="405111" cy="259045"/>
    <xdr:sp macro="" textlink="">
      <xdr:nvSpPr>
        <xdr:cNvPr id="793" name="n_4aveValue【庁舎】&#10;有形固定資産減価償却率">
          <a:extLst>
            <a:ext uri="{FF2B5EF4-FFF2-40B4-BE49-F238E27FC236}">
              <a16:creationId xmlns:a16="http://schemas.microsoft.com/office/drawing/2014/main" id="{00000000-0008-0000-0F00-000019030000}"/>
            </a:ext>
          </a:extLst>
        </xdr:cNvPr>
        <xdr:cNvSpPr txBox="1"/>
      </xdr:nvSpPr>
      <xdr:spPr>
        <a:xfrm>
          <a:off x="12611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82204</xdr:rowOff>
    </xdr:from>
    <xdr:ext cx="405111" cy="259045"/>
    <xdr:sp macro="" textlink="">
      <xdr:nvSpPr>
        <xdr:cNvPr id="794" name="n_1mainValue【庁舎】&#10;有形固定資産減価償却率">
          <a:extLst>
            <a:ext uri="{FF2B5EF4-FFF2-40B4-BE49-F238E27FC236}">
              <a16:creationId xmlns:a16="http://schemas.microsoft.com/office/drawing/2014/main" id="{00000000-0008-0000-0F00-00001A030000}"/>
            </a:ext>
          </a:extLst>
        </xdr:cNvPr>
        <xdr:cNvSpPr txBox="1"/>
      </xdr:nvSpPr>
      <xdr:spPr>
        <a:xfrm>
          <a:off x="15266044" y="1859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72407</xdr:rowOff>
    </xdr:from>
    <xdr:ext cx="405111" cy="259045"/>
    <xdr:sp macro="" textlink="">
      <xdr:nvSpPr>
        <xdr:cNvPr id="795" name="n_2mainValue【庁舎】&#10;有形固定資産減価償却率">
          <a:extLst>
            <a:ext uri="{FF2B5EF4-FFF2-40B4-BE49-F238E27FC236}">
              <a16:creationId xmlns:a16="http://schemas.microsoft.com/office/drawing/2014/main" id="{00000000-0008-0000-0F00-00001B030000}"/>
            </a:ext>
          </a:extLst>
        </xdr:cNvPr>
        <xdr:cNvSpPr txBox="1"/>
      </xdr:nvSpPr>
      <xdr:spPr>
        <a:xfrm>
          <a:off x="14389744" y="185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54446</xdr:rowOff>
    </xdr:from>
    <xdr:ext cx="405111" cy="259045"/>
    <xdr:sp macro="" textlink="">
      <xdr:nvSpPr>
        <xdr:cNvPr id="796" name="n_3mainValue【庁舎】&#10;有形固定資産減価償却率">
          <a:extLst>
            <a:ext uri="{FF2B5EF4-FFF2-40B4-BE49-F238E27FC236}">
              <a16:creationId xmlns:a16="http://schemas.microsoft.com/office/drawing/2014/main" id="{00000000-0008-0000-0F00-00001C030000}"/>
            </a:ext>
          </a:extLst>
        </xdr:cNvPr>
        <xdr:cNvSpPr txBox="1"/>
      </xdr:nvSpPr>
      <xdr:spPr>
        <a:xfrm>
          <a:off x="13500744" y="1857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36484</xdr:rowOff>
    </xdr:from>
    <xdr:ext cx="405111" cy="259045"/>
    <xdr:sp macro="" textlink="">
      <xdr:nvSpPr>
        <xdr:cNvPr id="797" name="n_4mainValue【庁舎】&#10;有形固定資産減価償却率">
          <a:extLst>
            <a:ext uri="{FF2B5EF4-FFF2-40B4-BE49-F238E27FC236}">
              <a16:creationId xmlns:a16="http://schemas.microsoft.com/office/drawing/2014/main" id="{00000000-0008-0000-0F00-00001D030000}"/>
            </a:ext>
          </a:extLst>
        </xdr:cNvPr>
        <xdr:cNvSpPr txBox="1"/>
      </xdr:nvSpPr>
      <xdr:spPr>
        <a:xfrm>
          <a:off x="12611744" y="1855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00000000-0008-0000-0F00-00001E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00000000-0008-0000-0F00-00001F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00000000-0008-0000-0F00-000020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00000000-0008-0000-0F00-000021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00000000-0008-0000-0F00-000022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00000000-0008-0000-0F00-000023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00000000-0008-0000-0F00-000024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00000000-0008-0000-0F00-000025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00000000-0008-0000-0F00-000026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5" name="テキスト ボックス 814">
          <a:extLst>
            <a:ext uri="{FF2B5EF4-FFF2-40B4-BE49-F238E27FC236}">
              <a16:creationId xmlns:a16="http://schemas.microsoft.com/office/drawing/2014/main" id="{00000000-0008-0000-0F00-00002F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00000000-0008-0000-0F00-000034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00000000-0008-0000-0F00-000035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庁舎】&#10;一人当たり面積グラフ枠">
          <a:extLst>
            <a:ext uri="{FF2B5EF4-FFF2-40B4-BE49-F238E27FC236}">
              <a16:creationId xmlns:a16="http://schemas.microsoft.com/office/drawing/2014/main" id="{00000000-0008-0000-0F00-000036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45176</xdr:rowOff>
    </xdr:from>
    <xdr:to>
      <xdr:col>116</xdr:col>
      <xdr:colOff>62864</xdr:colOff>
      <xdr:row>108</xdr:row>
      <xdr:rowOff>77832</xdr:rowOff>
    </xdr:to>
    <xdr:cxnSp macro="">
      <xdr:nvCxnSpPr>
        <xdr:cNvPr id="823" name="直線コネクタ 822">
          <a:extLst>
            <a:ext uri="{FF2B5EF4-FFF2-40B4-BE49-F238E27FC236}">
              <a16:creationId xmlns:a16="http://schemas.microsoft.com/office/drawing/2014/main" id="{00000000-0008-0000-0F00-000037030000}"/>
            </a:ext>
          </a:extLst>
        </xdr:cNvPr>
        <xdr:cNvCxnSpPr/>
      </xdr:nvCxnSpPr>
      <xdr:spPr>
        <a:xfrm flipV="1">
          <a:off x="22160864" y="17018726"/>
          <a:ext cx="0"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81659</xdr:rowOff>
    </xdr:from>
    <xdr:ext cx="469744" cy="259045"/>
    <xdr:sp macro="" textlink="">
      <xdr:nvSpPr>
        <xdr:cNvPr id="824" name="【庁舎】&#10;一人当たり面積最小値テキスト">
          <a:extLst>
            <a:ext uri="{FF2B5EF4-FFF2-40B4-BE49-F238E27FC236}">
              <a16:creationId xmlns:a16="http://schemas.microsoft.com/office/drawing/2014/main" id="{00000000-0008-0000-0F00-000038030000}"/>
            </a:ext>
          </a:extLst>
        </xdr:cNvPr>
        <xdr:cNvSpPr txBox="1"/>
      </xdr:nvSpPr>
      <xdr:spPr>
        <a:xfrm>
          <a:off x="22199600" y="1859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77832</xdr:rowOff>
    </xdr:from>
    <xdr:to>
      <xdr:col>116</xdr:col>
      <xdr:colOff>152400</xdr:colOff>
      <xdr:row>108</xdr:row>
      <xdr:rowOff>77832</xdr:rowOff>
    </xdr:to>
    <xdr:cxnSp macro="">
      <xdr:nvCxnSpPr>
        <xdr:cNvPr id="825" name="直線コネクタ 824">
          <a:extLst>
            <a:ext uri="{FF2B5EF4-FFF2-40B4-BE49-F238E27FC236}">
              <a16:creationId xmlns:a16="http://schemas.microsoft.com/office/drawing/2014/main" id="{00000000-0008-0000-0F00-000039030000}"/>
            </a:ext>
          </a:extLst>
        </xdr:cNvPr>
        <xdr:cNvCxnSpPr/>
      </xdr:nvCxnSpPr>
      <xdr:spPr>
        <a:xfrm>
          <a:off x="22072600" y="1859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163303</xdr:rowOff>
    </xdr:from>
    <xdr:ext cx="469744" cy="259045"/>
    <xdr:sp macro="" textlink="">
      <xdr:nvSpPr>
        <xdr:cNvPr id="826" name="【庁舎】&#10;一人当たり面積最大値テキスト">
          <a:extLst>
            <a:ext uri="{FF2B5EF4-FFF2-40B4-BE49-F238E27FC236}">
              <a16:creationId xmlns:a16="http://schemas.microsoft.com/office/drawing/2014/main" id="{00000000-0008-0000-0F00-00003A030000}"/>
            </a:ext>
          </a:extLst>
        </xdr:cNvPr>
        <xdr:cNvSpPr txBox="1"/>
      </xdr:nvSpPr>
      <xdr:spPr>
        <a:xfrm>
          <a:off x="22199600" y="1679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45176</xdr:rowOff>
    </xdr:from>
    <xdr:to>
      <xdr:col>116</xdr:col>
      <xdr:colOff>152400</xdr:colOff>
      <xdr:row>99</xdr:row>
      <xdr:rowOff>45176</xdr:rowOff>
    </xdr:to>
    <xdr:cxnSp macro="">
      <xdr:nvCxnSpPr>
        <xdr:cNvPr id="827" name="直線コネクタ 826">
          <a:extLst>
            <a:ext uri="{FF2B5EF4-FFF2-40B4-BE49-F238E27FC236}">
              <a16:creationId xmlns:a16="http://schemas.microsoft.com/office/drawing/2014/main" id="{00000000-0008-0000-0F00-00003B030000}"/>
            </a:ext>
          </a:extLst>
        </xdr:cNvPr>
        <xdr:cNvCxnSpPr/>
      </xdr:nvCxnSpPr>
      <xdr:spPr>
        <a:xfrm>
          <a:off x="22072600" y="1701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74403</xdr:rowOff>
    </xdr:from>
    <xdr:ext cx="469744" cy="259045"/>
    <xdr:sp macro="" textlink="">
      <xdr:nvSpPr>
        <xdr:cNvPr id="828" name="【庁舎】&#10;一人当たり面積平均値テキスト">
          <a:extLst>
            <a:ext uri="{FF2B5EF4-FFF2-40B4-BE49-F238E27FC236}">
              <a16:creationId xmlns:a16="http://schemas.microsoft.com/office/drawing/2014/main" id="{00000000-0008-0000-0F00-00003C030000}"/>
            </a:ext>
          </a:extLst>
        </xdr:cNvPr>
        <xdr:cNvSpPr txBox="1"/>
      </xdr:nvSpPr>
      <xdr:spPr>
        <a:xfrm>
          <a:off x="22199600" y="17905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51526</xdr:rowOff>
    </xdr:from>
    <xdr:to>
      <xdr:col>116</xdr:col>
      <xdr:colOff>114300</xdr:colOff>
      <xdr:row>105</xdr:row>
      <xdr:rowOff>153126</xdr:rowOff>
    </xdr:to>
    <xdr:sp macro="" textlink="">
      <xdr:nvSpPr>
        <xdr:cNvPr id="829" name="フローチャート: 判断 828">
          <a:extLst>
            <a:ext uri="{FF2B5EF4-FFF2-40B4-BE49-F238E27FC236}">
              <a16:creationId xmlns:a16="http://schemas.microsoft.com/office/drawing/2014/main" id="{00000000-0008-0000-0F00-00003D030000}"/>
            </a:ext>
          </a:extLst>
        </xdr:cNvPr>
        <xdr:cNvSpPr/>
      </xdr:nvSpPr>
      <xdr:spPr>
        <a:xfrm>
          <a:off x="22110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61323</xdr:rowOff>
    </xdr:from>
    <xdr:to>
      <xdr:col>112</xdr:col>
      <xdr:colOff>38100</xdr:colOff>
      <xdr:row>105</xdr:row>
      <xdr:rowOff>162923</xdr:rowOff>
    </xdr:to>
    <xdr:sp macro="" textlink="">
      <xdr:nvSpPr>
        <xdr:cNvPr id="830" name="フローチャート: 判断 829">
          <a:extLst>
            <a:ext uri="{FF2B5EF4-FFF2-40B4-BE49-F238E27FC236}">
              <a16:creationId xmlns:a16="http://schemas.microsoft.com/office/drawing/2014/main" id="{00000000-0008-0000-0F00-00003E030000}"/>
            </a:ext>
          </a:extLst>
        </xdr:cNvPr>
        <xdr:cNvSpPr/>
      </xdr:nvSpPr>
      <xdr:spPr>
        <a:xfrm>
          <a:off x="212725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53158</xdr:rowOff>
    </xdr:from>
    <xdr:to>
      <xdr:col>107</xdr:col>
      <xdr:colOff>101600</xdr:colOff>
      <xdr:row>105</xdr:row>
      <xdr:rowOff>154758</xdr:rowOff>
    </xdr:to>
    <xdr:sp macro="" textlink="">
      <xdr:nvSpPr>
        <xdr:cNvPr id="831" name="フローチャート: 判断 830">
          <a:extLst>
            <a:ext uri="{FF2B5EF4-FFF2-40B4-BE49-F238E27FC236}">
              <a16:creationId xmlns:a16="http://schemas.microsoft.com/office/drawing/2014/main" id="{00000000-0008-0000-0F00-00003F030000}"/>
            </a:ext>
          </a:extLst>
        </xdr:cNvPr>
        <xdr:cNvSpPr/>
      </xdr:nvSpPr>
      <xdr:spPr>
        <a:xfrm>
          <a:off x="2038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80918</xdr:rowOff>
    </xdr:from>
    <xdr:to>
      <xdr:col>102</xdr:col>
      <xdr:colOff>165100</xdr:colOff>
      <xdr:row>106</xdr:row>
      <xdr:rowOff>11068</xdr:rowOff>
    </xdr:to>
    <xdr:sp macro="" textlink="">
      <xdr:nvSpPr>
        <xdr:cNvPr id="832" name="フローチャート: 判断 831">
          <a:extLst>
            <a:ext uri="{FF2B5EF4-FFF2-40B4-BE49-F238E27FC236}">
              <a16:creationId xmlns:a16="http://schemas.microsoft.com/office/drawing/2014/main" id="{00000000-0008-0000-0F00-000040030000}"/>
            </a:ext>
          </a:extLst>
        </xdr:cNvPr>
        <xdr:cNvSpPr/>
      </xdr:nvSpPr>
      <xdr:spPr>
        <a:xfrm>
          <a:off x="19494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90714</xdr:rowOff>
    </xdr:from>
    <xdr:to>
      <xdr:col>98</xdr:col>
      <xdr:colOff>38100</xdr:colOff>
      <xdr:row>106</xdr:row>
      <xdr:rowOff>20864</xdr:rowOff>
    </xdr:to>
    <xdr:sp macro="" textlink="">
      <xdr:nvSpPr>
        <xdr:cNvPr id="833" name="フローチャート: 判断 832">
          <a:extLst>
            <a:ext uri="{FF2B5EF4-FFF2-40B4-BE49-F238E27FC236}">
              <a16:creationId xmlns:a16="http://schemas.microsoft.com/office/drawing/2014/main" id="{00000000-0008-0000-0F00-000041030000}"/>
            </a:ext>
          </a:extLst>
        </xdr:cNvPr>
        <xdr:cNvSpPr/>
      </xdr:nvSpPr>
      <xdr:spPr>
        <a:xfrm>
          <a:off x="18605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F00-000042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F00-000043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F00-000044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F00-000045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F00-000046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4173</xdr:rowOff>
    </xdr:from>
    <xdr:to>
      <xdr:col>116</xdr:col>
      <xdr:colOff>114300</xdr:colOff>
      <xdr:row>106</xdr:row>
      <xdr:rowOff>105773</xdr:rowOff>
    </xdr:to>
    <xdr:sp macro="" textlink="">
      <xdr:nvSpPr>
        <xdr:cNvPr id="839" name="楕円 838">
          <a:extLst>
            <a:ext uri="{FF2B5EF4-FFF2-40B4-BE49-F238E27FC236}">
              <a16:creationId xmlns:a16="http://schemas.microsoft.com/office/drawing/2014/main" id="{00000000-0008-0000-0F00-000047030000}"/>
            </a:ext>
          </a:extLst>
        </xdr:cNvPr>
        <xdr:cNvSpPr/>
      </xdr:nvSpPr>
      <xdr:spPr>
        <a:xfrm>
          <a:off x="22110700" y="1817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154050</xdr:rowOff>
    </xdr:from>
    <xdr:ext cx="469744" cy="259045"/>
    <xdr:sp macro="" textlink="">
      <xdr:nvSpPr>
        <xdr:cNvPr id="840" name="【庁舎】&#10;一人当たり面積該当値テキスト">
          <a:extLst>
            <a:ext uri="{FF2B5EF4-FFF2-40B4-BE49-F238E27FC236}">
              <a16:creationId xmlns:a16="http://schemas.microsoft.com/office/drawing/2014/main" id="{00000000-0008-0000-0F00-000048030000}"/>
            </a:ext>
          </a:extLst>
        </xdr:cNvPr>
        <xdr:cNvSpPr txBox="1"/>
      </xdr:nvSpPr>
      <xdr:spPr>
        <a:xfrm>
          <a:off x="22199600" y="1815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17236</xdr:rowOff>
    </xdr:from>
    <xdr:to>
      <xdr:col>112</xdr:col>
      <xdr:colOff>38100</xdr:colOff>
      <xdr:row>106</xdr:row>
      <xdr:rowOff>118836</xdr:rowOff>
    </xdr:to>
    <xdr:sp macro="" textlink="">
      <xdr:nvSpPr>
        <xdr:cNvPr id="841" name="楕円 840">
          <a:extLst>
            <a:ext uri="{FF2B5EF4-FFF2-40B4-BE49-F238E27FC236}">
              <a16:creationId xmlns:a16="http://schemas.microsoft.com/office/drawing/2014/main" id="{00000000-0008-0000-0F00-000049030000}"/>
            </a:ext>
          </a:extLst>
        </xdr:cNvPr>
        <xdr:cNvSpPr/>
      </xdr:nvSpPr>
      <xdr:spPr>
        <a:xfrm>
          <a:off x="21272500" y="181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54973</xdr:rowOff>
    </xdr:from>
    <xdr:to>
      <xdr:col>116</xdr:col>
      <xdr:colOff>63500</xdr:colOff>
      <xdr:row>106</xdr:row>
      <xdr:rowOff>68036</xdr:rowOff>
    </xdr:to>
    <xdr:cxnSp macro="">
      <xdr:nvCxnSpPr>
        <xdr:cNvPr id="842" name="直線コネクタ 841">
          <a:extLst>
            <a:ext uri="{FF2B5EF4-FFF2-40B4-BE49-F238E27FC236}">
              <a16:creationId xmlns:a16="http://schemas.microsoft.com/office/drawing/2014/main" id="{00000000-0008-0000-0F00-00004A030000}"/>
            </a:ext>
          </a:extLst>
        </xdr:cNvPr>
        <xdr:cNvCxnSpPr/>
      </xdr:nvCxnSpPr>
      <xdr:spPr>
        <a:xfrm flipV="1">
          <a:off x="21323300" y="1822867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28666</xdr:rowOff>
    </xdr:from>
    <xdr:to>
      <xdr:col>107</xdr:col>
      <xdr:colOff>101600</xdr:colOff>
      <xdr:row>106</xdr:row>
      <xdr:rowOff>130266</xdr:rowOff>
    </xdr:to>
    <xdr:sp macro="" textlink="">
      <xdr:nvSpPr>
        <xdr:cNvPr id="843" name="楕円 842">
          <a:extLst>
            <a:ext uri="{FF2B5EF4-FFF2-40B4-BE49-F238E27FC236}">
              <a16:creationId xmlns:a16="http://schemas.microsoft.com/office/drawing/2014/main" id="{00000000-0008-0000-0F00-00004B030000}"/>
            </a:ext>
          </a:extLst>
        </xdr:cNvPr>
        <xdr:cNvSpPr/>
      </xdr:nvSpPr>
      <xdr:spPr>
        <a:xfrm>
          <a:off x="20383500" y="1820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68036</xdr:rowOff>
    </xdr:from>
    <xdr:to>
      <xdr:col>111</xdr:col>
      <xdr:colOff>177800</xdr:colOff>
      <xdr:row>106</xdr:row>
      <xdr:rowOff>79466</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flipV="1">
          <a:off x="20434300" y="1824173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36830</xdr:rowOff>
    </xdr:from>
    <xdr:to>
      <xdr:col>102</xdr:col>
      <xdr:colOff>165100</xdr:colOff>
      <xdr:row>106</xdr:row>
      <xdr:rowOff>138430</xdr:rowOff>
    </xdr:to>
    <xdr:sp macro="" textlink="">
      <xdr:nvSpPr>
        <xdr:cNvPr id="845" name="楕円 844">
          <a:extLst>
            <a:ext uri="{FF2B5EF4-FFF2-40B4-BE49-F238E27FC236}">
              <a16:creationId xmlns:a16="http://schemas.microsoft.com/office/drawing/2014/main" id="{00000000-0008-0000-0F00-00004D030000}"/>
            </a:ext>
          </a:extLst>
        </xdr:cNvPr>
        <xdr:cNvSpPr/>
      </xdr:nvSpPr>
      <xdr:spPr>
        <a:xfrm>
          <a:off x="19494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79466</xdr:rowOff>
    </xdr:from>
    <xdr:to>
      <xdr:col>107</xdr:col>
      <xdr:colOff>50800</xdr:colOff>
      <xdr:row>106</xdr:row>
      <xdr:rowOff>87630</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flipV="1">
          <a:off x="19545300" y="1825316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46627</xdr:rowOff>
    </xdr:from>
    <xdr:to>
      <xdr:col>98</xdr:col>
      <xdr:colOff>38100</xdr:colOff>
      <xdr:row>106</xdr:row>
      <xdr:rowOff>148227</xdr:rowOff>
    </xdr:to>
    <xdr:sp macro="" textlink="">
      <xdr:nvSpPr>
        <xdr:cNvPr id="847" name="楕円 846">
          <a:extLst>
            <a:ext uri="{FF2B5EF4-FFF2-40B4-BE49-F238E27FC236}">
              <a16:creationId xmlns:a16="http://schemas.microsoft.com/office/drawing/2014/main" id="{00000000-0008-0000-0F00-00004F030000}"/>
            </a:ext>
          </a:extLst>
        </xdr:cNvPr>
        <xdr:cNvSpPr/>
      </xdr:nvSpPr>
      <xdr:spPr>
        <a:xfrm>
          <a:off x="18605500" y="1822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87630</xdr:rowOff>
    </xdr:from>
    <xdr:to>
      <xdr:col>102</xdr:col>
      <xdr:colOff>114300</xdr:colOff>
      <xdr:row>106</xdr:row>
      <xdr:rowOff>97427</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flipV="1">
          <a:off x="18656300" y="1826133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8000</xdr:rowOff>
    </xdr:from>
    <xdr:ext cx="469744" cy="259045"/>
    <xdr:sp macro="" textlink="">
      <xdr:nvSpPr>
        <xdr:cNvPr id="849" name="n_1aveValue【庁舎】&#10;一人当たり面積">
          <a:extLst>
            <a:ext uri="{FF2B5EF4-FFF2-40B4-BE49-F238E27FC236}">
              <a16:creationId xmlns:a16="http://schemas.microsoft.com/office/drawing/2014/main" id="{00000000-0008-0000-0F00-000051030000}"/>
            </a:ext>
          </a:extLst>
        </xdr:cNvPr>
        <xdr:cNvSpPr txBox="1"/>
      </xdr:nvSpPr>
      <xdr:spPr>
        <a:xfrm>
          <a:off x="21075727" y="1783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171285</xdr:rowOff>
    </xdr:from>
    <xdr:ext cx="469744" cy="259045"/>
    <xdr:sp macro="" textlink="">
      <xdr:nvSpPr>
        <xdr:cNvPr id="850" name="n_2aveValue【庁舎】&#10;一人当たり面積">
          <a:extLst>
            <a:ext uri="{FF2B5EF4-FFF2-40B4-BE49-F238E27FC236}">
              <a16:creationId xmlns:a16="http://schemas.microsoft.com/office/drawing/2014/main" id="{00000000-0008-0000-0F00-000052030000}"/>
            </a:ext>
          </a:extLst>
        </xdr:cNvPr>
        <xdr:cNvSpPr txBox="1"/>
      </xdr:nvSpPr>
      <xdr:spPr>
        <a:xfrm>
          <a:off x="201994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27595</xdr:rowOff>
    </xdr:from>
    <xdr:ext cx="469744" cy="259045"/>
    <xdr:sp macro="" textlink="">
      <xdr:nvSpPr>
        <xdr:cNvPr id="851" name="n_3aveValue【庁舎】&#10;一人当たり面積">
          <a:extLst>
            <a:ext uri="{FF2B5EF4-FFF2-40B4-BE49-F238E27FC236}">
              <a16:creationId xmlns:a16="http://schemas.microsoft.com/office/drawing/2014/main" id="{00000000-0008-0000-0F00-000053030000}"/>
            </a:ext>
          </a:extLst>
        </xdr:cNvPr>
        <xdr:cNvSpPr txBox="1"/>
      </xdr:nvSpPr>
      <xdr:spPr>
        <a:xfrm>
          <a:off x="19310427" y="1785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37391</xdr:rowOff>
    </xdr:from>
    <xdr:ext cx="469744" cy="259045"/>
    <xdr:sp macro="" textlink="">
      <xdr:nvSpPr>
        <xdr:cNvPr id="852" name="n_4aveValue【庁舎】&#10;一人当たり面積">
          <a:extLst>
            <a:ext uri="{FF2B5EF4-FFF2-40B4-BE49-F238E27FC236}">
              <a16:creationId xmlns:a16="http://schemas.microsoft.com/office/drawing/2014/main" id="{00000000-0008-0000-0F00-000054030000}"/>
            </a:ext>
          </a:extLst>
        </xdr:cNvPr>
        <xdr:cNvSpPr txBox="1"/>
      </xdr:nvSpPr>
      <xdr:spPr>
        <a:xfrm>
          <a:off x="184214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109963</xdr:rowOff>
    </xdr:from>
    <xdr:ext cx="469744" cy="259045"/>
    <xdr:sp macro="" textlink="">
      <xdr:nvSpPr>
        <xdr:cNvPr id="853" name="n_1mainValue【庁舎】&#10;一人当たり面積">
          <a:extLst>
            <a:ext uri="{FF2B5EF4-FFF2-40B4-BE49-F238E27FC236}">
              <a16:creationId xmlns:a16="http://schemas.microsoft.com/office/drawing/2014/main" id="{00000000-0008-0000-0F00-000055030000}"/>
            </a:ext>
          </a:extLst>
        </xdr:cNvPr>
        <xdr:cNvSpPr txBox="1"/>
      </xdr:nvSpPr>
      <xdr:spPr>
        <a:xfrm>
          <a:off x="21075727" y="18283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121393</xdr:rowOff>
    </xdr:from>
    <xdr:ext cx="469744" cy="259045"/>
    <xdr:sp macro="" textlink="">
      <xdr:nvSpPr>
        <xdr:cNvPr id="854" name="n_2mainValue【庁舎】&#10;一人当たり面積">
          <a:extLst>
            <a:ext uri="{FF2B5EF4-FFF2-40B4-BE49-F238E27FC236}">
              <a16:creationId xmlns:a16="http://schemas.microsoft.com/office/drawing/2014/main" id="{00000000-0008-0000-0F00-000056030000}"/>
            </a:ext>
          </a:extLst>
        </xdr:cNvPr>
        <xdr:cNvSpPr txBox="1"/>
      </xdr:nvSpPr>
      <xdr:spPr>
        <a:xfrm>
          <a:off x="20199427" y="1829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129557</xdr:rowOff>
    </xdr:from>
    <xdr:ext cx="469744" cy="259045"/>
    <xdr:sp macro="" textlink="">
      <xdr:nvSpPr>
        <xdr:cNvPr id="855" name="n_3mainValue【庁舎】&#10;一人当たり面積">
          <a:extLst>
            <a:ext uri="{FF2B5EF4-FFF2-40B4-BE49-F238E27FC236}">
              <a16:creationId xmlns:a16="http://schemas.microsoft.com/office/drawing/2014/main" id="{00000000-0008-0000-0F00-000057030000}"/>
            </a:ext>
          </a:extLst>
        </xdr:cNvPr>
        <xdr:cNvSpPr txBox="1"/>
      </xdr:nvSpPr>
      <xdr:spPr>
        <a:xfrm>
          <a:off x="193104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139354</xdr:rowOff>
    </xdr:from>
    <xdr:ext cx="469744" cy="259045"/>
    <xdr:sp macro="" textlink="">
      <xdr:nvSpPr>
        <xdr:cNvPr id="856" name="n_4mainValue【庁舎】&#10;一人当たり面積">
          <a:extLst>
            <a:ext uri="{FF2B5EF4-FFF2-40B4-BE49-F238E27FC236}">
              <a16:creationId xmlns:a16="http://schemas.microsoft.com/office/drawing/2014/main" id="{00000000-0008-0000-0F00-000058030000}"/>
            </a:ext>
          </a:extLst>
        </xdr:cNvPr>
        <xdr:cNvSpPr txBox="1"/>
      </xdr:nvSpPr>
      <xdr:spPr>
        <a:xfrm>
          <a:off x="18421427" y="1831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00000000-0008-0000-0F00-000059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00000000-0008-0000-0F00-00005A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00000000-0008-0000-0F00-00005B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類似団体と比較して特に有形固定資産減価償却率が高くなっている施設は、庁舎、福祉施設、図書館及び一般廃棄物処理施設である。</a:t>
          </a:r>
        </a:p>
        <a:p>
          <a:r>
            <a:rPr kumimoji="1" lang="ja-JP" altLang="en-US" sz="1300">
              <a:latin typeface="ＭＳ Ｐゴシック" panose="020B0600070205080204" pitchFamily="50" charset="-128"/>
              <a:ea typeface="ＭＳ Ｐゴシック" panose="020B0600070205080204" pitchFamily="50" charset="-128"/>
            </a:rPr>
            <a:t>　庁舎については、築</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年以上経過しており、老朽化や耐震性に問題を抱えていることから、今後の耐震・長寿命化等の対策が急務である。福祉施設については、築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年以上が経過している高齢者福祉施設もあることから有形固定資産減価償却率</a:t>
          </a:r>
          <a:r>
            <a:rPr kumimoji="1" lang="en-US" altLang="ja-JP" sz="1300">
              <a:latin typeface="ＭＳ Ｐゴシック" panose="020B0600070205080204" pitchFamily="50" charset="-128"/>
              <a:ea typeface="ＭＳ Ｐゴシック" panose="020B0600070205080204" pitchFamily="50" charset="-128"/>
            </a:rPr>
            <a:t>80.0</a:t>
          </a:r>
          <a:r>
            <a:rPr kumimoji="1" lang="ja-JP" altLang="en-US" sz="1300">
              <a:latin typeface="ＭＳ Ｐゴシック" panose="020B0600070205080204" pitchFamily="50" charset="-128"/>
              <a:ea typeface="ＭＳ Ｐゴシック" panose="020B0600070205080204" pitchFamily="50" charset="-128"/>
            </a:rPr>
            <a:t>％となっており、県内平均と比べても高い水準となっている。図書館については、建設から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が経過し、今後は設備機器等の不具合の発生も予想されるため、適正な予防保全型の老朽化対策を行っていく必要がある。一般廃棄物処理施設については、一昨年から有形固定資産減価償却率が大幅に上昇し、類似団体より高い水準となっている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年度から施設用途の分類を見直したことに伴い、清掃センター等の減価償却率が高い施設を新たに加えたためである。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13,885
13,635
162.12
13,249,428
12,804,155
433,308
5,752,925
9,410,213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rgbClr val="FF0000"/>
              </a:solidFill>
              <a:effectLst/>
              <a:latin typeface="+mn-lt"/>
              <a:ea typeface="+mn-ea"/>
              <a:cs typeface="+mn-cs"/>
            </a:rPr>
            <a:t>　</a:t>
          </a:r>
          <a:r>
            <a:rPr kumimoji="1" lang="ja-JP" altLang="en-US" sz="1100">
              <a:solidFill>
                <a:sysClr val="windowText" lastClr="000000"/>
              </a:solidFill>
              <a:effectLst/>
              <a:latin typeface="+mn-lt"/>
              <a:ea typeface="+mn-ea"/>
              <a:cs typeface="+mn-cs"/>
            </a:rPr>
            <a:t>企業業績の回復基調から、</a:t>
          </a:r>
          <a:r>
            <a:rPr kumimoji="1" lang="ja-JP" altLang="ja-JP" sz="1100">
              <a:solidFill>
                <a:sysClr val="windowText" lastClr="000000"/>
              </a:solidFill>
              <a:effectLst/>
              <a:latin typeface="+mn-lt"/>
              <a:ea typeface="+mn-ea"/>
              <a:cs typeface="+mn-cs"/>
            </a:rPr>
            <a:t>製造業・建設業等の収益の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により</a:t>
          </a:r>
          <a:r>
            <a:rPr kumimoji="1" lang="ja-JP" altLang="en-US" sz="1100">
              <a:solidFill>
                <a:sysClr val="windowText" lastClr="000000"/>
              </a:solidFill>
              <a:effectLst/>
              <a:latin typeface="+mn-lt"/>
              <a:ea typeface="+mn-ea"/>
              <a:cs typeface="+mn-cs"/>
            </a:rPr>
            <a:t>市民税法人税割は</a:t>
          </a:r>
          <a:r>
            <a:rPr kumimoji="1" lang="ja-JP" altLang="ja-JP" sz="1100">
              <a:solidFill>
                <a:sysClr val="windowText" lastClr="000000"/>
              </a:solidFill>
              <a:effectLst/>
              <a:latin typeface="+mn-lt"/>
              <a:ea typeface="+mn-ea"/>
              <a:cs typeface="+mn-cs"/>
            </a:rPr>
            <a:t>前年度に比べ</a:t>
          </a:r>
          <a:r>
            <a:rPr kumimoji="1" lang="ja-JP" altLang="en-US" sz="1100">
              <a:solidFill>
                <a:sysClr val="windowText" lastClr="000000"/>
              </a:solidFill>
              <a:effectLst/>
              <a:latin typeface="+mn-lt"/>
              <a:ea typeface="+mn-ea"/>
              <a:cs typeface="+mn-cs"/>
            </a:rPr>
            <a:t>増加となったが、市民税個人所得割の減少、また、新型コロナウイルス感染症に伴う徴収猶予の影響等により固定資産税が減少となった。</a:t>
          </a:r>
          <a:r>
            <a:rPr kumimoji="1" lang="ja-JP" altLang="ja-JP" sz="1100">
              <a:solidFill>
                <a:sysClr val="windowText" lastClr="000000"/>
              </a:solidFill>
              <a:effectLst/>
              <a:latin typeface="+mn-lt"/>
              <a:ea typeface="+mn-ea"/>
              <a:cs typeface="+mn-cs"/>
            </a:rPr>
            <a:t>人口減少及び全国平均を上回る高齢化率（令和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年度末</a:t>
          </a:r>
          <a:r>
            <a:rPr kumimoji="1" lang="en-US" altLang="ja-JP" sz="1100">
              <a:solidFill>
                <a:sysClr val="windowText" lastClr="000000"/>
              </a:solidFill>
              <a:effectLst/>
              <a:latin typeface="+mn-lt"/>
              <a:ea typeface="+mn-ea"/>
              <a:cs typeface="+mn-cs"/>
            </a:rPr>
            <a:t>43.70</a:t>
          </a:r>
          <a:r>
            <a:rPr kumimoji="1" lang="ja-JP" altLang="ja-JP" sz="1100">
              <a:solidFill>
                <a:sysClr val="windowText" lastClr="000000"/>
              </a:solidFill>
              <a:effectLst/>
              <a:latin typeface="+mn-lt"/>
              <a:ea typeface="+mn-ea"/>
              <a:cs typeface="+mn-cs"/>
            </a:rPr>
            <a:t>％）に加え、基幹産業である農林水産業の不振が続いていることなどにより、財政力指数は類似団体平均を下回っている。県平均は上回っているものの、近年は社会保障関係費や公共施設等の老朽化に伴う維持補修費などの行政需要が増加傾向にある。今後も、歳出の徹底した見直しや削減を図っていくとともに、歳入確保、財政基盤の強化に努める。</a:t>
          </a:r>
          <a:endParaRPr lang="ja-JP" altLang="ja-JP" sz="14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113030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8523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27957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113030</xdr:rowOff>
    </xdr:from>
    <xdr:to>
      <xdr:col>24</xdr:col>
      <xdr:colOff>12700</xdr:colOff>
      <xdr:row>36</xdr:row>
      <xdr:rowOff>113030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119380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4676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170180</xdr:rowOff>
    </xdr:from>
    <xdr:to>
      <xdr:col>11</xdr:col>
      <xdr:colOff>82550</xdr:colOff>
      <xdr:row>42</xdr:row>
      <xdr:rowOff>100330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110507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110507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68580</xdr:rowOff>
    </xdr:from>
    <xdr:to>
      <xdr:col>7</xdr:col>
      <xdr:colOff>31750</xdr:colOff>
      <xdr:row>43</xdr:row>
      <xdr:rowOff>170180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154957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en-US" sz="1100" b="0" i="0" baseline="0">
              <a:solidFill>
                <a:sysClr val="windowText" lastClr="000000"/>
              </a:solidFill>
              <a:effectLst/>
              <a:latin typeface="+mn-lt"/>
              <a:ea typeface="+mn-ea"/>
              <a:cs typeface="+mn-cs"/>
            </a:rPr>
            <a:t>経常経費に充当した一般財源については、公債費、扶助費等が増加し、物件費、補助費等に充当した財源が減少となったが、地方交付税及び各種交付金の増加、また、翌年度精算の国庫補助金等</a:t>
          </a:r>
          <a:r>
            <a:rPr kumimoji="1" lang="ja-JP" altLang="ja-JP" sz="1100" b="0" i="0" baseline="0">
              <a:solidFill>
                <a:sysClr val="windowText" lastClr="000000"/>
              </a:solidFill>
              <a:effectLst/>
              <a:latin typeface="+mn-lt"/>
              <a:ea typeface="+mn-ea"/>
              <a:cs typeface="+mn-cs"/>
            </a:rPr>
            <a:t>が前年度より増額となったため、経常収支比率は前年度比</a:t>
          </a:r>
          <a:r>
            <a:rPr kumimoji="1" lang="en-US" altLang="ja-JP" sz="1100" b="0" i="0" baseline="0">
              <a:solidFill>
                <a:sysClr val="windowText" lastClr="000000"/>
              </a:solidFill>
              <a:effectLst/>
              <a:latin typeface="+mn-lt"/>
              <a:ea typeface="+mn-ea"/>
              <a:cs typeface="+mn-cs"/>
            </a:rPr>
            <a:t>4.1</a:t>
          </a:r>
          <a:r>
            <a:rPr kumimoji="1" lang="ja-JP" altLang="ja-JP" sz="1100" b="0" i="0" baseline="0">
              <a:solidFill>
                <a:sysClr val="windowText" lastClr="000000"/>
              </a:solidFill>
              <a:effectLst/>
              <a:latin typeface="+mn-lt"/>
              <a:ea typeface="+mn-ea"/>
              <a:cs typeface="+mn-cs"/>
            </a:rPr>
            <a:t>ポイント改善された。</a:t>
          </a:r>
          <a:endParaRPr lang="ja-JP" altLang="ja-JP">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今後は、自主財源確保により一層努めるとともに、地方債の発行抑制による公債費の縮減等で経常経費の削減に努める。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67945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26320"/>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53552</xdr:rowOff>
    </xdr:from>
    <xdr:to>
      <xdr:col>23</xdr:col>
      <xdr:colOff>133350</xdr:colOff>
      <xdr:row>61</xdr:row>
      <xdr:rowOff>46990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340552"/>
          <a:ext cx="838200" cy="16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11235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12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166158</xdr:rowOff>
    </xdr:from>
    <xdr:to>
      <xdr:col>23</xdr:col>
      <xdr:colOff>184150</xdr:colOff>
      <xdr:row>60</xdr:row>
      <xdr:rowOff>96308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28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34925</xdr:rowOff>
    </xdr:from>
    <xdr:to>
      <xdr:col>19</xdr:col>
      <xdr:colOff>133350</xdr:colOff>
      <xdr:row>61</xdr:row>
      <xdr:rowOff>46990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49337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155575</xdr:rowOff>
    </xdr:from>
    <xdr:to>
      <xdr:col>19</xdr:col>
      <xdr:colOff>184150</xdr:colOff>
      <xdr:row>61</xdr:row>
      <xdr:rowOff>85725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95902</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21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34925</xdr:rowOff>
    </xdr:from>
    <xdr:to>
      <xdr:col>15</xdr:col>
      <xdr:colOff>82550</xdr:colOff>
      <xdr:row>61</xdr:row>
      <xdr:rowOff>79163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493375"/>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32385</xdr:rowOff>
    </xdr:from>
    <xdr:to>
      <xdr:col>15</xdr:col>
      <xdr:colOff>133350</xdr:colOff>
      <xdr:row>61</xdr:row>
      <xdr:rowOff>133985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118762</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46990</xdr:rowOff>
    </xdr:from>
    <xdr:to>
      <xdr:col>11</xdr:col>
      <xdr:colOff>31750</xdr:colOff>
      <xdr:row>61</xdr:row>
      <xdr:rowOff>79163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50544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4233</xdr:rowOff>
    </xdr:from>
    <xdr:to>
      <xdr:col>11</xdr:col>
      <xdr:colOff>82550</xdr:colOff>
      <xdr:row>61</xdr:row>
      <xdr:rowOff>105833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116010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143510</xdr:rowOff>
    </xdr:from>
    <xdr:to>
      <xdr:col>7</xdr:col>
      <xdr:colOff>31750</xdr:colOff>
      <xdr:row>61</xdr:row>
      <xdr:rowOff>73660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83837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2752</xdr:rowOff>
    </xdr:from>
    <xdr:to>
      <xdr:col>23</xdr:col>
      <xdr:colOff>184150</xdr:colOff>
      <xdr:row>60</xdr:row>
      <xdr:rowOff>104352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28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146279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2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167640</xdr:rowOff>
    </xdr:from>
    <xdr:to>
      <xdr:col>19</xdr:col>
      <xdr:colOff>184150</xdr:colOff>
      <xdr:row>61</xdr:row>
      <xdr:rowOff>97790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82567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54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155575</xdr:rowOff>
    </xdr:from>
    <xdr:to>
      <xdr:col>15</xdr:col>
      <xdr:colOff>133350</xdr:colOff>
      <xdr:row>61</xdr:row>
      <xdr:rowOff>85725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95902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28363</xdr:rowOff>
    </xdr:from>
    <xdr:to>
      <xdr:col>11</xdr:col>
      <xdr:colOff>82550</xdr:colOff>
      <xdr:row>61</xdr:row>
      <xdr:rowOff>129963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114740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167640</xdr:rowOff>
    </xdr:from>
    <xdr:to>
      <xdr:col>7</xdr:col>
      <xdr:colOff>31750</xdr:colOff>
      <xdr:row>61</xdr:row>
      <xdr:rowOff>97790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82567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[232,417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人件費については、定員適正化計画の最終年度の目標値を維持するよう努めており、令和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おいては、職員の新陳代謝及び市町村退職手当負担金率の改定等により減少した。物件費については、新型コロナワクチン接種事業等が増加したが、前年度に実施したＧＩＧＡスクール構想に向けたタブレット購入、校内ＬＡＮ整備等の事業等の終了により減少となり、</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人当たりの人件費、物件費は前年度と比較すると減少となった。</a:t>
          </a:r>
          <a:endParaRPr lang="ja-JP" altLang="ja-JP">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156076</xdr:rowOff>
    </xdr:from>
    <xdr:to>
      <xdr:col>23</xdr:col>
      <xdr:colOff>133350</xdr:colOff>
      <xdr:row>89</xdr:row>
      <xdr:rowOff>7083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4043526"/>
          <a:ext cx="0" cy="1222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150610</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238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7083</xdr:rowOff>
    </xdr:from>
    <xdr:to>
      <xdr:col>24</xdr:col>
      <xdr:colOff>12700</xdr:colOff>
      <xdr:row>89</xdr:row>
      <xdr:rowOff>7083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26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71003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787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156076</xdr:rowOff>
    </xdr:from>
    <xdr:to>
      <xdr:col>24</xdr:col>
      <xdr:colOff>12700</xdr:colOff>
      <xdr:row>81</xdr:row>
      <xdr:rowOff>156076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404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37669</xdr:rowOff>
    </xdr:from>
    <xdr:to>
      <xdr:col>23</xdr:col>
      <xdr:colOff>133350</xdr:colOff>
      <xdr:row>83</xdr:row>
      <xdr:rowOff>54828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114800" y="14268019"/>
          <a:ext cx="838200" cy="1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123167</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01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106640</xdr:rowOff>
    </xdr:from>
    <xdr:to>
      <xdr:col>23</xdr:col>
      <xdr:colOff>184150</xdr:colOff>
      <xdr:row>83</xdr:row>
      <xdr:rowOff>36790</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16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164985</xdr:rowOff>
    </xdr:from>
    <xdr:to>
      <xdr:col>19</xdr:col>
      <xdr:colOff>133350</xdr:colOff>
      <xdr:row>83</xdr:row>
      <xdr:rowOff>54828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223885"/>
          <a:ext cx="889000" cy="6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83158</xdr:rowOff>
    </xdr:from>
    <xdr:to>
      <xdr:col>19</xdr:col>
      <xdr:colOff>184150</xdr:colOff>
      <xdr:row>83</xdr:row>
      <xdr:rowOff>13308</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14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23485</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10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122444</xdr:rowOff>
    </xdr:from>
    <xdr:to>
      <xdr:col>15</xdr:col>
      <xdr:colOff>82550</xdr:colOff>
      <xdr:row>82</xdr:row>
      <xdr:rowOff>164985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181344"/>
          <a:ext cx="889000" cy="4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50358</xdr:rowOff>
    </xdr:from>
    <xdr:to>
      <xdr:col>15</xdr:col>
      <xdr:colOff>133350</xdr:colOff>
      <xdr:row>82</xdr:row>
      <xdr:rowOff>151958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162135</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878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100417</xdr:rowOff>
    </xdr:from>
    <xdr:to>
      <xdr:col>11</xdr:col>
      <xdr:colOff>31750</xdr:colOff>
      <xdr:row>82</xdr:row>
      <xdr:rowOff>122444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159317"/>
          <a:ext cx="889000" cy="2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37649</xdr:rowOff>
    </xdr:from>
    <xdr:to>
      <xdr:col>11</xdr:col>
      <xdr:colOff>82550</xdr:colOff>
      <xdr:row>82</xdr:row>
      <xdr:rowOff>139249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0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149426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86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28933</xdr:rowOff>
    </xdr:from>
    <xdr:to>
      <xdr:col>7</xdr:col>
      <xdr:colOff>31750</xdr:colOff>
      <xdr:row>82</xdr:row>
      <xdr:rowOff>130533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08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140710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85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158319</xdr:rowOff>
    </xdr:from>
    <xdr:to>
      <xdr:col>23</xdr:col>
      <xdr:colOff>184150</xdr:colOff>
      <xdr:row>83</xdr:row>
      <xdr:rowOff>88469</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21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130396</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189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4028</xdr:rowOff>
    </xdr:from>
    <xdr:to>
      <xdr:col>19</xdr:col>
      <xdr:colOff>184150</xdr:colOff>
      <xdr:row>83</xdr:row>
      <xdr:rowOff>105628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23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90405</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432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114185</xdr:rowOff>
    </xdr:from>
    <xdr:to>
      <xdr:col>15</xdr:col>
      <xdr:colOff>133350</xdr:colOff>
      <xdr:row>83</xdr:row>
      <xdr:rowOff>44335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17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29112</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425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71644</xdr:rowOff>
    </xdr:from>
    <xdr:to>
      <xdr:col>11</xdr:col>
      <xdr:colOff>82550</xdr:colOff>
      <xdr:row>83</xdr:row>
      <xdr:rowOff>1794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13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158021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421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49617</xdr:rowOff>
    </xdr:from>
    <xdr:to>
      <xdr:col>7</xdr:col>
      <xdr:colOff>31750</xdr:colOff>
      <xdr:row>82</xdr:row>
      <xdr:rowOff>151217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10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135994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4194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一般行政職員の給与については、これまでも国公準拠となるように努めてきている。</a:t>
          </a:r>
          <a:endParaRPr lang="ja-JP" altLang="ja-JP">
            <a:effectLst/>
          </a:endParaRPr>
        </a:p>
        <a:p>
          <a:r>
            <a:rPr kumimoji="1" lang="ja-JP" altLang="ja-JP" sz="1100">
              <a:solidFill>
                <a:schemeClr val="dk1"/>
              </a:solidFill>
              <a:effectLst/>
              <a:latin typeface="+mn-lt"/>
              <a:ea typeface="+mn-ea"/>
              <a:cs typeface="+mn-cs"/>
            </a:rPr>
            <a:t>　ここ数年のラスパイレス指数は緩やかに減少傾向にあるが、要因としては、本市採用試験が初級程度しかないことや新規採用者の年齢構成の上昇によるものが挙げられる。</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今後も、</a:t>
          </a:r>
          <a:r>
            <a:rPr kumimoji="1" lang="ja-JP" altLang="ja-JP" sz="1100" b="0" i="0" baseline="0">
              <a:solidFill>
                <a:schemeClr val="dk1"/>
              </a:solidFill>
              <a:effectLst/>
              <a:latin typeface="+mn-lt"/>
              <a:ea typeface="+mn-ea"/>
              <a:cs typeface="+mn-cs"/>
            </a:rPr>
            <a:t>国、県及び他の地方公共団体の給与等を考慮し、適正な給与水準の維持に努め、適正な人件費の支出に努める。</a:t>
          </a:r>
          <a:endParaRPr lang="ja-JP" altLang="ja-JP">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150284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06828"/>
          <a:ext cx="0" cy="17025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4939</xdr:rowOff>
    </xdr:from>
    <xdr:to>
      <xdr:col>81</xdr:col>
      <xdr:colOff>44450</xdr:colOff>
      <xdr:row>85</xdr:row>
      <xdr:rowOff>4939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5781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154111</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727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4939</xdr:rowOff>
    </xdr:from>
    <xdr:to>
      <xdr:col>77</xdr:col>
      <xdr:colOff>44450</xdr:colOff>
      <xdr:row>85</xdr:row>
      <xdr:rowOff>138995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5290800" y="14578189"/>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112184</xdr:rowOff>
    </xdr:from>
    <xdr:to>
      <xdr:col>72</xdr:col>
      <xdr:colOff>203200</xdr:colOff>
      <xdr:row>85</xdr:row>
      <xdr:rowOff>138995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401800" y="1468543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112184</xdr:rowOff>
    </xdr:from>
    <xdr:to>
      <xdr:col>68</xdr:col>
      <xdr:colOff>152400</xdr:colOff>
      <xdr:row>85</xdr:row>
      <xdr:rowOff>138995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512800" y="1468543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110366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123772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125589</xdr:rowOff>
    </xdr:from>
    <xdr:to>
      <xdr:col>81</xdr:col>
      <xdr:colOff>95250</xdr:colOff>
      <xdr:row>85</xdr:row>
      <xdr:rowOff>55739</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142116</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37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125589</xdr:rowOff>
    </xdr:from>
    <xdr:to>
      <xdr:col>77</xdr:col>
      <xdr:colOff>95250</xdr:colOff>
      <xdr:row>85</xdr:row>
      <xdr:rowOff>55739</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65916</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296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88195</xdr:rowOff>
    </xdr:from>
    <xdr:to>
      <xdr:col>73</xdr:col>
      <xdr:colOff>44450</xdr:colOff>
      <xdr:row>86</xdr:row>
      <xdr:rowOff>18345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61384</xdr:rowOff>
    </xdr:from>
    <xdr:to>
      <xdr:col>68</xdr:col>
      <xdr:colOff>203200</xdr:colOff>
      <xdr:row>85</xdr:row>
      <xdr:rowOff>162984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28522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本市は単独消防で職員数に消防職員が含まれるため、類似団体より職員数が多いという特徴がある。定員適正化計画に基づき、平成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年度までの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年間で職員数を</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人削減した（</a:t>
          </a:r>
          <a:r>
            <a:rPr kumimoji="1" lang="en-US" altLang="ja-JP" sz="1100">
              <a:solidFill>
                <a:schemeClr val="dk1"/>
              </a:solidFill>
              <a:effectLst/>
              <a:latin typeface="+mn-lt"/>
              <a:ea typeface="+mn-ea"/>
              <a:cs typeface="+mn-cs"/>
            </a:rPr>
            <a:t>285</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235</a:t>
          </a:r>
          <a:r>
            <a:rPr kumimoji="1" lang="ja-JP" altLang="ja-JP" sz="1100">
              <a:solidFill>
                <a:schemeClr val="dk1"/>
              </a:solidFill>
              <a:effectLst/>
              <a:latin typeface="+mn-lt"/>
              <a:ea typeface="+mn-ea"/>
              <a:cs typeface="+mn-cs"/>
            </a:rPr>
            <a:t>人）。平成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年度以降は</a:t>
          </a:r>
          <a:r>
            <a:rPr lang="ja-JP" altLang="ja-JP" sz="1100" b="0" i="0" baseline="0">
              <a:solidFill>
                <a:schemeClr val="dk1"/>
              </a:solidFill>
              <a:effectLst/>
              <a:latin typeface="+mn-lt"/>
              <a:ea typeface="+mn-ea"/>
              <a:cs typeface="+mn-cs"/>
            </a:rPr>
            <a:t>定員適正化計画</a:t>
          </a:r>
          <a:r>
            <a:rPr kumimoji="1" lang="ja-JP" altLang="ja-JP" sz="1100">
              <a:solidFill>
                <a:schemeClr val="dk1"/>
              </a:solidFill>
              <a:effectLst/>
              <a:latin typeface="+mn-lt"/>
              <a:ea typeface="+mn-ea"/>
              <a:cs typeface="+mn-cs"/>
            </a:rPr>
            <a:t>の最終年度の目標値（</a:t>
          </a:r>
          <a:r>
            <a:rPr kumimoji="1" lang="en-US" altLang="ja-JP" sz="1100">
              <a:solidFill>
                <a:schemeClr val="dk1"/>
              </a:solidFill>
              <a:effectLst/>
              <a:latin typeface="+mn-lt"/>
              <a:ea typeface="+mn-ea"/>
              <a:cs typeface="+mn-cs"/>
            </a:rPr>
            <a:t>235</a:t>
          </a:r>
          <a:r>
            <a:rPr kumimoji="1" lang="ja-JP" altLang="ja-JP" sz="1100">
              <a:solidFill>
                <a:schemeClr val="dk1"/>
              </a:solidFill>
              <a:effectLst/>
              <a:latin typeface="+mn-lt"/>
              <a:ea typeface="+mn-ea"/>
              <a:cs typeface="+mn-cs"/>
            </a:rPr>
            <a:t>人）を維持するよう努めており、令和３年度においても目標を達成しているが、人口減少の割合が大きいため人口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人当たりの職員数が増加している。</a:t>
          </a:r>
          <a:endParaRPr kumimoji="1" lang="en-US" altLang="ja-JP" sz="1100">
            <a:solidFill>
              <a:schemeClr val="dk1"/>
            </a:solidFill>
            <a:effectLst/>
            <a:latin typeface="+mn-lt"/>
            <a:ea typeface="+mn-ea"/>
            <a:cs typeface="+mn-cs"/>
          </a:endParaRPr>
        </a:p>
        <a:p>
          <a:r>
            <a:rPr kumimoji="1"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今後は、定員適正化計画の最終年度の目標値を基本としつつ、定年年齢引上げによる今後の定員・採用者数等への影響を精査した上で必要な対応を検討する。</a:t>
          </a:r>
          <a:endParaRPr lang="ja-JP" altLang="ja-JP">
            <a:effectLst/>
          </a:endParaRP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15542</xdr:rowOff>
    </xdr:from>
    <xdr:to>
      <xdr:col>81</xdr:col>
      <xdr:colOff>44450</xdr:colOff>
      <xdr:row>67</xdr:row>
      <xdr:rowOff>4173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59642"/>
          <a:ext cx="0" cy="1531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147700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6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4173</xdr:rowOff>
    </xdr:from>
    <xdr:to>
      <xdr:col>81</xdr:col>
      <xdr:colOff>133350</xdr:colOff>
      <xdr:row>67</xdr:row>
      <xdr:rowOff>4173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9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101919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03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15542</xdr:rowOff>
    </xdr:from>
    <xdr:to>
      <xdr:col>81</xdr:col>
      <xdr:colOff>133350</xdr:colOff>
      <xdr:row>58</xdr:row>
      <xdr:rowOff>15542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99362</xdr:rowOff>
    </xdr:from>
    <xdr:to>
      <xdr:col>81</xdr:col>
      <xdr:colOff>44450</xdr:colOff>
      <xdr:row>63</xdr:row>
      <xdr:rowOff>147622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900712"/>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140503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56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123976</xdr:rowOff>
    </xdr:from>
    <xdr:to>
      <xdr:col>81</xdr:col>
      <xdr:colOff>95250</xdr:colOff>
      <xdr:row>61</xdr:row>
      <xdr:rowOff>54126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72934</xdr:rowOff>
    </xdr:from>
    <xdr:to>
      <xdr:col>77</xdr:col>
      <xdr:colOff>44450</xdr:colOff>
      <xdr:row>63</xdr:row>
      <xdr:rowOff>99362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874284"/>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84909</xdr:rowOff>
    </xdr:from>
    <xdr:to>
      <xdr:col>77</xdr:col>
      <xdr:colOff>95250</xdr:colOff>
      <xdr:row>61</xdr:row>
      <xdr:rowOff>15059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25236</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40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24674</xdr:rowOff>
    </xdr:from>
    <xdr:to>
      <xdr:col>72</xdr:col>
      <xdr:colOff>203200</xdr:colOff>
      <xdr:row>63</xdr:row>
      <xdr:rowOff>72934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82602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75716</xdr:rowOff>
    </xdr:from>
    <xdr:to>
      <xdr:col>73</xdr:col>
      <xdr:colOff>44450</xdr:colOff>
      <xdr:row>61</xdr:row>
      <xdr:rowOff>5866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16043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3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147865</xdr:rowOff>
    </xdr:from>
    <xdr:to>
      <xdr:col>68</xdr:col>
      <xdr:colOff>152400</xdr:colOff>
      <xdr:row>63</xdr:row>
      <xdr:rowOff>24674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777765"/>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63077</xdr:rowOff>
    </xdr:from>
    <xdr:to>
      <xdr:col>68</xdr:col>
      <xdr:colOff>203200</xdr:colOff>
      <xdr:row>60</xdr:row>
      <xdr:rowOff>164677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3404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61928</xdr:rowOff>
    </xdr:from>
    <xdr:to>
      <xdr:col>64</xdr:col>
      <xdr:colOff>152400</xdr:colOff>
      <xdr:row>60</xdr:row>
      <xdr:rowOff>163528</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4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2255</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1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96822</xdr:rowOff>
    </xdr:from>
    <xdr:to>
      <xdr:col>81</xdr:col>
      <xdr:colOff>95250</xdr:colOff>
      <xdr:row>64</xdr:row>
      <xdr:rowOff>26972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89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68899</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87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48562</xdr:rowOff>
    </xdr:from>
    <xdr:to>
      <xdr:col>77</xdr:col>
      <xdr:colOff>95250</xdr:colOff>
      <xdr:row>63</xdr:row>
      <xdr:rowOff>150162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84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134939</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936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22134</xdr:rowOff>
    </xdr:from>
    <xdr:to>
      <xdr:col>73</xdr:col>
      <xdr:colOff>44450</xdr:colOff>
      <xdr:row>63</xdr:row>
      <xdr:rowOff>123734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82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108511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909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145324</xdr:rowOff>
    </xdr:from>
    <xdr:to>
      <xdr:col>68</xdr:col>
      <xdr:colOff>203200</xdr:colOff>
      <xdr:row>63</xdr:row>
      <xdr:rowOff>75474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77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60251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86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97065</xdr:rowOff>
    </xdr:from>
    <xdr:to>
      <xdr:col>64</xdr:col>
      <xdr:colOff>152400</xdr:colOff>
      <xdr:row>63</xdr:row>
      <xdr:rowOff>27215</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72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11992</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81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地方債発行額を</a:t>
          </a:r>
          <a:r>
            <a:rPr kumimoji="1" lang="en-US" altLang="ja-JP" sz="1100" b="0" i="0" baseline="0">
              <a:solidFill>
                <a:sysClr val="windowText" lastClr="000000"/>
              </a:solidFill>
              <a:effectLst/>
              <a:latin typeface="+mn-lt"/>
              <a:ea typeface="+mn-ea"/>
              <a:cs typeface="+mn-cs"/>
            </a:rPr>
            <a:t>6</a:t>
          </a:r>
          <a:r>
            <a:rPr kumimoji="1" lang="ja-JP" altLang="ja-JP" sz="1100" b="0" i="0" baseline="0">
              <a:solidFill>
                <a:sysClr val="windowText" lastClr="000000"/>
              </a:solidFill>
              <a:effectLst/>
              <a:latin typeface="+mn-lt"/>
              <a:ea typeface="+mn-ea"/>
              <a:cs typeface="+mn-cs"/>
            </a:rPr>
            <a:t>億円以下（災害復旧事業事業債、臨時財政対策債を除く）に抑制するよう努めていることから、類似団体平均を下回っている。今後も更に低い水準へ減少していくよう地方債発行額には注意を払いながら、交付税措置が見込まれる有利な地方債の活用等に努める。</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83397</xdr:rowOff>
    </xdr:from>
    <xdr:to>
      <xdr:col>81</xdr:col>
      <xdr:colOff>44450</xdr:colOff>
      <xdr:row>44</xdr:row>
      <xdr:rowOff>10266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8414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153793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6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10266</xdr:rowOff>
    </xdr:from>
    <xdr:to>
      <xdr:col>81</xdr:col>
      <xdr:colOff>133350</xdr:colOff>
      <xdr:row>44</xdr:row>
      <xdr:rowOff>10266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169774</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2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83397</xdr:rowOff>
    </xdr:from>
    <xdr:to>
      <xdr:col>81</xdr:col>
      <xdr:colOff>133350</xdr:colOff>
      <xdr:row>35</xdr:row>
      <xdr:rowOff>83397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8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157268</xdr:rowOff>
    </xdr:from>
    <xdr:to>
      <xdr:col>81</xdr:col>
      <xdr:colOff>44450</xdr:colOff>
      <xdr:row>37</xdr:row>
      <xdr:rowOff>3916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329468"/>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153247</xdr:rowOff>
    </xdr:from>
    <xdr:to>
      <xdr:col>77</xdr:col>
      <xdr:colOff>44450</xdr:colOff>
      <xdr:row>36</xdr:row>
      <xdr:rowOff>157268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25447"/>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142663</xdr:rowOff>
    </xdr:from>
    <xdr:to>
      <xdr:col>77</xdr:col>
      <xdr:colOff>95250</xdr:colOff>
      <xdr:row>37</xdr:row>
      <xdr:rowOff>72813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57590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401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153247</xdr:rowOff>
    </xdr:from>
    <xdr:to>
      <xdr:col>72</xdr:col>
      <xdr:colOff>203200</xdr:colOff>
      <xdr:row>36</xdr:row>
      <xdr:rowOff>165312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32544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148696</xdr:rowOff>
    </xdr:from>
    <xdr:to>
      <xdr:col>73</xdr:col>
      <xdr:colOff>44450</xdr:colOff>
      <xdr:row>37</xdr:row>
      <xdr:rowOff>78846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63623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165312</xdr:rowOff>
    </xdr:from>
    <xdr:to>
      <xdr:col>68</xdr:col>
      <xdr:colOff>152400</xdr:colOff>
      <xdr:row>37</xdr:row>
      <xdr:rowOff>11959</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337512"/>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150707</xdr:rowOff>
    </xdr:from>
    <xdr:to>
      <xdr:col>68</xdr:col>
      <xdr:colOff>203200</xdr:colOff>
      <xdr:row>37</xdr:row>
      <xdr:rowOff>80857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65634</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154728</xdr:rowOff>
    </xdr:from>
    <xdr:to>
      <xdr:col>64</xdr:col>
      <xdr:colOff>152400</xdr:colOff>
      <xdr:row>37</xdr:row>
      <xdr:rowOff>84878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69655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124566</xdr:rowOff>
    </xdr:from>
    <xdr:to>
      <xdr:col>81</xdr:col>
      <xdr:colOff>95250</xdr:colOff>
      <xdr:row>37</xdr:row>
      <xdr:rowOff>54716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141093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4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106468</xdr:rowOff>
    </xdr:from>
    <xdr:to>
      <xdr:col>77</xdr:col>
      <xdr:colOff>95250</xdr:colOff>
      <xdr:row>37</xdr:row>
      <xdr:rowOff>36618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7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46795</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47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102447</xdr:rowOff>
    </xdr:from>
    <xdr:to>
      <xdr:col>73</xdr:col>
      <xdr:colOff>44450</xdr:colOff>
      <xdr:row>37</xdr:row>
      <xdr:rowOff>32597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42774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43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114512</xdr:rowOff>
    </xdr:from>
    <xdr:to>
      <xdr:col>68</xdr:col>
      <xdr:colOff>203200</xdr:colOff>
      <xdr:row>37</xdr:row>
      <xdr:rowOff>44662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8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54839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55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132609</xdr:rowOff>
    </xdr:from>
    <xdr:to>
      <xdr:col>64</xdr:col>
      <xdr:colOff>152400</xdr:colOff>
      <xdr:row>37</xdr:row>
      <xdr:rowOff>62759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0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72936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7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昨年度と比較し、地方債残高の減少や退職手当や土地開発公社の負債負担見込額等が減少したこと等により、</a:t>
          </a:r>
          <a:r>
            <a:rPr lang="ja-JP" altLang="ja-JP" sz="1100">
              <a:solidFill>
                <a:schemeClr val="dk1"/>
              </a:solidFill>
              <a:effectLst/>
              <a:latin typeface="+mn-lt"/>
              <a:ea typeface="+mn-ea"/>
              <a:cs typeface="+mn-cs"/>
            </a:rPr>
            <a:t>将来負担率は算定されなかった。</a:t>
          </a:r>
          <a:endParaRPr lang="en-US" altLang="ja-JP" sz="1100">
            <a:solidFill>
              <a:schemeClr val="dk1"/>
            </a:solidFill>
            <a:effectLst/>
            <a:latin typeface="+mn-lt"/>
            <a:ea typeface="+mn-ea"/>
            <a:cs typeface="+mn-cs"/>
          </a:endParaRPr>
        </a:p>
        <a:p>
          <a:r>
            <a:rPr kumimoji="1" lang="ja-JP" altLang="ja-JP" sz="1100">
              <a:solidFill>
                <a:sysClr val="windowText" lastClr="000000"/>
              </a:solidFill>
              <a:effectLst/>
              <a:latin typeface="+mn-lt"/>
              <a:ea typeface="+mn-ea"/>
              <a:cs typeface="+mn-cs"/>
            </a:rPr>
            <a:t>　今後も大型事業による基金取崩しや、公共施設等の長寿命化事業等による起債借入額の増加などが見込まれるため、適正な基金残高を確保しつつ、計画的な地方債発行により財政の健全化を図る。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1524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145051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74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1524</xdr:rowOff>
    </xdr:from>
    <xdr:to>
      <xdr:col>81</xdr:col>
      <xdr:colOff>133350</xdr:colOff>
      <xdr:row>22</xdr:row>
      <xdr:rowOff>1524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77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15</xdr:row>
      <xdr:rowOff>6756</xdr:rowOff>
    </xdr:from>
    <xdr:to>
      <xdr:col>77</xdr:col>
      <xdr:colOff>44450</xdr:colOff>
      <xdr:row>15</xdr:row>
      <xdr:rowOff>17374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2578506"/>
          <a:ext cx="889000" cy="1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93692</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493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121615</xdr:rowOff>
    </xdr:from>
    <xdr:to>
      <xdr:col>81</xdr:col>
      <xdr:colOff>95250</xdr:colOff>
      <xdr:row>15</xdr:row>
      <xdr:rowOff>51765</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52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17374</xdr:rowOff>
    </xdr:from>
    <xdr:to>
      <xdr:col>72</xdr:col>
      <xdr:colOff>203200</xdr:colOff>
      <xdr:row>15</xdr:row>
      <xdr:rowOff>38125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2589124"/>
          <a:ext cx="889000" cy="20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28829</xdr:rowOff>
    </xdr:from>
    <xdr:to>
      <xdr:col>77</xdr:col>
      <xdr:colOff>95250</xdr:colOff>
      <xdr:row>15</xdr:row>
      <xdr:rowOff>130429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60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115206</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686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38125</xdr:rowOff>
    </xdr:from>
    <xdr:to>
      <xdr:col>68</xdr:col>
      <xdr:colOff>152400</xdr:colOff>
      <xdr:row>15</xdr:row>
      <xdr:rowOff>138024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2609875"/>
          <a:ext cx="889000" cy="99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65507</xdr:rowOff>
    </xdr:from>
    <xdr:to>
      <xdr:col>73</xdr:col>
      <xdr:colOff>44450</xdr:colOff>
      <xdr:row>15</xdr:row>
      <xdr:rowOff>167107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6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151884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72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60198</xdr:rowOff>
    </xdr:from>
    <xdr:to>
      <xdr:col>68</xdr:col>
      <xdr:colOff>203200</xdr:colOff>
      <xdr:row>15</xdr:row>
      <xdr:rowOff>161798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146575</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86258</xdr:rowOff>
    </xdr:from>
    <xdr:to>
      <xdr:col>64</xdr:col>
      <xdr:colOff>152400</xdr:colOff>
      <xdr:row>16</xdr:row>
      <xdr:rowOff>16408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65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26585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42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127406</xdr:rowOff>
    </xdr:from>
    <xdr:to>
      <xdr:col>77</xdr:col>
      <xdr:colOff>95250</xdr:colOff>
      <xdr:row>15</xdr:row>
      <xdr:rowOff>57556</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52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67733</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296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138024</xdr:rowOff>
    </xdr:from>
    <xdr:to>
      <xdr:col>73</xdr:col>
      <xdr:colOff>44450</xdr:colOff>
      <xdr:row>15</xdr:row>
      <xdr:rowOff>68174</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53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78351</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307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158775</xdr:rowOff>
    </xdr:from>
    <xdr:to>
      <xdr:col>68</xdr:col>
      <xdr:colOff>203200</xdr:colOff>
      <xdr:row>15</xdr:row>
      <xdr:rowOff>88925</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55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99102</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32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87224</xdr:rowOff>
    </xdr:from>
    <xdr:to>
      <xdr:col>64</xdr:col>
      <xdr:colOff>152400</xdr:colOff>
      <xdr:row>16</xdr:row>
      <xdr:rowOff>17374</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65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2151</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745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123825</xdr:colOff>
      <xdr:row>26</xdr:row>
      <xdr:rowOff>57150</xdr:rowOff>
    </xdr:from>
    <xdr:ext cx="9099176" cy="425758"/>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752475" y="4514850"/>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13,885
13,635
162.12
13,249,428
12,804,155
433,308
5,752,925
9,410,213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人件費については、ラスパイレス指数のとおり適正な給与水準の維持に努めているため、令和２年度と比較して減少している。また、定員適正化計画の最終年度の目標値を維持するように努めている。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　令和３年度においては、市町村退職手当負担金率の改定及び職員の新陳代謝等により減額になったと考えられる。　</a:t>
          </a:r>
          <a:endParaRPr lang="ja-JP" altLang="ja-JP">
            <a:effectLst/>
          </a:endParaRPr>
        </a:p>
        <a:p>
          <a:pPr eaLnBrk="1" fontAlgn="auto" latinLnBrk="0" hangingPunct="1"/>
          <a:r>
            <a:rPr kumimoji="1" lang="ja-JP" altLang="ja-JP" sz="1100">
              <a:solidFill>
                <a:schemeClr val="dk1"/>
              </a:solidFill>
              <a:effectLst/>
              <a:latin typeface="+mn-lt"/>
              <a:ea typeface="+mn-ea"/>
              <a:cs typeface="+mn-cs"/>
            </a:rPr>
            <a:t>　今後も、国、県及び他の地方公共団体の給与等を考慮した給与水準の維持に努め、適正な人件費の支出に努める。</a:t>
          </a:r>
          <a:endParaRPr lang="ja-JP" altLang="ja-JP">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46990</xdr:rowOff>
    </xdr:from>
    <xdr:to>
      <xdr:col>24</xdr:col>
      <xdr:colOff>25400</xdr:colOff>
      <xdr:row>40</xdr:row>
      <xdr:rowOff>142240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73354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168910</xdr:rowOff>
    </xdr:from>
    <xdr:to>
      <xdr:col>19</xdr:col>
      <xdr:colOff>187325</xdr:colOff>
      <xdr:row>40</xdr:row>
      <xdr:rowOff>142240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8554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72390</xdr:rowOff>
    </xdr:from>
    <xdr:to>
      <xdr:col>20</xdr:col>
      <xdr:colOff>38100</xdr:colOff>
      <xdr:row>38</xdr:row>
      <xdr:rowOff>2540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12717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8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168910</xdr:rowOff>
    </xdr:from>
    <xdr:to>
      <xdr:col>15</xdr:col>
      <xdr:colOff>98425</xdr:colOff>
      <xdr:row>40</xdr:row>
      <xdr:rowOff>43180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855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77487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43180</xdr:rowOff>
    </xdr:from>
    <xdr:to>
      <xdr:col>11</xdr:col>
      <xdr:colOff>9525</xdr:colOff>
      <xdr:row>40</xdr:row>
      <xdr:rowOff>73660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9011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85107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167640</xdr:rowOff>
    </xdr:from>
    <xdr:to>
      <xdr:col>24</xdr:col>
      <xdr:colOff>76200</xdr:colOff>
      <xdr:row>39</xdr:row>
      <xdr:rowOff>97790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139717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91440</xdr:rowOff>
    </xdr:from>
    <xdr:to>
      <xdr:col>20</xdr:col>
      <xdr:colOff>38100</xdr:colOff>
      <xdr:row>41</xdr:row>
      <xdr:rowOff>21590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94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6367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703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118110</xdr:rowOff>
    </xdr:from>
    <xdr:to>
      <xdr:col>15</xdr:col>
      <xdr:colOff>149225</xdr:colOff>
      <xdr:row>40</xdr:row>
      <xdr:rowOff>48260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80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33037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9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163830</xdr:rowOff>
    </xdr:from>
    <xdr:to>
      <xdr:col>11</xdr:col>
      <xdr:colOff>60325</xdr:colOff>
      <xdr:row>40</xdr:row>
      <xdr:rowOff>93980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85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78757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93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22860</xdr:rowOff>
    </xdr:from>
    <xdr:to>
      <xdr:col>6</xdr:col>
      <xdr:colOff>171450</xdr:colOff>
      <xdr:row>40</xdr:row>
      <xdr:rowOff>124460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88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109237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96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物件費に係る経常収支比率については、平成</a:t>
          </a:r>
          <a:r>
            <a:rPr kumimoji="1" lang="en-US" altLang="ja-JP" sz="1100" b="0" i="0" baseline="0">
              <a:solidFill>
                <a:sysClr val="windowText" lastClr="000000"/>
              </a:solidFill>
              <a:effectLst/>
              <a:latin typeface="+mn-lt"/>
              <a:ea typeface="+mn-ea"/>
              <a:cs typeface="+mn-cs"/>
            </a:rPr>
            <a:t>15</a:t>
          </a:r>
          <a:r>
            <a:rPr kumimoji="1" lang="ja-JP" altLang="ja-JP" sz="1100" b="0" i="0" baseline="0">
              <a:solidFill>
                <a:sysClr val="windowText" lastClr="000000"/>
              </a:solidFill>
              <a:effectLst/>
              <a:latin typeface="+mn-lt"/>
              <a:ea typeface="+mn-ea"/>
              <a:cs typeface="+mn-cs"/>
            </a:rPr>
            <a:t>年度以降、類似団体平均を下回っている。これは、財政改革プログラムに基づき、事務経費の削減や施設の維持管理経費の節減に取り組んでいることが大きな要因である。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しかし、平成</a:t>
          </a:r>
          <a:r>
            <a:rPr kumimoji="1" lang="en-US" altLang="ja-JP" sz="1100" b="0" i="0" baseline="0">
              <a:solidFill>
                <a:sysClr val="windowText" lastClr="000000"/>
              </a:solidFill>
              <a:effectLst/>
              <a:latin typeface="+mn-lt"/>
              <a:ea typeface="+mn-ea"/>
              <a:cs typeface="+mn-cs"/>
            </a:rPr>
            <a:t>25</a:t>
          </a:r>
          <a:r>
            <a:rPr kumimoji="1" lang="ja-JP" altLang="ja-JP" sz="1100" b="0" i="0" baseline="0">
              <a:solidFill>
                <a:sysClr val="windowText" lastClr="000000"/>
              </a:solidFill>
              <a:effectLst/>
              <a:latin typeface="+mn-lt"/>
              <a:ea typeface="+mn-ea"/>
              <a:cs typeface="+mn-cs"/>
            </a:rPr>
            <a:t>年度以降は</a:t>
          </a:r>
          <a:r>
            <a:rPr kumimoji="1" lang="ja-JP" altLang="en-US" sz="1100" b="0" i="0" baseline="0">
              <a:solidFill>
                <a:sysClr val="windowText" lastClr="000000"/>
              </a:solidFill>
              <a:effectLst/>
              <a:latin typeface="+mn-lt"/>
              <a:ea typeface="+mn-ea"/>
              <a:cs typeface="+mn-cs"/>
            </a:rPr>
            <a:t>費用額としては増加しており、</a:t>
          </a:r>
          <a:r>
            <a:rPr kumimoji="1" lang="ja-JP" altLang="ja-JP" sz="1100" b="0" i="0" baseline="0">
              <a:solidFill>
                <a:sysClr val="windowText" lastClr="000000"/>
              </a:solidFill>
              <a:effectLst/>
              <a:latin typeface="+mn-lt"/>
              <a:ea typeface="+mn-ea"/>
              <a:cs typeface="+mn-cs"/>
            </a:rPr>
            <a:t>各種システム改修・導入に係る委託料やふるさと応援寄附金の増加による役務費の増により、増加傾向にある。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今後は、再度徹底したコスト意識を持ち、更なる経費節減に努める。</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44450</xdr:rowOff>
    </xdr:from>
    <xdr:to>
      <xdr:col>82</xdr:col>
      <xdr:colOff>107950</xdr:colOff>
      <xdr:row>22</xdr:row>
      <xdr:rowOff>38100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733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10177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8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38100</xdr:rowOff>
    </xdr:from>
    <xdr:to>
      <xdr:col>82</xdr:col>
      <xdr:colOff>196850</xdr:colOff>
      <xdr:row>22</xdr:row>
      <xdr:rowOff>38100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1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130827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44450</xdr:rowOff>
    </xdr:from>
    <xdr:to>
      <xdr:col>82</xdr:col>
      <xdr:colOff>196850</xdr:colOff>
      <xdr:row>13</xdr:row>
      <xdr:rowOff>44450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7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38100</xdr:rowOff>
    </xdr:from>
    <xdr:to>
      <xdr:col>82</xdr:col>
      <xdr:colOff>107950</xdr:colOff>
      <xdr:row>15</xdr:row>
      <xdr:rowOff>31750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4384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16527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31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44450</xdr:rowOff>
    </xdr:from>
    <xdr:to>
      <xdr:col>82</xdr:col>
      <xdr:colOff>158750</xdr:colOff>
      <xdr:row>17</xdr:row>
      <xdr:rowOff>146050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38100</xdr:rowOff>
    </xdr:from>
    <xdr:to>
      <xdr:col>78</xdr:col>
      <xdr:colOff>69850</xdr:colOff>
      <xdr:row>15</xdr:row>
      <xdr:rowOff>44450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4384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120650</xdr:rowOff>
    </xdr:from>
    <xdr:to>
      <xdr:col>78</xdr:col>
      <xdr:colOff>120650</xdr:colOff>
      <xdr:row>18</xdr:row>
      <xdr:rowOff>50800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35577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12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44450</xdr:rowOff>
    </xdr:from>
    <xdr:to>
      <xdr:col>73</xdr:col>
      <xdr:colOff>180975</xdr:colOff>
      <xdr:row>16</xdr:row>
      <xdr:rowOff>12700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6162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88900</xdr:rowOff>
    </xdr:from>
    <xdr:to>
      <xdr:col>74</xdr:col>
      <xdr:colOff>31750</xdr:colOff>
      <xdr:row>19</xdr:row>
      <xdr:rowOff>19050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3827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26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17</xdr:row>
      <xdr:rowOff>31750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559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50800</xdr:rowOff>
    </xdr:from>
    <xdr:to>
      <xdr:col>69</xdr:col>
      <xdr:colOff>142875</xdr:colOff>
      <xdr:row>18</xdr:row>
      <xdr:rowOff>152400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137177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25400</xdr:rowOff>
    </xdr:from>
    <xdr:to>
      <xdr:col>65</xdr:col>
      <xdr:colOff>53975</xdr:colOff>
      <xdr:row>18</xdr:row>
      <xdr:rowOff>127000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152400</xdr:rowOff>
    </xdr:from>
    <xdr:to>
      <xdr:col>82</xdr:col>
      <xdr:colOff>158750</xdr:colOff>
      <xdr:row>15</xdr:row>
      <xdr:rowOff>82550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168927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158750</xdr:rowOff>
    </xdr:from>
    <xdr:to>
      <xdr:col>78</xdr:col>
      <xdr:colOff>120650</xdr:colOff>
      <xdr:row>14</xdr:row>
      <xdr:rowOff>88900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38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99077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15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165100</xdr:rowOff>
    </xdr:from>
    <xdr:to>
      <xdr:col>74</xdr:col>
      <xdr:colOff>31750</xdr:colOff>
      <xdr:row>15</xdr:row>
      <xdr:rowOff>95250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6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105427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3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152400</xdr:rowOff>
    </xdr:from>
    <xdr:to>
      <xdr:col>65</xdr:col>
      <xdr:colOff>53975</xdr:colOff>
      <xdr:row>17</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92727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扶助費に係る経常収支比率は</a:t>
          </a:r>
          <a:r>
            <a:rPr kumimoji="1" lang="ja-JP" altLang="en-US" sz="1100" b="0" i="0" baseline="0">
              <a:solidFill>
                <a:sysClr val="windowText" lastClr="000000"/>
              </a:solidFill>
              <a:effectLst/>
              <a:latin typeface="+mn-lt"/>
              <a:ea typeface="+mn-ea"/>
              <a:cs typeface="+mn-cs"/>
            </a:rPr>
            <a:t>前年度より減少しているが、これは生活保護費や児童措置費等の減少によるものである。</a:t>
          </a:r>
          <a:endParaRPr lang="ja-JP" altLang="ja-JP">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しかし、市単独のこども医療費助成事業や保育料減免措置等の子育て支援事業を実施していることから、扶助費は本市歳出全体の</a:t>
          </a:r>
          <a:r>
            <a:rPr kumimoji="1" lang="en-US" altLang="ja-JP" sz="1100" b="0" i="0" baseline="0">
              <a:solidFill>
                <a:sysClr val="windowText" lastClr="000000"/>
              </a:solidFill>
              <a:effectLst/>
              <a:latin typeface="+mn-lt"/>
              <a:ea typeface="+mn-ea"/>
              <a:cs typeface="+mn-cs"/>
            </a:rPr>
            <a:t>16.0</a:t>
          </a:r>
          <a:r>
            <a:rPr kumimoji="1" lang="ja-JP" altLang="ja-JP" sz="1100" b="0" i="0" baseline="0">
              <a:solidFill>
                <a:sysClr val="windowText" lastClr="000000"/>
              </a:solidFill>
              <a:effectLst/>
              <a:latin typeface="+mn-lt"/>
              <a:ea typeface="+mn-ea"/>
              <a:cs typeface="+mn-cs"/>
            </a:rPr>
            <a:t>％を占めているため、今後も事業の効果を精査し、適正執行に努める。</a:t>
          </a:r>
          <a:endParaRPr lang="ja-JP" altLang="ja-JP">
            <a:solidFill>
              <a:sysClr val="windowText" lastClr="000000"/>
            </a:solidFill>
            <a:effectLst/>
          </a:endParaRPr>
        </a:p>
        <a:p>
          <a:pPr rtl="0" eaLnBrk="1" fontAlgn="auto" latinLnBrk="0" hangingPunct="1"/>
          <a:r>
            <a:rPr kumimoji="1" lang="ja-JP" altLang="ja-JP" sz="1100" b="0" i="0" baseline="0">
              <a:solidFill>
                <a:sysClr val="windowText" lastClr="000000"/>
              </a:solidFill>
              <a:effectLst/>
              <a:latin typeface="+mn-lt"/>
              <a:ea typeface="+mn-ea"/>
              <a:cs typeface="+mn-cs"/>
            </a:rPr>
            <a:t>　今後も、高齢化による社会保障関連経費の増加が見込まれることから、</a:t>
          </a:r>
          <a:r>
            <a:rPr lang="ja-JP" altLang="ja-JP" sz="1100" b="0" i="0" baseline="0">
              <a:solidFill>
                <a:sysClr val="windowText" lastClr="000000"/>
              </a:solidFill>
              <a:effectLst/>
              <a:latin typeface="+mn-lt"/>
              <a:ea typeface="+mn-ea"/>
              <a:cs typeface="+mn-cs"/>
            </a:rPr>
            <a:t>事業の効果を精査し、適正執行に努める。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61</xdr:row>
      <xdr:rowOff>95250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05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95250</xdr:rowOff>
    </xdr:from>
    <xdr:to>
      <xdr:col>24</xdr:col>
      <xdr:colOff>25400</xdr:colOff>
      <xdr:row>58</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8679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25400</xdr:rowOff>
    </xdr:from>
    <xdr:to>
      <xdr:col>19</xdr:col>
      <xdr:colOff>187325</xdr:colOff>
      <xdr:row>58</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969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31750</xdr:rowOff>
    </xdr:from>
    <xdr:to>
      <xdr:col>15</xdr:col>
      <xdr:colOff>98425</xdr:colOff>
      <xdr:row>58</xdr:row>
      <xdr:rowOff>25400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8044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82550</xdr:rowOff>
    </xdr:from>
    <xdr:to>
      <xdr:col>15</xdr:col>
      <xdr:colOff>149225</xdr:colOff>
      <xdr:row>58</xdr:row>
      <xdr:rowOff>12700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22877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57</xdr:row>
      <xdr:rowOff>31750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766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31750</xdr:rowOff>
    </xdr:from>
    <xdr:to>
      <xdr:col>11</xdr:col>
      <xdr:colOff>60325</xdr:colOff>
      <xdr:row>57</xdr:row>
      <xdr:rowOff>133350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118127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80027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44450</xdr:rowOff>
    </xdr:from>
    <xdr:to>
      <xdr:col>24</xdr:col>
      <xdr:colOff>76200</xdr:colOff>
      <xdr:row>57</xdr:row>
      <xdr:rowOff>146050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16527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0</xdr:rowOff>
    </xdr:from>
    <xdr:to>
      <xdr:col>20</xdr:col>
      <xdr:colOff>38100</xdr:colOff>
      <xdr:row>58</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86377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146050</xdr:rowOff>
    </xdr:from>
    <xdr:to>
      <xdr:col>15</xdr:col>
      <xdr:colOff>149225</xdr:colOff>
      <xdr:row>58</xdr:row>
      <xdr:rowOff>76200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60977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152400</xdr:rowOff>
    </xdr:from>
    <xdr:to>
      <xdr:col>11</xdr:col>
      <xdr:colOff>60325</xdr:colOff>
      <xdr:row>57</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92727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その他に係る経常収支比率は前年度より</a:t>
          </a:r>
          <a:r>
            <a:rPr kumimoji="1" lang="en-US" altLang="ja-JP" sz="1100" b="0" i="0" baseline="0">
              <a:solidFill>
                <a:sysClr val="windowText" lastClr="000000"/>
              </a:solidFill>
              <a:effectLst/>
              <a:latin typeface="+mn-lt"/>
              <a:ea typeface="+mn-ea"/>
              <a:cs typeface="+mn-cs"/>
            </a:rPr>
            <a:t>1.0</a:t>
          </a:r>
          <a:r>
            <a:rPr kumimoji="1" lang="ja-JP" altLang="ja-JP" sz="1100" b="0" i="0" baseline="0">
              <a:solidFill>
                <a:sysClr val="windowText" lastClr="000000"/>
              </a:solidFill>
              <a:effectLst/>
              <a:latin typeface="+mn-lt"/>
              <a:ea typeface="+mn-ea"/>
              <a:cs typeface="+mn-cs"/>
            </a:rPr>
            <a:t>％の減となったが、類似団体平均は上回っている。減少の主な理由は、</a:t>
          </a:r>
          <a:r>
            <a:rPr kumimoji="1" lang="ja-JP" altLang="en-US" sz="1100" b="0" i="0" baseline="0">
              <a:solidFill>
                <a:sysClr val="windowText" lastClr="000000"/>
              </a:solidFill>
              <a:effectLst/>
              <a:latin typeface="+mn-lt"/>
              <a:ea typeface="+mn-ea"/>
              <a:cs typeface="+mn-cs"/>
            </a:rPr>
            <a:t>国民健康保険法定外繰出金が無かったことによる</a:t>
          </a:r>
          <a:r>
            <a:rPr kumimoji="1" lang="ja-JP" altLang="ja-JP" sz="1100" b="0" i="0" baseline="0">
              <a:solidFill>
                <a:sysClr val="windowText" lastClr="000000"/>
              </a:solidFill>
              <a:effectLst/>
              <a:latin typeface="+mn-lt"/>
              <a:ea typeface="+mn-ea"/>
              <a:cs typeface="+mn-cs"/>
            </a:rPr>
            <a:t>減少である。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繰出金については、今後各公営企業施設の長寿命化を目的とした起債事業の実施に伴う繰出金の増加等が見込まれる。各事業において、歳出の適正化や徴収率を上げるなど歳入の確保等により健全な財政運営を図ることで、一般会計の負担を減らしていくよう努め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63319</xdr:rowOff>
    </xdr:from>
    <xdr:to>
      <xdr:col>82</xdr:col>
      <xdr:colOff>107950</xdr:colOff>
      <xdr:row>60</xdr:row>
      <xdr:rowOff>143328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0169"/>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149696</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9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63319</xdr:rowOff>
    </xdr:from>
    <xdr:to>
      <xdr:col>82</xdr:col>
      <xdr:colOff>196850</xdr:colOff>
      <xdr:row>53</xdr:row>
      <xdr:rowOff>63319</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0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25763</xdr:rowOff>
    </xdr:from>
    <xdr:to>
      <xdr:col>82</xdr:col>
      <xdr:colOff>107950</xdr:colOff>
      <xdr:row>56</xdr:row>
      <xdr:rowOff>91077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62696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78031</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336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61504</xdr:rowOff>
    </xdr:from>
    <xdr:to>
      <xdr:col>82</xdr:col>
      <xdr:colOff>158750</xdr:colOff>
      <xdr:row>55</xdr:row>
      <xdr:rowOff>163104</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4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91077</xdr:rowOff>
    </xdr:from>
    <xdr:to>
      <xdr:col>78</xdr:col>
      <xdr:colOff>69850</xdr:colOff>
      <xdr:row>57</xdr:row>
      <xdr:rowOff>4535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692277"/>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81099</xdr:rowOff>
    </xdr:from>
    <xdr:to>
      <xdr:col>78</xdr:col>
      <xdr:colOff>120650</xdr:colOff>
      <xdr:row>56</xdr:row>
      <xdr:rowOff>11249</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51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21426</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279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149860</xdr:rowOff>
    </xdr:from>
    <xdr:to>
      <xdr:col>73</xdr:col>
      <xdr:colOff>180975</xdr:colOff>
      <xdr:row>57</xdr:row>
      <xdr:rowOff>4535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751060"/>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20683</xdr:rowOff>
    </xdr:from>
    <xdr:to>
      <xdr:col>74</xdr:col>
      <xdr:colOff>31750</xdr:colOff>
      <xdr:row>56</xdr:row>
      <xdr:rowOff>122283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132460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9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104140</xdr:rowOff>
    </xdr:from>
    <xdr:to>
      <xdr:col>69</xdr:col>
      <xdr:colOff>92075</xdr:colOff>
      <xdr:row>56</xdr:row>
      <xdr:rowOff>149860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05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59872</xdr:rowOff>
    </xdr:from>
    <xdr:to>
      <xdr:col>65</xdr:col>
      <xdr:colOff>53975</xdr:colOff>
      <xdr:row>56</xdr:row>
      <xdr:rowOff>161472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146249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146413</xdr:rowOff>
    </xdr:from>
    <xdr:to>
      <xdr:col>82</xdr:col>
      <xdr:colOff>158750</xdr:colOff>
      <xdr:row>56</xdr:row>
      <xdr:rowOff>76563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7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118490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4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40277</xdr:rowOff>
    </xdr:from>
    <xdr:to>
      <xdr:col>78</xdr:col>
      <xdr:colOff>120650</xdr:colOff>
      <xdr:row>56</xdr:row>
      <xdr:rowOff>141877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4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126654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727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125185</xdr:rowOff>
    </xdr:from>
    <xdr:to>
      <xdr:col>74</xdr:col>
      <xdr:colOff>31750</xdr:colOff>
      <xdr:row>57</xdr:row>
      <xdr:rowOff>55335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99060</xdr:rowOff>
    </xdr:from>
    <xdr:to>
      <xdr:col>69</xdr:col>
      <xdr:colOff>142875</xdr:colOff>
      <xdr:row>57</xdr:row>
      <xdr:rowOff>29210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53340</xdr:rowOff>
    </xdr:from>
    <xdr:to>
      <xdr:col>65</xdr:col>
      <xdr:colOff>53975</xdr:colOff>
      <xdr:row>56</xdr:row>
      <xdr:rowOff>154940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165117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令和</a:t>
          </a:r>
          <a:r>
            <a:rPr kumimoji="1" lang="ja-JP" altLang="en-US" sz="1100" b="0" i="0" baseline="0">
              <a:solidFill>
                <a:sysClr val="windowText" lastClr="000000"/>
              </a:solidFill>
              <a:effectLst/>
              <a:latin typeface="+mn-lt"/>
              <a:ea typeface="+mn-ea"/>
              <a:cs typeface="+mn-cs"/>
            </a:rPr>
            <a:t>３</a:t>
          </a:r>
          <a:r>
            <a:rPr kumimoji="1" lang="ja-JP" altLang="ja-JP" sz="1100" b="0" i="0" baseline="0">
              <a:solidFill>
                <a:sysClr val="windowText" lastClr="000000"/>
              </a:solidFill>
              <a:effectLst/>
              <a:latin typeface="+mn-lt"/>
              <a:ea typeface="+mn-ea"/>
              <a:cs typeface="+mn-cs"/>
            </a:rPr>
            <a:t>年度においては、ふるさと応援寄附金の返礼品に係る費用</a:t>
          </a:r>
          <a:r>
            <a:rPr kumimoji="1" lang="ja-JP" altLang="en-US" sz="1100" b="0" i="0" baseline="0">
              <a:solidFill>
                <a:sysClr val="windowText" lastClr="000000"/>
              </a:solidFill>
              <a:effectLst/>
              <a:latin typeface="+mn-lt"/>
              <a:ea typeface="+mn-ea"/>
              <a:cs typeface="+mn-cs"/>
            </a:rPr>
            <a:t>の減少、また、</a:t>
          </a:r>
          <a:r>
            <a:rPr lang="ja-JP" altLang="ja-JP" sz="1100">
              <a:solidFill>
                <a:sysClr val="windowText" lastClr="000000"/>
              </a:solidFill>
              <a:effectLst/>
              <a:latin typeface="+mn-lt"/>
              <a:ea typeface="+mn-ea"/>
              <a:cs typeface="+mn-cs"/>
            </a:rPr>
            <a:t>特別定額給付金事業</a:t>
          </a:r>
          <a:r>
            <a:rPr lang="ja-JP" altLang="en-US" sz="1100">
              <a:solidFill>
                <a:sysClr val="windowText" lastClr="000000"/>
              </a:solidFill>
              <a:effectLst/>
              <a:latin typeface="+mn-lt"/>
              <a:ea typeface="+mn-ea"/>
              <a:cs typeface="+mn-cs"/>
            </a:rPr>
            <a:t>の終了に伴い</a:t>
          </a:r>
          <a:r>
            <a:rPr kumimoji="1" lang="ja-JP" altLang="ja-JP" sz="1100" b="0" i="0" baseline="0">
              <a:solidFill>
                <a:sysClr val="windowText" lastClr="000000"/>
              </a:solidFill>
              <a:effectLst/>
              <a:latin typeface="+mn-lt"/>
              <a:ea typeface="+mn-ea"/>
              <a:cs typeface="+mn-cs"/>
            </a:rPr>
            <a:t>補助費全体額として</a:t>
          </a:r>
          <a:r>
            <a:rPr kumimoji="1" lang="ja-JP" altLang="en-US" sz="1100" b="0" i="0" baseline="0">
              <a:solidFill>
                <a:sysClr val="windowText" lastClr="000000"/>
              </a:solidFill>
              <a:effectLst/>
              <a:latin typeface="+mn-lt"/>
              <a:ea typeface="+mn-ea"/>
              <a:cs typeface="+mn-cs"/>
            </a:rPr>
            <a:t>減少</a:t>
          </a:r>
          <a:r>
            <a:rPr kumimoji="1" lang="ja-JP" altLang="ja-JP" sz="1100" b="0" i="0" baseline="0">
              <a:solidFill>
                <a:sysClr val="windowText" lastClr="000000"/>
              </a:solidFill>
              <a:effectLst/>
              <a:latin typeface="+mn-lt"/>
              <a:ea typeface="+mn-ea"/>
              <a:cs typeface="+mn-cs"/>
            </a:rPr>
            <a:t>している。　今後も、各種市単独補助金の必要性、効果を精査し、必要性の低い補助金は見直しや廃止を行うなど、経費の削減に努める。</a:t>
          </a:r>
          <a:endParaRPr lang="ja-JP" altLang="ja-JP">
            <a:solidFill>
              <a:sysClr val="windowText" lastClr="000000"/>
            </a:solidFill>
            <a:effectLst/>
          </a:endParaRPr>
        </a:p>
        <a:p>
          <a:pPr eaLnBrk="1" fontAlgn="auto" latinLnBrk="0" hangingPunct="1"/>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10414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19140"/>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115570</xdr:rowOff>
    </xdr:from>
    <xdr:to>
      <xdr:col>82</xdr:col>
      <xdr:colOff>107950</xdr:colOff>
      <xdr:row>35</xdr:row>
      <xdr:rowOff>152146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11632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52849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69850</xdr:rowOff>
    </xdr:from>
    <xdr:to>
      <xdr:col>78</xdr:col>
      <xdr:colOff>69850</xdr:colOff>
      <xdr:row>35</xdr:row>
      <xdr:rowOff>152146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07060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27703</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69850</xdr:rowOff>
    </xdr:from>
    <xdr:to>
      <xdr:col>73</xdr:col>
      <xdr:colOff>180975</xdr:colOff>
      <xdr:row>35</xdr:row>
      <xdr:rowOff>124714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0706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135145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56134</xdr:rowOff>
    </xdr:from>
    <xdr:to>
      <xdr:col>69</xdr:col>
      <xdr:colOff>92075</xdr:colOff>
      <xdr:row>35</xdr:row>
      <xdr:rowOff>124714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05688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107713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89425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64770</xdr:rowOff>
    </xdr:from>
    <xdr:to>
      <xdr:col>82</xdr:col>
      <xdr:colOff>158750</xdr:colOff>
      <xdr:row>35</xdr:row>
      <xdr:rowOff>166370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81297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101346</xdr:rowOff>
    </xdr:from>
    <xdr:to>
      <xdr:col>78</xdr:col>
      <xdr:colOff>120650</xdr:colOff>
      <xdr:row>36</xdr:row>
      <xdr:rowOff>31496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41673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70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19050</xdr:rowOff>
    </xdr:from>
    <xdr:to>
      <xdr:col>74</xdr:col>
      <xdr:colOff>31750</xdr:colOff>
      <xdr:row>35</xdr:row>
      <xdr:rowOff>120650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130827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73914</xdr:rowOff>
    </xdr:from>
    <xdr:to>
      <xdr:col>69</xdr:col>
      <xdr:colOff>142875</xdr:colOff>
      <xdr:row>36</xdr:row>
      <xdr:rowOff>4064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14241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5334</xdr:rowOff>
    </xdr:from>
    <xdr:to>
      <xdr:col>65</xdr:col>
      <xdr:colOff>53975</xdr:colOff>
      <xdr:row>35</xdr:row>
      <xdr:rowOff>106934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117111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地方債発行額を</a:t>
          </a:r>
          <a:r>
            <a:rPr kumimoji="1" lang="en-US" altLang="ja-JP" sz="1100" b="0" i="0" baseline="0">
              <a:solidFill>
                <a:sysClr val="windowText" lastClr="000000"/>
              </a:solidFill>
              <a:effectLst/>
              <a:latin typeface="+mn-lt"/>
              <a:ea typeface="+mn-ea"/>
              <a:cs typeface="+mn-cs"/>
            </a:rPr>
            <a:t>6</a:t>
          </a:r>
          <a:r>
            <a:rPr kumimoji="1" lang="ja-JP" altLang="ja-JP" sz="1100" b="0" i="0" baseline="0">
              <a:solidFill>
                <a:sysClr val="windowText" lastClr="000000"/>
              </a:solidFill>
              <a:effectLst/>
              <a:latin typeface="+mn-lt"/>
              <a:ea typeface="+mn-ea"/>
              <a:cs typeface="+mn-cs"/>
            </a:rPr>
            <a:t>億円以下（災害復旧事業事業債、臨時財政対策債を除く）に抑制するよう努めていることから、</a:t>
          </a:r>
          <a:r>
            <a:rPr kumimoji="1" lang="ja-JP" altLang="ja-JP" sz="1100">
              <a:solidFill>
                <a:sysClr val="windowText" lastClr="000000"/>
              </a:solidFill>
              <a:effectLst/>
              <a:latin typeface="+mn-lt"/>
              <a:ea typeface="+mn-ea"/>
              <a:cs typeface="+mn-cs"/>
            </a:rPr>
            <a:t>公債費に係る経常収支比率は年々減少傾向にあったが、令和</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年度においては</a:t>
          </a:r>
          <a:r>
            <a:rPr kumimoji="1" lang="ja-JP" altLang="en-US"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29</a:t>
          </a:r>
          <a:r>
            <a:rPr kumimoji="1" lang="ja-JP" altLang="en-US" sz="1100">
              <a:solidFill>
                <a:sysClr val="windowText" lastClr="000000"/>
              </a:solidFill>
              <a:effectLst/>
              <a:latin typeface="+mn-lt"/>
              <a:ea typeface="+mn-ea"/>
              <a:cs typeface="+mn-cs"/>
            </a:rPr>
            <a:t>年度の都市公園事業等で借り入れた過疎債元金の</a:t>
          </a:r>
          <a:r>
            <a:rPr kumimoji="1" lang="ja-JP" altLang="ja-JP" sz="1100">
              <a:solidFill>
                <a:sysClr val="windowText" lastClr="000000"/>
              </a:solidFill>
              <a:effectLst/>
              <a:latin typeface="+mn-lt"/>
              <a:ea typeface="+mn-ea"/>
              <a:cs typeface="+mn-cs"/>
            </a:rPr>
            <a:t>償還が始まったことにより増加となった。</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今後控えている大規模な事業計画については、十分な検討を行い、公債費の縮減に努める。</a:t>
          </a:r>
          <a:endParaRPr lang="ja-JP" altLang="ja-JP">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145288</xdr:rowOff>
    </xdr:from>
    <xdr:to>
      <xdr:col>24</xdr:col>
      <xdr:colOff>25400</xdr:colOff>
      <xdr:row>81</xdr:row>
      <xdr:rowOff>131572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83258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103649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9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131572</xdr:rowOff>
    </xdr:from>
    <xdr:to>
      <xdr:col>24</xdr:col>
      <xdr:colOff>114300</xdr:colOff>
      <xdr:row>81</xdr:row>
      <xdr:rowOff>131572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60215</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7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145288</xdr:rowOff>
    </xdr:from>
    <xdr:to>
      <xdr:col>24</xdr:col>
      <xdr:colOff>114300</xdr:colOff>
      <xdr:row>74</xdr:row>
      <xdr:rowOff>145288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83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131572</xdr:rowOff>
    </xdr:from>
    <xdr:to>
      <xdr:col>24</xdr:col>
      <xdr:colOff>25400</xdr:colOff>
      <xdr:row>75</xdr:row>
      <xdr:rowOff>152146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2990322"/>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115587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802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99060</xdr:rowOff>
    </xdr:from>
    <xdr:to>
      <xdr:col>24</xdr:col>
      <xdr:colOff>76200</xdr:colOff>
      <xdr:row>76</xdr:row>
      <xdr:rowOff>29211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131572</xdr:rowOff>
    </xdr:from>
    <xdr:to>
      <xdr:col>19</xdr:col>
      <xdr:colOff>187325</xdr:colOff>
      <xdr:row>75</xdr:row>
      <xdr:rowOff>152146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99032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112776</xdr:rowOff>
    </xdr:from>
    <xdr:to>
      <xdr:col>20</xdr:col>
      <xdr:colOff>38100</xdr:colOff>
      <xdr:row>76</xdr:row>
      <xdr:rowOff>42926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9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27703</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57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149861</xdr:rowOff>
    </xdr:from>
    <xdr:to>
      <xdr:col>15</xdr:col>
      <xdr:colOff>98425</xdr:colOff>
      <xdr:row>75</xdr:row>
      <xdr:rowOff>152146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008611"/>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115062</xdr:rowOff>
    </xdr:from>
    <xdr:to>
      <xdr:col>15</xdr:col>
      <xdr:colOff>149225</xdr:colOff>
      <xdr:row>76</xdr:row>
      <xdr:rowOff>45213</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29990</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145288</xdr:rowOff>
    </xdr:from>
    <xdr:to>
      <xdr:col>11</xdr:col>
      <xdr:colOff>9525</xdr:colOff>
      <xdr:row>75</xdr:row>
      <xdr:rowOff>149861</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004038"/>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115062</xdr:rowOff>
    </xdr:from>
    <xdr:to>
      <xdr:col>11</xdr:col>
      <xdr:colOff>60325</xdr:colOff>
      <xdr:row>76</xdr:row>
      <xdr:rowOff>45213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29990</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119634</xdr:rowOff>
    </xdr:from>
    <xdr:to>
      <xdr:col>6</xdr:col>
      <xdr:colOff>171450</xdr:colOff>
      <xdr:row>76</xdr:row>
      <xdr:rowOff>49783</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9783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34562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0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101346</xdr:rowOff>
    </xdr:from>
    <xdr:to>
      <xdr:col>24</xdr:col>
      <xdr:colOff>76200</xdr:colOff>
      <xdr:row>76</xdr:row>
      <xdr:rowOff>31496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73423</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32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80772</xdr:rowOff>
    </xdr:from>
    <xdr:to>
      <xdr:col>20</xdr:col>
      <xdr:colOff>38100</xdr:colOff>
      <xdr:row>76</xdr:row>
      <xdr:rowOff>10922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93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21099</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708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101346</xdr:rowOff>
    </xdr:from>
    <xdr:to>
      <xdr:col>15</xdr:col>
      <xdr:colOff>149225</xdr:colOff>
      <xdr:row>76</xdr:row>
      <xdr:rowOff>31496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41673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99060</xdr:rowOff>
    </xdr:from>
    <xdr:to>
      <xdr:col>11</xdr:col>
      <xdr:colOff>60325</xdr:colOff>
      <xdr:row>76</xdr:row>
      <xdr:rowOff>29211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39387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94488</xdr:rowOff>
    </xdr:from>
    <xdr:to>
      <xdr:col>6</xdr:col>
      <xdr:colOff>171450</xdr:colOff>
      <xdr:row>76</xdr:row>
      <xdr:rowOff>24637</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9532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34815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722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公債費以外の経常収支比率については、前年度よりは若干減少したが、依然として</a:t>
          </a:r>
          <a:r>
            <a:rPr kumimoji="1" lang="en-US" altLang="ja-JP" sz="1100" b="0" i="0" baseline="0">
              <a:solidFill>
                <a:sysClr val="windowText" lastClr="000000"/>
              </a:solidFill>
              <a:effectLst/>
              <a:latin typeface="+mn-lt"/>
              <a:ea typeface="+mn-ea"/>
              <a:cs typeface="+mn-cs"/>
            </a:rPr>
            <a:t>70.1</a:t>
          </a:r>
          <a:r>
            <a:rPr kumimoji="1" lang="ja-JP" altLang="ja-JP" sz="1100" b="0" i="0" baseline="0">
              <a:solidFill>
                <a:sysClr val="windowText" lastClr="000000"/>
              </a:solidFill>
              <a:effectLst/>
              <a:latin typeface="+mn-lt"/>
              <a:ea typeface="+mn-ea"/>
              <a:cs typeface="+mn-cs"/>
            </a:rPr>
            <a:t>％と高い割合であり、財政構造が硬直化していることがうかがえる。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歳出の徹底した見直しや削減を図っていくとともに、引き続き市税等の徴収率向上対策に取り組むなど歳入確保に努め、財政基盤の強化に努める。</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10414</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869164"/>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96791</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61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10414</xdr:rowOff>
    </xdr:from>
    <xdr:to>
      <xdr:col>82</xdr:col>
      <xdr:colOff>196850</xdr:colOff>
      <xdr:row>75</xdr:row>
      <xdr:rowOff>10414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86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131572</xdr:rowOff>
    </xdr:from>
    <xdr:to>
      <xdr:col>82</xdr:col>
      <xdr:colOff>107950</xdr:colOff>
      <xdr:row>80</xdr:row>
      <xdr:rowOff>17272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504672"/>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92727</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9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133858</xdr:rowOff>
    </xdr:from>
    <xdr:to>
      <xdr:col>78</xdr:col>
      <xdr:colOff>69850</xdr:colOff>
      <xdr:row>80</xdr:row>
      <xdr:rowOff>17272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6784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60198</xdr:rowOff>
    </xdr:from>
    <xdr:to>
      <xdr:col>78</xdr:col>
      <xdr:colOff>120650</xdr:colOff>
      <xdr:row>79</xdr:row>
      <xdr:rowOff>161798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525</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373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133858</xdr:rowOff>
    </xdr:from>
    <xdr:to>
      <xdr:col>73</xdr:col>
      <xdr:colOff>180975</xdr:colOff>
      <xdr:row>80</xdr:row>
      <xdr:rowOff>17272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6784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110489</xdr:rowOff>
    </xdr:from>
    <xdr:to>
      <xdr:col>74</xdr:col>
      <xdr:colOff>31750</xdr:colOff>
      <xdr:row>80</xdr:row>
      <xdr:rowOff>40639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65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25416</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161289</xdr:rowOff>
    </xdr:from>
    <xdr:to>
      <xdr:col>69</xdr:col>
      <xdr:colOff>92075</xdr:colOff>
      <xdr:row>80</xdr:row>
      <xdr:rowOff>17272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705839"/>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78487</xdr:rowOff>
    </xdr:from>
    <xdr:to>
      <xdr:col>69</xdr:col>
      <xdr:colOff>142875</xdr:colOff>
      <xdr:row>80</xdr:row>
      <xdr:rowOff>8637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6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18814</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391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32765</xdr:rowOff>
    </xdr:from>
    <xdr:to>
      <xdr:col>65</xdr:col>
      <xdr:colOff>53975</xdr:colOff>
      <xdr:row>79</xdr:row>
      <xdr:rowOff>134365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57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144542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34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80772</xdr:rowOff>
    </xdr:from>
    <xdr:to>
      <xdr:col>82</xdr:col>
      <xdr:colOff>158750</xdr:colOff>
      <xdr:row>79</xdr:row>
      <xdr:rowOff>10922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52849</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137922</xdr:rowOff>
    </xdr:from>
    <xdr:to>
      <xdr:col>78</xdr:col>
      <xdr:colOff>120650</xdr:colOff>
      <xdr:row>80</xdr:row>
      <xdr:rowOff>68072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6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52849</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76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83058</xdr:rowOff>
    </xdr:from>
    <xdr:to>
      <xdr:col>74</xdr:col>
      <xdr:colOff>31750</xdr:colOff>
      <xdr:row>80</xdr:row>
      <xdr:rowOff>13208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6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23385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396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137922</xdr:rowOff>
    </xdr:from>
    <xdr:to>
      <xdr:col>69</xdr:col>
      <xdr:colOff>142875</xdr:colOff>
      <xdr:row>80</xdr:row>
      <xdr:rowOff>68072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6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52849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76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110489</xdr:rowOff>
    </xdr:from>
    <xdr:to>
      <xdr:col>65</xdr:col>
      <xdr:colOff>53975</xdr:colOff>
      <xdr:row>80</xdr:row>
      <xdr:rowOff>40639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25416</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44793</xdr:rowOff>
    </xdr:from>
    <xdr:to>
      <xdr:col>29</xdr:col>
      <xdr:colOff>127000</xdr:colOff>
      <xdr:row>19</xdr:row>
      <xdr:rowOff>150838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78368"/>
          <a:ext cx="0" cy="14776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122915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2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150838</xdr:rowOff>
    </xdr:from>
    <xdr:to>
      <xdr:col>30</xdr:col>
      <xdr:colOff>25400</xdr:colOff>
      <xdr:row>19</xdr:row>
      <xdr:rowOff>150838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560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131170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44793</xdr:rowOff>
    </xdr:from>
    <xdr:to>
      <xdr:col>30</xdr:col>
      <xdr:colOff>25400</xdr:colOff>
      <xdr:row>11</xdr:row>
      <xdr:rowOff>44793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783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79997</xdr:rowOff>
    </xdr:from>
    <xdr:to>
      <xdr:col>29</xdr:col>
      <xdr:colOff>127000</xdr:colOff>
      <xdr:row>14</xdr:row>
      <xdr:rowOff>101714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27922"/>
          <a:ext cx="647700" cy="21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166463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85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22936</xdr:rowOff>
    </xdr:from>
    <xdr:to>
      <xdr:col>29</xdr:col>
      <xdr:colOff>177800</xdr:colOff>
      <xdr:row>16</xdr:row>
      <xdr:rowOff>124536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1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101714</xdr:rowOff>
    </xdr:from>
    <xdr:to>
      <xdr:col>26</xdr:col>
      <xdr:colOff>50800</xdr:colOff>
      <xdr:row>15</xdr:row>
      <xdr:rowOff>18301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549639"/>
          <a:ext cx="698500" cy="880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75717</xdr:rowOff>
    </xdr:from>
    <xdr:to>
      <xdr:col>26</xdr:col>
      <xdr:colOff>101600</xdr:colOff>
      <xdr:row>17</xdr:row>
      <xdr:rowOff>5867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6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162094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52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18301</xdr:rowOff>
    </xdr:from>
    <xdr:to>
      <xdr:col>22</xdr:col>
      <xdr:colOff>114300</xdr:colOff>
      <xdr:row>15</xdr:row>
      <xdr:rowOff>104369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37676"/>
          <a:ext cx="698500" cy="86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113386</xdr:rowOff>
    </xdr:from>
    <xdr:to>
      <xdr:col>22</xdr:col>
      <xdr:colOff>165100</xdr:colOff>
      <xdr:row>17</xdr:row>
      <xdr:rowOff>43536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28313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990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99797</xdr:rowOff>
    </xdr:from>
    <xdr:to>
      <xdr:col>18</xdr:col>
      <xdr:colOff>177800</xdr:colOff>
      <xdr:row>15</xdr:row>
      <xdr:rowOff>104369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719172"/>
          <a:ext cx="698500" cy="4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133807</xdr:rowOff>
    </xdr:from>
    <xdr:to>
      <xdr:col>19</xdr:col>
      <xdr:colOff>38100</xdr:colOff>
      <xdr:row>17</xdr:row>
      <xdr:rowOff>63957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48734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11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147879</xdr:rowOff>
    </xdr:from>
    <xdr:to>
      <xdr:col>15</xdr:col>
      <xdr:colOff>101600</xdr:colOff>
      <xdr:row>17</xdr:row>
      <xdr:rowOff>78029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62806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2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29197</xdr:rowOff>
    </xdr:from>
    <xdr:to>
      <xdr:col>29</xdr:col>
      <xdr:colOff>177800</xdr:colOff>
      <xdr:row>14</xdr:row>
      <xdr:rowOff>130797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77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45724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50914</xdr:rowOff>
    </xdr:from>
    <xdr:to>
      <xdr:col>26</xdr:col>
      <xdr:colOff>101600</xdr:colOff>
      <xdr:row>14</xdr:row>
      <xdr:rowOff>152514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498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162691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67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138951</xdr:rowOff>
    </xdr:from>
    <xdr:to>
      <xdr:col>22</xdr:col>
      <xdr:colOff>165100</xdr:colOff>
      <xdr:row>15</xdr:row>
      <xdr:rowOff>69101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86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79278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5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53569</xdr:rowOff>
    </xdr:from>
    <xdr:to>
      <xdr:col>19</xdr:col>
      <xdr:colOff>38100</xdr:colOff>
      <xdr:row>15</xdr:row>
      <xdr:rowOff>155169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72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165346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41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48997</xdr:rowOff>
    </xdr:from>
    <xdr:to>
      <xdr:col>15</xdr:col>
      <xdr:colOff>101600</xdr:colOff>
      <xdr:row>15</xdr:row>
      <xdr:rowOff>150597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68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160774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37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126783</xdr:rowOff>
    </xdr:from>
    <xdr:to>
      <xdr:col>29</xdr:col>
      <xdr:colOff>127000</xdr:colOff>
      <xdr:row>38</xdr:row>
      <xdr:rowOff>139561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51333"/>
          <a:ext cx="0" cy="1555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111638</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7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139561</xdr:rowOff>
    </xdr:from>
    <xdr:to>
      <xdr:col>30</xdr:col>
      <xdr:colOff>25400</xdr:colOff>
      <xdr:row>38</xdr:row>
      <xdr:rowOff>139561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071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41710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9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126783</xdr:rowOff>
    </xdr:from>
    <xdr:to>
      <xdr:col>30</xdr:col>
      <xdr:colOff>25400</xdr:colOff>
      <xdr:row>33</xdr:row>
      <xdr:rowOff>126783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513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304409</xdr:rowOff>
    </xdr:from>
    <xdr:to>
      <xdr:col>29</xdr:col>
      <xdr:colOff>127000</xdr:colOff>
      <xdr:row>37</xdr:row>
      <xdr:rowOff>341404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429109"/>
          <a:ext cx="647700" cy="369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289186</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4138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278923</xdr:rowOff>
    </xdr:from>
    <xdr:to>
      <xdr:col>29</xdr:col>
      <xdr:colOff>177800</xdr:colOff>
      <xdr:row>38</xdr:row>
      <xdr:rowOff>37623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341404</xdr:rowOff>
    </xdr:from>
    <xdr:to>
      <xdr:col>26</xdr:col>
      <xdr:colOff>50800</xdr:colOff>
      <xdr:row>38</xdr:row>
      <xdr:rowOff>2077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466104"/>
          <a:ext cx="698500" cy="3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285533</xdr:rowOff>
    </xdr:from>
    <xdr:to>
      <xdr:col>26</xdr:col>
      <xdr:colOff>101600</xdr:colOff>
      <xdr:row>38</xdr:row>
      <xdr:rowOff>44233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54410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179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2077</xdr:rowOff>
    </xdr:from>
    <xdr:to>
      <xdr:col>22</xdr:col>
      <xdr:colOff>114300</xdr:colOff>
      <xdr:row>38</xdr:row>
      <xdr:rowOff>6390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469677"/>
          <a:ext cx="698500" cy="43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282927</xdr:rowOff>
    </xdr:from>
    <xdr:to>
      <xdr:col>22</xdr:col>
      <xdr:colOff>165100</xdr:colOff>
      <xdr:row>38</xdr:row>
      <xdr:rowOff>41627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51804</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76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6390</xdr:rowOff>
    </xdr:from>
    <xdr:to>
      <xdr:col>18</xdr:col>
      <xdr:colOff>177800</xdr:colOff>
      <xdr:row>38</xdr:row>
      <xdr:rowOff>11485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473990"/>
          <a:ext cx="698500" cy="50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282824</xdr:rowOff>
    </xdr:from>
    <xdr:to>
      <xdr:col>19</xdr:col>
      <xdr:colOff>38100</xdr:colOff>
      <xdr:row>38</xdr:row>
      <xdr:rowOff>41524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51701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7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279128</xdr:rowOff>
    </xdr:from>
    <xdr:to>
      <xdr:col>15</xdr:col>
      <xdr:colOff>101600</xdr:colOff>
      <xdr:row>38</xdr:row>
      <xdr:rowOff>37828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403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48005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7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253609</xdr:rowOff>
    </xdr:from>
    <xdr:to>
      <xdr:col>29</xdr:col>
      <xdr:colOff>177800</xdr:colOff>
      <xdr:row>38</xdr:row>
      <xdr:rowOff>12309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378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98686</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223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290604</xdr:rowOff>
    </xdr:from>
    <xdr:to>
      <xdr:col>26</xdr:col>
      <xdr:colOff>101600</xdr:colOff>
      <xdr:row>38</xdr:row>
      <xdr:rowOff>49304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415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34081</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501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294177</xdr:rowOff>
    </xdr:from>
    <xdr:to>
      <xdr:col>22</xdr:col>
      <xdr:colOff>165100</xdr:colOff>
      <xdr:row>38</xdr:row>
      <xdr:rowOff>52877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418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37654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505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298490</xdr:rowOff>
    </xdr:from>
    <xdr:to>
      <xdr:col>19</xdr:col>
      <xdr:colOff>38100</xdr:colOff>
      <xdr:row>38</xdr:row>
      <xdr:rowOff>57190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423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41967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5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303585</xdr:rowOff>
    </xdr:from>
    <xdr:to>
      <xdr:col>15</xdr:col>
      <xdr:colOff>101600</xdr:colOff>
      <xdr:row>38</xdr:row>
      <xdr:rowOff>62285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428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47062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51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13,885
13,635
162.12
13,249,428
12,804,155
433,308
5,752,925
9,410,213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6769</xdr:rowOff>
    </xdr:from>
    <xdr:to>
      <xdr:col>24</xdr:col>
      <xdr:colOff>62865</xdr:colOff>
      <xdr:row>39</xdr:row>
      <xdr:rowOff>54089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50269"/>
          <a:ext cx="1270" cy="1590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57916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54089</xdr:rowOff>
    </xdr:from>
    <xdr:to>
      <xdr:col>24</xdr:col>
      <xdr:colOff>152400</xdr:colOff>
      <xdr:row>39</xdr:row>
      <xdr:rowOff>54089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124896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5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6769</xdr:rowOff>
    </xdr:from>
    <xdr:to>
      <xdr:col>24</xdr:col>
      <xdr:colOff>152400</xdr:colOff>
      <xdr:row>30</xdr:row>
      <xdr:rowOff>6769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114109</xdr:rowOff>
    </xdr:from>
    <xdr:to>
      <xdr:col>24</xdr:col>
      <xdr:colOff>63500</xdr:colOff>
      <xdr:row>33</xdr:row>
      <xdr:rowOff>166002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771959"/>
          <a:ext cx="838200" cy="5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91140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91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112713</xdr:rowOff>
    </xdr:from>
    <xdr:to>
      <xdr:col>24</xdr:col>
      <xdr:colOff>114300</xdr:colOff>
      <xdr:row>36</xdr:row>
      <xdr:rowOff>42863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114109</xdr:rowOff>
    </xdr:from>
    <xdr:to>
      <xdr:col>19</xdr:col>
      <xdr:colOff>177800</xdr:colOff>
      <xdr:row>34</xdr:row>
      <xdr:rowOff>152374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71959"/>
          <a:ext cx="889000" cy="20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169202</xdr:rowOff>
    </xdr:from>
    <xdr:to>
      <xdr:col>20</xdr:col>
      <xdr:colOff>38100</xdr:colOff>
      <xdr:row>36</xdr:row>
      <xdr:rowOff>99352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90479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62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152374</xdr:rowOff>
    </xdr:from>
    <xdr:to>
      <xdr:col>15</xdr:col>
      <xdr:colOff>50800</xdr:colOff>
      <xdr:row>35</xdr:row>
      <xdr:rowOff>8547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81674"/>
          <a:ext cx="889000" cy="2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119215</xdr:rowOff>
    </xdr:from>
    <xdr:to>
      <xdr:col>15</xdr:col>
      <xdr:colOff>101600</xdr:colOff>
      <xdr:row>37</xdr:row>
      <xdr:rowOff>49365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40492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8547</xdr:rowOff>
    </xdr:from>
    <xdr:to>
      <xdr:col>10</xdr:col>
      <xdr:colOff>114300</xdr:colOff>
      <xdr:row>35</xdr:row>
      <xdr:rowOff>40615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09297"/>
          <a:ext cx="889000" cy="3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121742</xdr:rowOff>
    </xdr:from>
    <xdr:to>
      <xdr:col>10</xdr:col>
      <xdr:colOff>165100</xdr:colOff>
      <xdr:row>37</xdr:row>
      <xdr:rowOff>51892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43019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8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132766</xdr:rowOff>
    </xdr:from>
    <xdr:to>
      <xdr:col>6</xdr:col>
      <xdr:colOff>38100</xdr:colOff>
      <xdr:row>37</xdr:row>
      <xdr:rowOff>62916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54043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9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115202</xdr:rowOff>
    </xdr:from>
    <xdr:to>
      <xdr:col>24</xdr:col>
      <xdr:colOff>114300</xdr:colOff>
      <xdr:row>34</xdr:row>
      <xdr:rowOff>45352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7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138079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2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63309</xdr:rowOff>
    </xdr:from>
    <xdr:to>
      <xdr:col>20</xdr:col>
      <xdr:colOff>38100</xdr:colOff>
      <xdr:row>33</xdr:row>
      <xdr:rowOff>164909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2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9986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96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101574</xdr:rowOff>
    </xdr:from>
    <xdr:to>
      <xdr:col>15</xdr:col>
      <xdr:colOff>101600</xdr:colOff>
      <xdr:row>35</xdr:row>
      <xdr:rowOff>31724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3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48251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706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129197</xdr:rowOff>
    </xdr:from>
    <xdr:to>
      <xdr:col>10</xdr:col>
      <xdr:colOff>165100</xdr:colOff>
      <xdr:row>35</xdr:row>
      <xdr:rowOff>59347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5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75874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73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161265</xdr:rowOff>
    </xdr:from>
    <xdr:to>
      <xdr:col>6</xdr:col>
      <xdr:colOff>38100</xdr:colOff>
      <xdr:row>35</xdr:row>
      <xdr:rowOff>91415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9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107942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765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5727</xdr:rowOff>
    </xdr:from>
    <xdr:to>
      <xdr:col>24</xdr:col>
      <xdr:colOff>62865</xdr:colOff>
      <xdr:row>58</xdr:row>
      <xdr:rowOff>19715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49677"/>
          <a:ext cx="1270" cy="121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23542</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96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19715</xdr:rowOff>
    </xdr:from>
    <xdr:to>
      <xdr:col>24</xdr:col>
      <xdr:colOff>152400</xdr:colOff>
      <xdr:row>58</xdr:row>
      <xdr:rowOff>19715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96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123854</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2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5727</xdr:rowOff>
    </xdr:from>
    <xdr:to>
      <xdr:col>24</xdr:col>
      <xdr:colOff>152400</xdr:colOff>
      <xdr:row>51</xdr:row>
      <xdr:rowOff>5727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49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66514</xdr:rowOff>
    </xdr:from>
    <xdr:to>
      <xdr:col>24</xdr:col>
      <xdr:colOff>63500</xdr:colOff>
      <xdr:row>57</xdr:row>
      <xdr:rowOff>88588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9839164"/>
          <a:ext cx="838200" cy="22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17246</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89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38819</xdr:rowOff>
    </xdr:from>
    <xdr:to>
      <xdr:col>24</xdr:col>
      <xdr:colOff>114300</xdr:colOff>
      <xdr:row>57</xdr:row>
      <xdr:rowOff>140419</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81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66514</xdr:rowOff>
    </xdr:from>
    <xdr:to>
      <xdr:col>19</xdr:col>
      <xdr:colOff>177800</xdr:colOff>
      <xdr:row>57</xdr:row>
      <xdr:rowOff>97832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839164"/>
          <a:ext cx="8890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52914</xdr:rowOff>
    </xdr:from>
    <xdr:to>
      <xdr:col>20</xdr:col>
      <xdr:colOff>38100</xdr:colOff>
      <xdr:row>57</xdr:row>
      <xdr:rowOff>154514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82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145641</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91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97832</xdr:rowOff>
    </xdr:from>
    <xdr:to>
      <xdr:col>15</xdr:col>
      <xdr:colOff>50800</xdr:colOff>
      <xdr:row>57</xdr:row>
      <xdr:rowOff>135738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870482"/>
          <a:ext cx="889000" cy="3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60640</xdr:rowOff>
    </xdr:from>
    <xdr:to>
      <xdr:col>15</xdr:col>
      <xdr:colOff>101600</xdr:colOff>
      <xdr:row>57</xdr:row>
      <xdr:rowOff>162240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153367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135738</xdr:rowOff>
    </xdr:from>
    <xdr:to>
      <xdr:col>10</xdr:col>
      <xdr:colOff>114300</xdr:colOff>
      <xdr:row>57</xdr:row>
      <xdr:rowOff>156671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908388"/>
          <a:ext cx="889000" cy="2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75106</xdr:rowOff>
    </xdr:from>
    <xdr:to>
      <xdr:col>10</xdr:col>
      <xdr:colOff>165100</xdr:colOff>
      <xdr:row>58</xdr:row>
      <xdr:rowOff>5256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84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21783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62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83709</xdr:rowOff>
    </xdr:from>
    <xdr:to>
      <xdr:col>6</xdr:col>
      <xdr:colOff>38100</xdr:colOff>
      <xdr:row>58</xdr:row>
      <xdr:rowOff>13859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85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30386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63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37788</xdr:rowOff>
    </xdr:from>
    <xdr:to>
      <xdr:col>24</xdr:col>
      <xdr:colOff>114300</xdr:colOff>
      <xdr:row>57</xdr:row>
      <xdr:rowOff>139388</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81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168615</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59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15714</xdr:rowOff>
    </xdr:from>
    <xdr:to>
      <xdr:col>20</xdr:col>
      <xdr:colOff>38100</xdr:colOff>
      <xdr:row>57</xdr:row>
      <xdr:rowOff>117314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78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133841</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56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47032</xdr:rowOff>
    </xdr:from>
    <xdr:to>
      <xdr:col>15</xdr:col>
      <xdr:colOff>101600</xdr:colOff>
      <xdr:row>57</xdr:row>
      <xdr:rowOff>148632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81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165159</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59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84938</xdr:rowOff>
    </xdr:from>
    <xdr:to>
      <xdr:col>10</xdr:col>
      <xdr:colOff>165100</xdr:colOff>
      <xdr:row>58</xdr:row>
      <xdr:rowOff>15088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85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6215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95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105871</xdr:rowOff>
    </xdr:from>
    <xdr:to>
      <xdr:col>6</xdr:col>
      <xdr:colOff>38100</xdr:colOff>
      <xdr:row>58</xdr:row>
      <xdr:rowOff>36021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87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27148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97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27212</xdr:rowOff>
    </xdr:from>
    <xdr:to>
      <xdr:col>24</xdr:col>
      <xdr:colOff>62865</xdr:colOff>
      <xdr:row>79</xdr:row>
      <xdr:rowOff>85489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00162"/>
          <a:ext cx="1270" cy="1429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89316</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633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85489</xdr:rowOff>
    </xdr:from>
    <xdr:to>
      <xdr:col>24</xdr:col>
      <xdr:colOff>152400</xdr:colOff>
      <xdr:row>79</xdr:row>
      <xdr:rowOff>85489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63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145339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7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27212</xdr:rowOff>
    </xdr:from>
    <xdr:to>
      <xdr:col>24</xdr:col>
      <xdr:colOff>152400</xdr:colOff>
      <xdr:row>71</xdr:row>
      <xdr:rowOff>27212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00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27932</xdr:rowOff>
    </xdr:from>
    <xdr:to>
      <xdr:col>24</xdr:col>
      <xdr:colOff>63500</xdr:colOff>
      <xdr:row>79</xdr:row>
      <xdr:rowOff>38593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72482"/>
          <a:ext cx="838200" cy="1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64358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66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41481</xdr:rowOff>
    </xdr:from>
    <xdr:to>
      <xdr:col>24</xdr:col>
      <xdr:colOff>114300</xdr:colOff>
      <xdr:row>78</xdr:row>
      <xdr:rowOff>143081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31392</xdr:rowOff>
    </xdr:from>
    <xdr:to>
      <xdr:col>19</xdr:col>
      <xdr:colOff>177800</xdr:colOff>
      <xdr:row>79</xdr:row>
      <xdr:rowOff>38593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575942"/>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64619</xdr:rowOff>
    </xdr:from>
    <xdr:to>
      <xdr:col>20</xdr:col>
      <xdr:colOff>38100</xdr:colOff>
      <xdr:row>78</xdr:row>
      <xdr:rowOff>166219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11296</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28029</xdr:rowOff>
    </xdr:from>
    <xdr:to>
      <xdr:col>15</xdr:col>
      <xdr:colOff>50800</xdr:colOff>
      <xdr:row>79</xdr:row>
      <xdr:rowOff>31392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72579"/>
          <a:ext cx="889000" cy="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110274</xdr:rowOff>
    </xdr:from>
    <xdr:to>
      <xdr:col>15</xdr:col>
      <xdr:colOff>101600</xdr:colOff>
      <xdr:row>79</xdr:row>
      <xdr:rowOff>40424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56951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2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28029</xdr:rowOff>
    </xdr:from>
    <xdr:to>
      <xdr:col>10</xdr:col>
      <xdr:colOff>114300</xdr:colOff>
      <xdr:row>79</xdr:row>
      <xdr:rowOff>69552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72579"/>
          <a:ext cx="889000" cy="4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94501</xdr:rowOff>
    </xdr:from>
    <xdr:to>
      <xdr:col>10</xdr:col>
      <xdr:colOff>165100</xdr:colOff>
      <xdr:row>79</xdr:row>
      <xdr:rowOff>24651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41178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2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88753</xdr:rowOff>
    </xdr:from>
    <xdr:to>
      <xdr:col>6</xdr:col>
      <xdr:colOff>38100</xdr:colOff>
      <xdr:row>79</xdr:row>
      <xdr:rowOff>18903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35430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23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148582</xdr:rowOff>
    </xdr:from>
    <xdr:to>
      <xdr:col>24</xdr:col>
      <xdr:colOff>114300</xdr:colOff>
      <xdr:row>79</xdr:row>
      <xdr:rowOff>78732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52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63509</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36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159243</xdr:rowOff>
    </xdr:from>
    <xdr:to>
      <xdr:col>20</xdr:col>
      <xdr:colOff>38100</xdr:colOff>
      <xdr:row>79</xdr:row>
      <xdr:rowOff>89393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53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80520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62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152042</xdr:rowOff>
    </xdr:from>
    <xdr:to>
      <xdr:col>15</xdr:col>
      <xdr:colOff>101600</xdr:colOff>
      <xdr:row>79</xdr:row>
      <xdr:rowOff>82192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52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73319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61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148679</xdr:rowOff>
    </xdr:from>
    <xdr:to>
      <xdr:col>10</xdr:col>
      <xdr:colOff>165100</xdr:colOff>
      <xdr:row>79</xdr:row>
      <xdr:rowOff>78829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52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69956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61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18752</xdr:rowOff>
    </xdr:from>
    <xdr:to>
      <xdr:col>6</xdr:col>
      <xdr:colOff>38100</xdr:colOff>
      <xdr:row>79</xdr:row>
      <xdr:rowOff>120352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6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111479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65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91625</xdr:rowOff>
    </xdr:from>
    <xdr:to>
      <xdr:col>24</xdr:col>
      <xdr:colOff>62865</xdr:colOff>
      <xdr:row>99</xdr:row>
      <xdr:rowOff>445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93575"/>
          <a:ext cx="1270" cy="1280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4272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445</xdr:rowOff>
    </xdr:from>
    <xdr:to>
      <xdr:col>24</xdr:col>
      <xdr:colOff>152400</xdr:colOff>
      <xdr:row>99</xdr:row>
      <xdr:rowOff>445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7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38302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6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91625</xdr:rowOff>
    </xdr:from>
    <xdr:to>
      <xdr:col>24</xdr:col>
      <xdr:colOff>152400</xdr:colOff>
      <xdr:row>91</xdr:row>
      <xdr:rowOff>91625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9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155763</xdr:rowOff>
    </xdr:from>
    <xdr:to>
      <xdr:col>24</xdr:col>
      <xdr:colOff>63500</xdr:colOff>
      <xdr:row>95</xdr:row>
      <xdr:rowOff>109449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272063"/>
          <a:ext cx="838200" cy="12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80480</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68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102053</xdr:rowOff>
    </xdr:from>
    <xdr:to>
      <xdr:col>24</xdr:col>
      <xdr:colOff>114300</xdr:colOff>
      <xdr:row>96</xdr:row>
      <xdr:rowOff>32203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109449</xdr:rowOff>
    </xdr:from>
    <xdr:to>
      <xdr:col>19</xdr:col>
      <xdr:colOff>177800</xdr:colOff>
      <xdr:row>96</xdr:row>
      <xdr:rowOff>72492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397199"/>
          <a:ext cx="889000" cy="13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108156</xdr:rowOff>
    </xdr:from>
    <xdr:to>
      <xdr:col>20</xdr:col>
      <xdr:colOff>38100</xdr:colOff>
      <xdr:row>97</xdr:row>
      <xdr:rowOff>38306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29433</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72492</xdr:rowOff>
    </xdr:from>
    <xdr:to>
      <xdr:col>15</xdr:col>
      <xdr:colOff>50800</xdr:colOff>
      <xdr:row>96</xdr:row>
      <xdr:rowOff>126891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531692"/>
          <a:ext cx="889000" cy="5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107668</xdr:rowOff>
    </xdr:from>
    <xdr:to>
      <xdr:col>15</xdr:col>
      <xdr:colOff>101600</xdr:colOff>
      <xdr:row>97</xdr:row>
      <xdr:rowOff>37818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28945</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89971</xdr:rowOff>
    </xdr:from>
    <xdr:to>
      <xdr:col>10</xdr:col>
      <xdr:colOff>114300</xdr:colOff>
      <xdr:row>96</xdr:row>
      <xdr:rowOff>126891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549171"/>
          <a:ext cx="889000" cy="3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139565</xdr:rowOff>
    </xdr:from>
    <xdr:to>
      <xdr:col>10</xdr:col>
      <xdr:colOff>165100</xdr:colOff>
      <xdr:row>97</xdr:row>
      <xdr:rowOff>69715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9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60842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69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145731</xdr:rowOff>
    </xdr:from>
    <xdr:to>
      <xdr:col>6</xdr:col>
      <xdr:colOff>38100</xdr:colOff>
      <xdr:row>97</xdr:row>
      <xdr:rowOff>75881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0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67008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104963</xdr:rowOff>
    </xdr:from>
    <xdr:to>
      <xdr:col>24</xdr:col>
      <xdr:colOff>114300</xdr:colOff>
      <xdr:row>95</xdr:row>
      <xdr:rowOff>35113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22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127840</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072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58649</xdr:rowOff>
    </xdr:from>
    <xdr:to>
      <xdr:col>20</xdr:col>
      <xdr:colOff>38100</xdr:colOff>
      <xdr:row>95</xdr:row>
      <xdr:rowOff>160249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34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5326</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121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21692</xdr:rowOff>
    </xdr:from>
    <xdr:to>
      <xdr:col>15</xdr:col>
      <xdr:colOff>101600</xdr:colOff>
      <xdr:row>96</xdr:row>
      <xdr:rowOff>123292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8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139819</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256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76091</xdr:rowOff>
    </xdr:from>
    <xdr:to>
      <xdr:col>10</xdr:col>
      <xdr:colOff>165100</xdr:colOff>
      <xdr:row>97</xdr:row>
      <xdr:rowOff>6241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53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22768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310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39171</xdr:rowOff>
    </xdr:from>
    <xdr:to>
      <xdr:col>6</xdr:col>
      <xdr:colOff>38100</xdr:colOff>
      <xdr:row>96</xdr:row>
      <xdr:rowOff>140771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49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157298</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273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114874</xdr:rowOff>
    </xdr:from>
    <xdr:to>
      <xdr:col>54</xdr:col>
      <xdr:colOff>189865</xdr:colOff>
      <xdr:row>38</xdr:row>
      <xdr:rowOff>80260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58374"/>
          <a:ext cx="1270" cy="1336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84087</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9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80260</xdr:rowOff>
    </xdr:from>
    <xdr:to>
      <xdr:col>55</xdr:col>
      <xdr:colOff>88900</xdr:colOff>
      <xdr:row>38</xdr:row>
      <xdr:rowOff>80260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9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61551</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3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114874</xdr:rowOff>
    </xdr:from>
    <xdr:to>
      <xdr:col>55</xdr:col>
      <xdr:colOff>88900</xdr:colOff>
      <xdr:row>30</xdr:row>
      <xdr:rowOff>114874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5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114565</xdr:rowOff>
    </xdr:from>
    <xdr:to>
      <xdr:col>55</xdr:col>
      <xdr:colOff>0</xdr:colOff>
      <xdr:row>37</xdr:row>
      <xdr:rowOff>8948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5943865"/>
          <a:ext cx="838200" cy="40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145058</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45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122181</xdr:rowOff>
    </xdr:from>
    <xdr:to>
      <xdr:col>55</xdr:col>
      <xdr:colOff>50800</xdr:colOff>
      <xdr:row>37</xdr:row>
      <xdr:rowOff>52331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114565</xdr:rowOff>
    </xdr:from>
    <xdr:to>
      <xdr:col>50</xdr:col>
      <xdr:colOff>114300</xdr:colOff>
      <xdr:row>37</xdr:row>
      <xdr:rowOff>36148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5943865"/>
          <a:ext cx="889000" cy="43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88458</xdr:rowOff>
    </xdr:from>
    <xdr:to>
      <xdr:col>50</xdr:col>
      <xdr:colOff>165100</xdr:colOff>
      <xdr:row>35</xdr:row>
      <xdr:rowOff>18608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9735</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36148</xdr:rowOff>
    </xdr:from>
    <xdr:to>
      <xdr:col>45</xdr:col>
      <xdr:colOff>177800</xdr:colOff>
      <xdr:row>37</xdr:row>
      <xdr:rowOff>108424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379798"/>
          <a:ext cx="889000" cy="7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47032</xdr:rowOff>
    </xdr:from>
    <xdr:to>
      <xdr:col>46</xdr:col>
      <xdr:colOff>38100</xdr:colOff>
      <xdr:row>37</xdr:row>
      <xdr:rowOff>148632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139759</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105273</xdr:rowOff>
    </xdr:from>
    <xdr:to>
      <xdr:col>41</xdr:col>
      <xdr:colOff>50800</xdr:colOff>
      <xdr:row>37</xdr:row>
      <xdr:rowOff>108424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448923"/>
          <a:ext cx="889000" cy="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70102</xdr:rowOff>
    </xdr:from>
    <xdr:to>
      <xdr:col>41</xdr:col>
      <xdr:colOff>101600</xdr:colOff>
      <xdr:row>38</xdr:row>
      <xdr:rowOff>251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1375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162828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5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74750</xdr:rowOff>
    </xdr:from>
    <xdr:to>
      <xdr:col>36</xdr:col>
      <xdr:colOff>165100</xdr:colOff>
      <xdr:row>38</xdr:row>
      <xdr:rowOff>4900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1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167477</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51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129598</xdr:rowOff>
    </xdr:from>
    <xdr:to>
      <xdr:col>55</xdr:col>
      <xdr:colOff>50800</xdr:colOff>
      <xdr:row>37</xdr:row>
      <xdr:rowOff>59748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0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108025</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8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63765</xdr:rowOff>
    </xdr:from>
    <xdr:to>
      <xdr:col>50</xdr:col>
      <xdr:colOff>165100</xdr:colOff>
      <xdr:row>34</xdr:row>
      <xdr:rowOff>165365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89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10442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66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156798</xdr:rowOff>
    </xdr:from>
    <xdr:to>
      <xdr:col>46</xdr:col>
      <xdr:colOff>38100</xdr:colOff>
      <xdr:row>37</xdr:row>
      <xdr:rowOff>86948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2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103475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10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57624</xdr:rowOff>
    </xdr:from>
    <xdr:to>
      <xdr:col>41</xdr:col>
      <xdr:colOff>101600</xdr:colOff>
      <xdr:row>37</xdr:row>
      <xdr:rowOff>159224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0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4301</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17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54473</xdr:rowOff>
    </xdr:from>
    <xdr:to>
      <xdr:col>36</xdr:col>
      <xdr:colOff>165100</xdr:colOff>
      <xdr:row>37</xdr:row>
      <xdr:rowOff>156073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9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1150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17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78641</xdr:rowOff>
    </xdr:from>
    <xdr:to>
      <xdr:col>54</xdr:col>
      <xdr:colOff>189865</xdr:colOff>
      <xdr:row>58</xdr:row>
      <xdr:rowOff>57010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22591"/>
          <a:ext cx="1270" cy="1178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60837</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0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57010</xdr:rowOff>
    </xdr:from>
    <xdr:to>
      <xdr:col>55</xdr:col>
      <xdr:colOff>88900</xdr:colOff>
      <xdr:row>58</xdr:row>
      <xdr:rowOff>57010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0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25318</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97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78641</xdr:rowOff>
    </xdr:from>
    <xdr:to>
      <xdr:col>55</xdr:col>
      <xdr:colOff>88900</xdr:colOff>
      <xdr:row>51</xdr:row>
      <xdr:rowOff>78641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2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2970</xdr:rowOff>
    </xdr:from>
    <xdr:to>
      <xdr:col>55</xdr:col>
      <xdr:colOff>0</xdr:colOff>
      <xdr:row>56</xdr:row>
      <xdr:rowOff>15973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604170"/>
          <a:ext cx="838200" cy="13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140621</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70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162194</xdr:rowOff>
    </xdr:from>
    <xdr:to>
      <xdr:col>55</xdr:col>
      <xdr:colOff>50800</xdr:colOff>
      <xdr:row>56</xdr:row>
      <xdr:rowOff>92344</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135078</xdr:rowOff>
    </xdr:from>
    <xdr:to>
      <xdr:col>50</xdr:col>
      <xdr:colOff>114300</xdr:colOff>
      <xdr:row>56</xdr:row>
      <xdr:rowOff>15973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393378"/>
          <a:ext cx="889000" cy="22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8286</xdr:rowOff>
    </xdr:from>
    <xdr:to>
      <xdr:col>50</xdr:col>
      <xdr:colOff>165100</xdr:colOff>
      <xdr:row>56</xdr:row>
      <xdr:rowOff>109886</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101013</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135078</xdr:rowOff>
    </xdr:from>
    <xdr:to>
      <xdr:col>45</xdr:col>
      <xdr:colOff>177800</xdr:colOff>
      <xdr:row>55</xdr:row>
      <xdr:rowOff>61048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393378"/>
          <a:ext cx="889000" cy="9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1662</xdr:rowOff>
    </xdr:from>
    <xdr:to>
      <xdr:col>46</xdr:col>
      <xdr:colOff>38100</xdr:colOff>
      <xdr:row>56</xdr:row>
      <xdr:rowOff>103262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94389</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69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170004</xdr:rowOff>
    </xdr:from>
    <xdr:to>
      <xdr:col>41</xdr:col>
      <xdr:colOff>50800</xdr:colOff>
      <xdr:row>55</xdr:row>
      <xdr:rowOff>61048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256854"/>
          <a:ext cx="889000" cy="23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42389</xdr:rowOff>
    </xdr:from>
    <xdr:to>
      <xdr:col>41</xdr:col>
      <xdr:colOff>101600</xdr:colOff>
      <xdr:row>56</xdr:row>
      <xdr:rowOff>143989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135116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25038</xdr:rowOff>
    </xdr:from>
    <xdr:to>
      <xdr:col>36</xdr:col>
      <xdr:colOff>165100</xdr:colOff>
      <xdr:row>56</xdr:row>
      <xdr:rowOff>126638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117765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123620</xdr:rowOff>
    </xdr:from>
    <xdr:to>
      <xdr:col>55</xdr:col>
      <xdr:colOff>50800</xdr:colOff>
      <xdr:row>56</xdr:row>
      <xdr:rowOff>53770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5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146497</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404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136623</xdr:rowOff>
    </xdr:from>
    <xdr:to>
      <xdr:col>50</xdr:col>
      <xdr:colOff>165100</xdr:colOff>
      <xdr:row>56</xdr:row>
      <xdr:rowOff>66773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5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83300</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34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84278</xdr:rowOff>
    </xdr:from>
    <xdr:to>
      <xdr:col>46</xdr:col>
      <xdr:colOff>38100</xdr:colOff>
      <xdr:row>55</xdr:row>
      <xdr:rowOff>14428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34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30955</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117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10248</xdr:rowOff>
    </xdr:from>
    <xdr:to>
      <xdr:col>41</xdr:col>
      <xdr:colOff>101600</xdr:colOff>
      <xdr:row>55</xdr:row>
      <xdr:rowOff>111848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43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128375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215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119204</xdr:rowOff>
    </xdr:from>
    <xdr:to>
      <xdr:col>36</xdr:col>
      <xdr:colOff>165100</xdr:colOff>
      <xdr:row>54</xdr:row>
      <xdr:rowOff>49354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20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65881</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8981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104718</xdr:rowOff>
    </xdr:from>
    <xdr:to>
      <xdr:col>54</xdr:col>
      <xdr:colOff>189865</xdr:colOff>
      <xdr:row>78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106218"/>
          <a:ext cx="1270" cy="1292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51395</xdr:rowOff>
    </xdr:from>
    <xdr:ext cx="599010"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188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104718</xdr:rowOff>
    </xdr:from>
    <xdr:to>
      <xdr:col>55</xdr:col>
      <xdr:colOff>88900</xdr:colOff>
      <xdr:row>70</xdr:row>
      <xdr:rowOff>104718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10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8838</xdr:rowOff>
    </xdr:from>
    <xdr:to>
      <xdr:col>55</xdr:col>
      <xdr:colOff>0</xdr:colOff>
      <xdr:row>78</xdr:row>
      <xdr:rowOff>9004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9639300" y="13381938"/>
          <a:ext cx="838200" cy="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27960</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058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5083</xdr:rowOff>
    </xdr:from>
    <xdr:to>
      <xdr:col>55</xdr:col>
      <xdr:colOff>50800</xdr:colOff>
      <xdr:row>77</xdr:row>
      <xdr:rowOff>106683</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20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7917</xdr:rowOff>
    </xdr:from>
    <xdr:to>
      <xdr:col>50</xdr:col>
      <xdr:colOff>114300</xdr:colOff>
      <xdr:row>78</xdr:row>
      <xdr:rowOff>8838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8750300" y="13381017"/>
          <a:ext cx="889000" cy="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164556</xdr:rowOff>
    </xdr:from>
    <xdr:to>
      <xdr:col>50</xdr:col>
      <xdr:colOff>165100</xdr:colOff>
      <xdr:row>77</xdr:row>
      <xdr:rowOff>94706</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1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111232</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296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147558</xdr:rowOff>
    </xdr:from>
    <xdr:to>
      <xdr:col>45</xdr:col>
      <xdr:colOff>177800</xdr:colOff>
      <xdr:row>78</xdr:row>
      <xdr:rowOff>7917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7861300" y="13349208"/>
          <a:ext cx="889000" cy="3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168841</xdr:rowOff>
    </xdr:from>
    <xdr:to>
      <xdr:col>46</xdr:col>
      <xdr:colOff>38100</xdr:colOff>
      <xdr:row>77</xdr:row>
      <xdr:rowOff>98991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199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115518</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297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61695</xdr:rowOff>
    </xdr:from>
    <xdr:to>
      <xdr:col>41</xdr:col>
      <xdr:colOff>50800</xdr:colOff>
      <xdr:row>77</xdr:row>
      <xdr:rowOff>147558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972300" y="13263345"/>
          <a:ext cx="889000" cy="8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5855</xdr:rowOff>
    </xdr:from>
    <xdr:to>
      <xdr:col>41</xdr:col>
      <xdr:colOff>101600</xdr:colOff>
      <xdr:row>77</xdr:row>
      <xdr:rowOff>107455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2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123982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298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163126</xdr:rowOff>
    </xdr:from>
    <xdr:to>
      <xdr:col>36</xdr:col>
      <xdr:colOff>165100</xdr:colOff>
      <xdr:row>77</xdr:row>
      <xdr:rowOff>93276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19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109803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296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129654</xdr:rowOff>
    </xdr:from>
    <xdr:to>
      <xdr:col>55</xdr:col>
      <xdr:colOff>50800</xdr:colOff>
      <xdr:row>78</xdr:row>
      <xdr:rowOff>59804</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33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44581</xdr:rowOff>
    </xdr:from>
    <xdr:ext cx="469744"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24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129488</xdr:rowOff>
    </xdr:from>
    <xdr:to>
      <xdr:col>50</xdr:col>
      <xdr:colOff>165100</xdr:colOff>
      <xdr:row>78</xdr:row>
      <xdr:rowOff>59638</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33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50765</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04428" y="1342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128567</xdr:rowOff>
    </xdr:from>
    <xdr:to>
      <xdr:col>46</xdr:col>
      <xdr:colOff>38100</xdr:colOff>
      <xdr:row>78</xdr:row>
      <xdr:rowOff>58717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33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49844</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15428" y="13422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96758</xdr:rowOff>
    </xdr:from>
    <xdr:to>
      <xdr:col>41</xdr:col>
      <xdr:colOff>101600</xdr:colOff>
      <xdr:row>78</xdr:row>
      <xdr:rowOff>26908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29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18035</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26428" y="1339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10895</xdr:rowOff>
    </xdr:from>
    <xdr:to>
      <xdr:col>36</xdr:col>
      <xdr:colOff>165100</xdr:colOff>
      <xdr:row>77</xdr:row>
      <xdr:rowOff>112495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21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103622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30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148717</xdr:rowOff>
    </xdr:from>
    <xdr:to>
      <xdr:col>54</xdr:col>
      <xdr:colOff>189865</xdr:colOff>
      <xdr:row>98</xdr:row>
      <xdr:rowOff>87840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750667"/>
          <a:ext cx="1270" cy="113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91667</xdr:rowOff>
    </xdr:from>
    <xdr:ext cx="534377"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689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87840</xdr:rowOff>
    </xdr:from>
    <xdr:to>
      <xdr:col>55</xdr:col>
      <xdr:colOff>88900</xdr:colOff>
      <xdr:row>98</xdr:row>
      <xdr:rowOff>87840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688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95394</xdr:rowOff>
    </xdr:from>
    <xdr:ext cx="599010"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5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148717</xdr:rowOff>
    </xdr:from>
    <xdr:to>
      <xdr:col>55</xdr:col>
      <xdr:colOff>88900</xdr:colOff>
      <xdr:row>91</xdr:row>
      <xdr:rowOff>148717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75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140880</xdr:rowOff>
    </xdr:from>
    <xdr:to>
      <xdr:col>55</xdr:col>
      <xdr:colOff>0</xdr:colOff>
      <xdr:row>96</xdr:row>
      <xdr:rowOff>151829</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9639300" y="16600080"/>
          <a:ext cx="838200" cy="1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157766</xdr:rowOff>
    </xdr:from>
    <xdr:ext cx="534377"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616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7889</xdr:rowOff>
    </xdr:from>
    <xdr:to>
      <xdr:col>55</xdr:col>
      <xdr:colOff>50800</xdr:colOff>
      <xdr:row>97</xdr:row>
      <xdr:rowOff>109489</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10426700" y="1663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146197</xdr:rowOff>
    </xdr:from>
    <xdr:to>
      <xdr:col>50</xdr:col>
      <xdr:colOff>114300</xdr:colOff>
      <xdr:row>96</xdr:row>
      <xdr:rowOff>140880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8750300" y="16433947"/>
          <a:ext cx="889000" cy="16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27964</xdr:rowOff>
    </xdr:from>
    <xdr:to>
      <xdr:col>50</xdr:col>
      <xdr:colOff>165100</xdr:colOff>
      <xdr:row>97</xdr:row>
      <xdr:rowOff>129564</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588500" y="1665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120691</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72111" y="1675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146197</xdr:rowOff>
    </xdr:from>
    <xdr:to>
      <xdr:col>45</xdr:col>
      <xdr:colOff>177800</xdr:colOff>
      <xdr:row>96</xdr:row>
      <xdr:rowOff>93924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7861300" y="16433947"/>
          <a:ext cx="889000" cy="11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20580</xdr:rowOff>
    </xdr:from>
    <xdr:to>
      <xdr:col>46</xdr:col>
      <xdr:colOff>38100</xdr:colOff>
      <xdr:row>97</xdr:row>
      <xdr:rowOff>122180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99500" y="1665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113307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83111" y="1674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19255</xdr:rowOff>
    </xdr:from>
    <xdr:to>
      <xdr:col>41</xdr:col>
      <xdr:colOff>50800</xdr:colOff>
      <xdr:row>96</xdr:row>
      <xdr:rowOff>93924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972300" y="16478455"/>
          <a:ext cx="889000" cy="7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57152</xdr:rowOff>
    </xdr:from>
    <xdr:to>
      <xdr:col>41</xdr:col>
      <xdr:colOff>101600</xdr:colOff>
      <xdr:row>97</xdr:row>
      <xdr:rowOff>158752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68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149879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4111" y="1678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52205</xdr:rowOff>
    </xdr:from>
    <xdr:to>
      <xdr:col>36</xdr:col>
      <xdr:colOff>165100</xdr:colOff>
      <xdr:row>97</xdr:row>
      <xdr:rowOff>153805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921500" y="166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144932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705111" y="167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101029</xdr:rowOff>
    </xdr:from>
    <xdr:to>
      <xdr:col>55</xdr:col>
      <xdr:colOff>50800</xdr:colOff>
      <xdr:row>97</xdr:row>
      <xdr:rowOff>31179</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656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123906</xdr:rowOff>
    </xdr:from>
    <xdr:ext cx="534377"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641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90080</xdr:rowOff>
    </xdr:from>
    <xdr:to>
      <xdr:col>50</xdr:col>
      <xdr:colOff>165100</xdr:colOff>
      <xdr:row>97</xdr:row>
      <xdr:rowOff>20230</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654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36757</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32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95397</xdr:rowOff>
    </xdr:from>
    <xdr:to>
      <xdr:col>46</xdr:col>
      <xdr:colOff>38100</xdr:colOff>
      <xdr:row>96</xdr:row>
      <xdr:rowOff>25547</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38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42074</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50795" y="16158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43124</xdr:rowOff>
    </xdr:from>
    <xdr:to>
      <xdr:col>41</xdr:col>
      <xdr:colOff>101600</xdr:colOff>
      <xdr:row>96</xdr:row>
      <xdr:rowOff>144724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50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161251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27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139905</xdr:rowOff>
    </xdr:from>
    <xdr:to>
      <xdr:col>36</xdr:col>
      <xdr:colOff>165100</xdr:colOff>
      <xdr:row>96</xdr:row>
      <xdr:rowOff>70055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921500" y="1642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86582</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672795" y="16202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62553</xdr:rowOff>
    </xdr:from>
    <xdr:to>
      <xdr:col>85</xdr:col>
      <xdr:colOff>126364</xdr:colOff>
      <xdr:row>38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377503"/>
          <a:ext cx="1269" cy="1162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9230</xdr:rowOff>
    </xdr:from>
    <xdr:ext cx="599010"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515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62553</xdr:rowOff>
    </xdr:from>
    <xdr:to>
      <xdr:col>86</xdr:col>
      <xdr:colOff>25400</xdr:colOff>
      <xdr:row>31</xdr:row>
      <xdr:rowOff>62553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37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159005</xdr:rowOff>
    </xdr:from>
    <xdr:to>
      <xdr:col>85</xdr:col>
      <xdr:colOff>127000</xdr:colOff>
      <xdr:row>37</xdr:row>
      <xdr:rowOff>48197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5481300" y="6331205"/>
          <a:ext cx="838200" cy="6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66961</xdr:rowOff>
    </xdr:from>
    <xdr:ext cx="534377"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410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88534</xdr:rowOff>
    </xdr:from>
    <xdr:to>
      <xdr:col>85</xdr:col>
      <xdr:colOff>177800</xdr:colOff>
      <xdr:row>38</xdr:row>
      <xdr:rowOff>18684</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43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151142</xdr:rowOff>
    </xdr:from>
    <xdr:to>
      <xdr:col>81</xdr:col>
      <xdr:colOff>50800</xdr:colOff>
      <xdr:row>36</xdr:row>
      <xdr:rowOff>159005</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4592300" y="6323342"/>
          <a:ext cx="889000" cy="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93415</xdr:rowOff>
    </xdr:from>
    <xdr:to>
      <xdr:col>81</xdr:col>
      <xdr:colOff>101600</xdr:colOff>
      <xdr:row>38</xdr:row>
      <xdr:rowOff>23564</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4370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14692</xdr:rowOff>
    </xdr:from>
    <xdr:ext cx="469744"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46428" y="6529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84122</xdr:rowOff>
    </xdr:from>
    <xdr:to>
      <xdr:col>76</xdr:col>
      <xdr:colOff>114300</xdr:colOff>
      <xdr:row>36</xdr:row>
      <xdr:rowOff>151142</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3703300" y="6256322"/>
          <a:ext cx="889000" cy="67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88231</xdr:rowOff>
    </xdr:from>
    <xdr:to>
      <xdr:col>76</xdr:col>
      <xdr:colOff>165100</xdr:colOff>
      <xdr:row>38</xdr:row>
      <xdr:rowOff>18382</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4318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9508</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25111" y="652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88568</xdr:rowOff>
    </xdr:from>
    <xdr:to>
      <xdr:col>71</xdr:col>
      <xdr:colOff>177800</xdr:colOff>
      <xdr:row>36</xdr:row>
      <xdr:rowOff>84122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814300" y="5917868"/>
          <a:ext cx="889000" cy="338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93987</xdr:rowOff>
    </xdr:from>
    <xdr:to>
      <xdr:col>72</xdr:col>
      <xdr:colOff>38100</xdr:colOff>
      <xdr:row>38</xdr:row>
      <xdr:rowOff>24137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43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15264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68428" y="6530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115560</xdr:rowOff>
    </xdr:from>
    <xdr:to>
      <xdr:col>67</xdr:col>
      <xdr:colOff>101600</xdr:colOff>
      <xdr:row>38</xdr:row>
      <xdr:rowOff>45710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45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36837</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79428" y="655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168847</xdr:rowOff>
    </xdr:from>
    <xdr:to>
      <xdr:col>85</xdr:col>
      <xdr:colOff>177800</xdr:colOff>
      <xdr:row>37</xdr:row>
      <xdr:rowOff>98997</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34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20274</xdr:rowOff>
    </xdr:from>
    <xdr:ext cx="534377"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192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108205</xdr:rowOff>
    </xdr:from>
    <xdr:to>
      <xdr:col>81</xdr:col>
      <xdr:colOff>101600</xdr:colOff>
      <xdr:row>37</xdr:row>
      <xdr:rowOff>38355</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28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54882</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14111" y="605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100342</xdr:rowOff>
    </xdr:from>
    <xdr:to>
      <xdr:col>76</xdr:col>
      <xdr:colOff>165100</xdr:colOff>
      <xdr:row>37</xdr:row>
      <xdr:rowOff>30492</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27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47019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5111" y="604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33322</xdr:rowOff>
    </xdr:from>
    <xdr:to>
      <xdr:col>72</xdr:col>
      <xdr:colOff>38100</xdr:colOff>
      <xdr:row>36</xdr:row>
      <xdr:rowOff>134922</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20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151449</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36111" y="598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37768</xdr:rowOff>
    </xdr:from>
    <xdr:to>
      <xdr:col>67</xdr:col>
      <xdr:colOff>101600</xdr:colOff>
      <xdr:row>34</xdr:row>
      <xdr:rowOff>139368</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586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32</xdr:row>
      <xdr:rowOff>155895</xdr:rowOff>
    </xdr:from>
    <xdr:ext cx="59901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14795" y="564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3" name="失業対策事業費最小値テキスト">
          <a:extLst>
            <a:ext uri="{FF2B5EF4-FFF2-40B4-BE49-F238E27FC236}">
              <a16:creationId xmlns:a16="http://schemas.microsoft.com/office/drawing/2014/main" id="{00000000-0008-0000-0600-000029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55" name="失業対策事業費最大値テキスト">
          <a:extLst>
            <a:ext uri="{FF2B5EF4-FFF2-40B4-BE49-F238E27FC236}">
              <a16:creationId xmlns:a16="http://schemas.microsoft.com/office/drawing/2014/main" id="{00000000-0008-0000-0600-00002B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58" name="失業対策事業費平均値テキスト">
          <a:extLst>
            <a:ext uri="{FF2B5EF4-FFF2-40B4-BE49-F238E27FC236}">
              <a16:creationId xmlns:a16="http://schemas.microsoft.com/office/drawing/2014/main" id="{00000000-0008-0000-0600-00002E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77" name="失業対策事業費該当値テキスト">
          <a:extLst>
            <a:ext uri="{FF2B5EF4-FFF2-40B4-BE49-F238E27FC236}">
              <a16:creationId xmlns:a16="http://schemas.microsoft.com/office/drawing/2014/main" id="{00000000-0008-0000-0600-000041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23914</xdr:rowOff>
    </xdr:from>
    <xdr:to>
      <xdr:col>85</xdr:col>
      <xdr:colOff>126364</xdr:colOff>
      <xdr:row>79</xdr:row>
      <xdr:rowOff>2367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025414"/>
          <a:ext cx="1269" cy="1521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6194</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5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2367</xdr:rowOff>
    </xdr:from>
    <xdr:to>
      <xdr:col>86</xdr:col>
      <xdr:colOff>25400</xdr:colOff>
      <xdr:row>79</xdr:row>
      <xdr:rowOff>2367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46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142041</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0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23914</xdr:rowOff>
    </xdr:from>
    <xdr:to>
      <xdr:col>86</xdr:col>
      <xdr:colOff>25400</xdr:colOff>
      <xdr:row>70</xdr:row>
      <xdr:rowOff>23914</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02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16563</xdr:rowOff>
    </xdr:from>
    <xdr:to>
      <xdr:col>85</xdr:col>
      <xdr:colOff>127000</xdr:colOff>
      <xdr:row>78</xdr:row>
      <xdr:rowOff>39858</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389663"/>
          <a:ext cx="838200" cy="2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124379</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326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145952</xdr:rowOff>
    </xdr:from>
    <xdr:to>
      <xdr:col>85</xdr:col>
      <xdr:colOff>177800</xdr:colOff>
      <xdr:row>78</xdr:row>
      <xdr:rowOff>76102</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39858</xdr:rowOff>
    </xdr:from>
    <xdr:to>
      <xdr:col>81</xdr:col>
      <xdr:colOff>50800</xdr:colOff>
      <xdr:row>78</xdr:row>
      <xdr:rowOff>50560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412958"/>
          <a:ext cx="889000" cy="10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160700</xdr:rowOff>
    </xdr:from>
    <xdr:to>
      <xdr:col>81</xdr:col>
      <xdr:colOff>101600</xdr:colOff>
      <xdr:row>78</xdr:row>
      <xdr:rowOff>90850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81977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34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50560</xdr:rowOff>
    </xdr:from>
    <xdr:to>
      <xdr:col>76</xdr:col>
      <xdr:colOff>114300</xdr:colOff>
      <xdr:row>78</xdr:row>
      <xdr:rowOff>55262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423660"/>
          <a:ext cx="889000" cy="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165066</xdr:rowOff>
    </xdr:from>
    <xdr:to>
      <xdr:col>76</xdr:col>
      <xdr:colOff>165100</xdr:colOff>
      <xdr:row>78</xdr:row>
      <xdr:rowOff>95216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111743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314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55262</xdr:rowOff>
    </xdr:from>
    <xdr:to>
      <xdr:col>71</xdr:col>
      <xdr:colOff>177800</xdr:colOff>
      <xdr:row>78</xdr:row>
      <xdr:rowOff>62554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428362"/>
          <a:ext cx="889000" cy="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162920</xdr:rowOff>
    </xdr:from>
    <xdr:to>
      <xdr:col>72</xdr:col>
      <xdr:colOff>38100</xdr:colOff>
      <xdr:row>78</xdr:row>
      <xdr:rowOff>93070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109597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162185</xdr:rowOff>
    </xdr:from>
    <xdr:to>
      <xdr:col>67</xdr:col>
      <xdr:colOff>101600</xdr:colOff>
      <xdr:row>78</xdr:row>
      <xdr:rowOff>92335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108862</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31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137213</xdr:rowOff>
    </xdr:from>
    <xdr:to>
      <xdr:col>85</xdr:col>
      <xdr:colOff>177800</xdr:colOff>
      <xdr:row>78</xdr:row>
      <xdr:rowOff>67363</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33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160090</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190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160508</xdr:rowOff>
    </xdr:from>
    <xdr:to>
      <xdr:col>81</xdr:col>
      <xdr:colOff>101600</xdr:colOff>
      <xdr:row>78</xdr:row>
      <xdr:rowOff>90658</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3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107185</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13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171210</xdr:rowOff>
    </xdr:from>
    <xdr:to>
      <xdr:col>76</xdr:col>
      <xdr:colOff>165100</xdr:colOff>
      <xdr:row>78</xdr:row>
      <xdr:rowOff>101360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92487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465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4462</xdr:rowOff>
    </xdr:from>
    <xdr:to>
      <xdr:col>72</xdr:col>
      <xdr:colOff>38100</xdr:colOff>
      <xdr:row>78</xdr:row>
      <xdr:rowOff>106062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37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97189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47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11754</xdr:rowOff>
    </xdr:from>
    <xdr:to>
      <xdr:col>67</xdr:col>
      <xdr:colOff>101600</xdr:colOff>
      <xdr:row>78</xdr:row>
      <xdr:rowOff>113354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38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104481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47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37227</xdr:rowOff>
    </xdr:from>
    <xdr:to>
      <xdr:col>85</xdr:col>
      <xdr:colOff>126364</xdr:colOff>
      <xdr:row>98</xdr:row>
      <xdr:rowOff>131279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6317595" y="15467727"/>
          <a:ext cx="1269" cy="146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135106</xdr:rowOff>
    </xdr:from>
    <xdr:ext cx="469744" cy="259045"/>
    <xdr:sp macro="" textlink="">
      <xdr:nvSpPr>
        <xdr:cNvPr id="667" name="積立金最小値テキスト">
          <a:extLst>
            <a:ext uri="{FF2B5EF4-FFF2-40B4-BE49-F238E27FC236}">
              <a16:creationId xmlns:a16="http://schemas.microsoft.com/office/drawing/2014/main" id="{00000000-0008-0000-0600-00009B020000}"/>
            </a:ext>
          </a:extLst>
        </xdr:cNvPr>
        <xdr:cNvSpPr txBox="1"/>
      </xdr:nvSpPr>
      <xdr:spPr>
        <a:xfrm>
          <a:off x="16370300" y="1693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131279</xdr:rowOff>
    </xdr:from>
    <xdr:to>
      <xdr:col>86</xdr:col>
      <xdr:colOff>25400</xdr:colOff>
      <xdr:row>98</xdr:row>
      <xdr:rowOff>131279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693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155354</xdr:rowOff>
    </xdr:from>
    <xdr:ext cx="599010" cy="259045"/>
    <xdr:sp macro="" textlink="">
      <xdr:nvSpPr>
        <xdr:cNvPr id="669" name="積立金最大値テキスト">
          <a:extLst>
            <a:ext uri="{FF2B5EF4-FFF2-40B4-BE49-F238E27FC236}">
              <a16:creationId xmlns:a16="http://schemas.microsoft.com/office/drawing/2014/main" id="{00000000-0008-0000-0600-00009D020000}"/>
            </a:ext>
          </a:extLst>
        </xdr:cNvPr>
        <xdr:cNvSpPr txBox="1"/>
      </xdr:nvSpPr>
      <xdr:spPr>
        <a:xfrm>
          <a:off x="16370300" y="1524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37227</xdr:rowOff>
    </xdr:from>
    <xdr:to>
      <xdr:col>86</xdr:col>
      <xdr:colOff>25400</xdr:colOff>
      <xdr:row>90</xdr:row>
      <xdr:rowOff>37227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5467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21769</xdr:rowOff>
    </xdr:from>
    <xdr:to>
      <xdr:col>85</xdr:col>
      <xdr:colOff>127000</xdr:colOff>
      <xdr:row>97</xdr:row>
      <xdr:rowOff>65619</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5481300" y="16652419"/>
          <a:ext cx="838200" cy="4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127747</xdr:rowOff>
    </xdr:from>
    <xdr:ext cx="534377" cy="259045"/>
    <xdr:sp macro="" textlink="">
      <xdr:nvSpPr>
        <xdr:cNvPr id="672" name="積立金平均値テキスト">
          <a:extLst>
            <a:ext uri="{FF2B5EF4-FFF2-40B4-BE49-F238E27FC236}">
              <a16:creationId xmlns:a16="http://schemas.microsoft.com/office/drawing/2014/main" id="{00000000-0008-0000-0600-0000A0020000}"/>
            </a:ext>
          </a:extLst>
        </xdr:cNvPr>
        <xdr:cNvSpPr txBox="1"/>
      </xdr:nvSpPr>
      <xdr:spPr>
        <a:xfrm>
          <a:off x="16370300" y="16758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149320</xdr:rowOff>
    </xdr:from>
    <xdr:to>
      <xdr:col>85</xdr:col>
      <xdr:colOff>177800</xdr:colOff>
      <xdr:row>98</xdr:row>
      <xdr:rowOff>79470</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62687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22986</xdr:rowOff>
    </xdr:from>
    <xdr:to>
      <xdr:col>81</xdr:col>
      <xdr:colOff>50800</xdr:colOff>
      <xdr:row>97</xdr:row>
      <xdr:rowOff>65619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4592300" y="16653636"/>
          <a:ext cx="889000" cy="4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16365</xdr:rowOff>
    </xdr:from>
    <xdr:to>
      <xdr:col>81</xdr:col>
      <xdr:colOff>101600</xdr:colOff>
      <xdr:row>98</xdr:row>
      <xdr:rowOff>117965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5430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109092</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5214111" y="169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22986</xdr:rowOff>
    </xdr:from>
    <xdr:to>
      <xdr:col>76</xdr:col>
      <xdr:colOff>114300</xdr:colOff>
      <xdr:row>97</xdr:row>
      <xdr:rowOff>166185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3703300" y="16653636"/>
          <a:ext cx="889000" cy="14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30578</xdr:rowOff>
    </xdr:from>
    <xdr:to>
      <xdr:col>76</xdr:col>
      <xdr:colOff>165100</xdr:colOff>
      <xdr:row>98</xdr:row>
      <xdr:rowOff>132178</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4541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123305</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325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143458</xdr:rowOff>
    </xdr:from>
    <xdr:to>
      <xdr:col>71</xdr:col>
      <xdr:colOff>177800</xdr:colOff>
      <xdr:row>97</xdr:row>
      <xdr:rowOff>166185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814300" y="16774108"/>
          <a:ext cx="889000" cy="2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39653</xdr:rowOff>
    </xdr:from>
    <xdr:to>
      <xdr:col>72</xdr:col>
      <xdr:colOff>38100</xdr:colOff>
      <xdr:row>98</xdr:row>
      <xdr:rowOff>141253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3652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132380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436111" y="1693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42686</xdr:rowOff>
    </xdr:from>
    <xdr:to>
      <xdr:col>67</xdr:col>
      <xdr:colOff>101600</xdr:colOff>
      <xdr:row>98</xdr:row>
      <xdr:rowOff>144286</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2763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135413</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547111" y="1693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142419</xdr:rowOff>
    </xdr:from>
    <xdr:to>
      <xdr:col>85</xdr:col>
      <xdr:colOff>177800</xdr:colOff>
      <xdr:row>97</xdr:row>
      <xdr:rowOff>72569</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6268700" y="1660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165296</xdr:rowOff>
    </xdr:from>
    <xdr:ext cx="599010" cy="259045"/>
    <xdr:sp macro="" textlink="">
      <xdr:nvSpPr>
        <xdr:cNvPr id="691" name="積立金該当値テキスト">
          <a:extLst>
            <a:ext uri="{FF2B5EF4-FFF2-40B4-BE49-F238E27FC236}">
              <a16:creationId xmlns:a16="http://schemas.microsoft.com/office/drawing/2014/main" id="{00000000-0008-0000-0600-0000B3020000}"/>
            </a:ext>
          </a:extLst>
        </xdr:cNvPr>
        <xdr:cNvSpPr txBox="1"/>
      </xdr:nvSpPr>
      <xdr:spPr>
        <a:xfrm>
          <a:off x="16370300" y="16453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14819</xdr:rowOff>
    </xdr:from>
    <xdr:to>
      <xdr:col>81</xdr:col>
      <xdr:colOff>101600</xdr:colOff>
      <xdr:row>97</xdr:row>
      <xdr:rowOff>116419</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5430500" y="1664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132946</xdr:rowOff>
    </xdr:from>
    <xdr:ext cx="59901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181795" y="16420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143636</xdr:rowOff>
    </xdr:from>
    <xdr:to>
      <xdr:col>76</xdr:col>
      <xdr:colOff>165100</xdr:colOff>
      <xdr:row>97</xdr:row>
      <xdr:rowOff>73786</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4541500" y="1660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90313</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292795" y="16378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115385</xdr:rowOff>
    </xdr:from>
    <xdr:to>
      <xdr:col>72</xdr:col>
      <xdr:colOff>38100</xdr:colOff>
      <xdr:row>98</xdr:row>
      <xdr:rowOff>45535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3652500" y="1674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62062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2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92658</xdr:rowOff>
    </xdr:from>
    <xdr:to>
      <xdr:col>67</xdr:col>
      <xdr:colOff>101600</xdr:colOff>
      <xdr:row>98</xdr:row>
      <xdr:rowOff>22808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2763500" y="1672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39335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9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82664</xdr:rowOff>
    </xdr:from>
    <xdr:to>
      <xdr:col>116</xdr:col>
      <xdr:colOff>62864</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226164"/>
          <a:ext cx="1269" cy="150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29341</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00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82664</xdr:rowOff>
    </xdr:from>
    <xdr:to>
      <xdr:col>116</xdr:col>
      <xdr:colOff>152400</xdr:colOff>
      <xdr:row>30</xdr:row>
      <xdr:rowOff>82664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22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49712</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93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26835</xdr:rowOff>
    </xdr:from>
    <xdr:to>
      <xdr:col>116</xdr:col>
      <xdr:colOff>114300</xdr:colOff>
      <xdr:row>38</xdr:row>
      <xdr:rowOff>128435</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4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15977</xdr:rowOff>
    </xdr:from>
    <xdr:to>
      <xdr:col>112</xdr:col>
      <xdr:colOff>38100</xdr:colOff>
      <xdr:row>38</xdr:row>
      <xdr:rowOff>117577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134104</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30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43802</xdr:rowOff>
    </xdr:from>
    <xdr:to>
      <xdr:col>107</xdr:col>
      <xdr:colOff>50800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730352"/>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68517</xdr:rowOff>
    </xdr:from>
    <xdr:to>
      <xdr:col>107</xdr:col>
      <xdr:colOff>101600</xdr:colOff>
      <xdr:row>38</xdr:row>
      <xdr:rowOff>170117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15193</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35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29781</xdr:rowOff>
    </xdr:from>
    <xdr:to>
      <xdr:col>102</xdr:col>
      <xdr:colOff>114300</xdr:colOff>
      <xdr:row>39</xdr:row>
      <xdr:rowOff>43802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6716331"/>
          <a:ext cx="889000" cy="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74841</xdr:rowOff>
    </xdr:from>
    <xdr:to>
      <xdr:col>102</xdr:col>
      <xdr:colOff>165100</xdr:colOff>
      <xdr:row>39</xdr:row>
      <xdr:rowOff>4991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21518</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36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82461</xdr:rowOff>
    </xdr:from>
    <xdr:to>
      <xdr:col>98</xdr:col>
      <xdr:colOff>38100</xdr:colOff>
      <xdr:row>39</xdr:row>
      <xdr:rowOff>12611</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29138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3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164452</xdr:rowOff>
    </xdr:from>
    <xdr:to>
      <xdr:col>102</xdr:col>
      <xdr:colOff>165100</xdr:colOff>
      <xdr:row>39</xdr:row>
      <xdr:rowOff>94602</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6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85729</xdr:rowOff>
    </xdr:from>
    <xdr:ext cx="313932"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88333" y="67722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150431</xdr:rowOff>
    </xdr:from>
    <xdr:to>
      <xdr:col>98</xdr:col>
      <xdr:colOff>38100</xdr:colOff>
      <xdr:row>39</xdr:row>
      <xdr:rowOff>80581</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66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71708</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7017" y="6758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147510</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91460"/>
          <a:ext cx="1269" cy="1268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94187</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6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147510</xdr:rowOff>
    </xdr:from>
    <xdr:to>
      <xdr:col>116</xdr:col>
      <xdr:colOff>152400</xdr:colOff>
      <xdr:row>51</xdr:row>
      <xdr:rowOff>147510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9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64929</xdr:rowOff>
    </xdr:from>
    <xdr:to>
      <xdr:col>116</xdr:col>
      <xdr:colOff>63500</xdr:colOff>
      <xdr:row>57</xdr:row>
      <xdr:rowOff>74587</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1323300" y="9837579"/>
          <a:ext cx="838200" cy="9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36637</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980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58210</xdr:rowOff>
    </xdr:from>
    <xdr:to>
      <xdr:col>116</xdr:col>
      <xdr:colOff>114300</xdr:colOff>
      <xdr:row>58</xdr:row>
      <xdr:rowOff>159810</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0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74587</xdr:rowOff>
    </xdr:from>
    <xdr:to>
      <xdr:col>111</xdr:col>
      <xdr:colOff>177800</xdr:colOff>
      <xdr:row>57</xdr:row>
      <xdr:rowOff>75197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0434300" y="9847237"/>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45314</xdr:rowOff>
    </xdr:from>
    <xdr:to>
      <xdr:col>112</xdr:col>
      <xdr:colOff>38100</xdr:colOff>
      <xdr:row>58</xdr:row>
      <xdr:rowOff>146914</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138041</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1008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75197</xdr:rowOff>
    </xdr:from>
    <xdr:to>
      <xdr:col>107</xdr:col>
      <xdr:colOff>50800</xdr:colOff>
      <xdr:row>57</xdr:row>
      <xdr:rowOff>80188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45300" y="9847847"/>
          <a:ext cx="889000" cy="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60801</xdr:rowOff>
    </xdr:from>
    <xdr:to>
      <xdr:col>107</xdr:col>
      <xdr:colOff>101600</xdr:colOff>
      <xdr:row>58</xdr:row>
      <xdr:rowOff>162401</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0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153528</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1009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80188</xdr:rowOff>
    </xdr:from>
    <xdr:to>
      <xdr:col>102</xdr:col>
      <xdr:colOff>114300</xdr:colOff>
      <xdr:row>57</xdr:row>
      <xdr:rowOff>94094</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8656300" y="9852838"/>
          <a:ext cx="889000" cy="1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58668</xdr:rowOff>
    </xdr:from>
    <xdr:to>
      <xdr:col>102</xdr:col>
      <xdr:colOff>165100</xdr:colOff>
      <xdr:row>58</xdr:row>
      <xdr:rowOff>160268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100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151395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1009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62592</xdr:rowOff>
    </xdr:from>
    <xdr:to>
      <xdr:col>98</xdr:col>
      <xdr:colOff>38100</xdr:colOff>
      <xdr:row>58</xdr:row>
      <xdr:rowOff>164192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0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155319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1009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14129</xdr:rowOff>
    </xdr:from>
    <xdr:to>
      <xdr:col>116</xdr:col>
      <xdr:colOff>114300</xdr:colOff>
      <xdr:row>57</xdr:row>
      <xdr:rowOff>115729</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978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37006</xdr:rowOff>
    </xdr:from>
    <xdr:ext cx="534377"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63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23787</xdr:rowOff>
    </xdr:from>
    <xdr:to>
      <xdr:col>112</xdr:col>
      <xdr:colOff>38100</xdr:colOff>
      <xdr:row>57</xdr:row>
      <xdr:rowOff>125387</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979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141914</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56111" y="9571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24397</xdr:rowOff>
    </xdr:from>
    <xdr:to>
      <xdr:col>107</xdr:col>
      <xdr:colOff>101600</xdr:colOff>
      <xdr:row>57</xdr:row>
      <xdr:rowOff>125997</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979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142524</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67111" y="957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29388</xdr:rowOff>
    </xdr:from>
    <xdr:to>
      <xdr:col>102</xdr:col>
      <xdr:colOff>165100</xdr:colOff>
      <xdr:row>57</xdr:row>
      <xdr:rowOff>130988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980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147515</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278111" y="957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43294</xdr:rowOff>
    </xdr:from>
    <xdr:to>
      <xdr:col>98</xdr:col>
      <xdr:colOff>38100</xdr:colOff>
      <xdr:row>57</xdr:row>
      <xdr:rowOff>144894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981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161421</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389111" y="959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117020</xdr:rowOff>
    </xdr:from>
    <xdr:to>
      <xdr:col>116</xdr:col>
      <xdr:colOff>62864</xdr:colOff>
      <xdr:row>78</xdr:row>
      <xdr:rowOff>137691</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118520"/>
          <a:ext cx="1269" cy="139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141518</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1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137691</xdr:rowOff>
    </xdr:from>
    <xdr:to>
      <xdr:col>116</xdr:col>
      <xdr:colOff>152400</xdr:colOff>
      <xdr:row>78</xdr:row>
      <xdr:rowOff>137691</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1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63697</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9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117020</xdr:rowOff>
    </xdr:from>
    <xdr:to>
      <xdr:col>116</xdr:col>
      <xdr:colOff>152400</xdr:colOff>
      <xdr:row>70</xdr:row>
      <xdr:rowOff>117020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1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161286</xdr:rowOff>
    </xdr:from>
    <xdr:to>
      <xdr:col>116</xdr:col>
      <xdr:colOff>63500</xdr:colOff>
      <xdr:row>73</xdr:row>
      <xdr:rowOff>105197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2505686"/>
          <a:ext cx="838200" cy="11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137392</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996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158965</xdr:rowOff>
    </xdr:from>
    <xdr:to>
      <xdr:col>116</xdr:col>
      <xdr:colOff>114300</xdr:colOff>
      <xdr:row>76</xdr:row>
      <xdr:rowOff>89115</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105197</xdr:rowOff>
    </xdr:from>
    <xdr:to>
      <xdr:col>111</xdr:col>
      <xdr:colOff>177800</xdr:colOff>
      <xdr:row>73</xdr:row>
      <xdr:rowOff>150412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2621047"/>
          <a:ext cx="889000" cy="4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18817</xdr:rowOff>
    </xdr:from>
    <xdr:to>
      <xdr:col>112</xdr:col>
      <xdr:colOff>38100</xdr:colOff>
      <xdr:row>76</xdr:row>
      <xdr:rowOff>120417</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111544</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14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150412</xdr:rowOff>
    </xdr:from>
    <xdr:to>
      <xdr:col>107</xdr:col>
      <xdr:colOff>50800</xdr:colOff>
      <xdr:row>74</xdr:row>
      <xdr:rowOff>31980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2666262"/>
          <a:ext cx="889000" cy="5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66073</xdr:rowOff>
    </xdr:from>
    <xdr:to>
      <xdr:col>107</xdr:col>
      <xdr:colOff>101600</xdr:colOff>
      <xdr:row>75</xdr:row>
      <xdr:rowOff>167673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158799</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0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15032</xdr:rowOff>
    </xdr:from>
    <xdr:to>
      <xdr:col>102</xdr:col>
      <xdr:colOff>114300</xdr:colOff>
      <xdr:row>74</xdr:row>
      <xdr:rowOff>31980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2702332"/>
          <a:ext cx="889000" cy="1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44715</xdr:rowOff>
    </xdr:from>
    <xdr:to>
      <xdr:col>102</xdr:col>
      <xdr:colOff>165100</xdr:colOff>
      <xdr:row>75</xdr:row>
      <xdr:rowOff>146315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137442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29480</xdr:rowOff>
    </xdr:from>
    <xdr:to>
      <xdr:col>98</xdr:col>
      <xdr:colOff>38100</xdr:colOff>
      <xdr:row>75</xdr:row>
      <xdr:rowOff>131080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122207</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110486</xdr:rowOff>
    </xdr:from>
    <xdr:to>
      <xdr:col>116</xdr:col>
      <xdr:colOff>114300</xdr:colOff>
      <xdr:row>73</xdr:row>
      <xdr:rowOff>40636</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45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133363</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30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54397</xdr:rowOff>
    </xdr:from>
    <xdr:to>
      <xdr:col>112</xdr:col>
      <xdr:colOff>38100</xdr:colOff>
      <xdr:row>73</xdr:row>
      <xdr:rowOff>155997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57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1074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34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99612</xdr:rowOff>
    </xdr:from>
    <xdr:to>
      <xdr:col>107</xdr:col>
      <xdr:colOff>101600</xdr:colOff>
      <xdr:row>74</xdr:row>
      <xdr:rowOff>29762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61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46289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39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152630</xdr:rowOff>
    </xdr:from>
    <xdr:to>
      <xdr:col>102</xdr:col>
      <xdr:colOff>165100</xdr:colOff>
      <xdr:row>74</xdr:row>
      <xdr:rowOff>82780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66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99307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44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135682</xdr:rowOff>
    </xdr:from>
    <xdr:to>
      <xdr:col>98</xdr:col>
      <xdr:colOff>38100</xdr:colOff>
      <xdr:row>74</xdr:row>
      <xdr:rowOff>65832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65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82359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42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132587</xdr:rowOff>
    </xdr:from>
    <xdr:to>
      <xdr:col>116</xdr:col>
      <xdr:colOff>62864</xdr:colOff>
      <xdr:row>99</xdr:row>
      <xdr:rowOff>44450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flipV="1">
          <a:off x="22159595" y="15734537"/>
          <a:ext cx="1269" cy="128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92727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7066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90</xdr:row>
      <xdr:rowOff>79264</xdr:rowOff>
    </xdr:from>
    <xdr:ext cx="534377"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50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132587</xdr:rowOff>
    </xdr:from>
    <xdr:to>
      <xdr:col>116</xdr:col>
      <xdr:colOff>152400</xdr:colOff>
      <xdr:row>91</xdr:row>
      <xdr:rowOff>132587</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57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10177</xdr:rowOff>
    </xdr:from>
    <xdr:ext cx="313932"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812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158750</xdr:rowOff>
    </xdr:from>
    <xdr:to>
      <xdr:col>116</xdr:col>
      <xdr:colOff>114300</xdr:colOff>
      <xdr:row>99</xdr:row>
      <xdr:rowOff>88900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96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158242</xdr:rowOff>
    </xdr:from>
    <xdr:to>
      <xdr:col>112</xdr:col>
      <xdr:colOff>38100</xdr:colOff>
      <xdr:row>99</xdr:row>
      <xdr:rowOff>88392</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104919</xdr:rowOff>
    </xdr:from>
    <xdr:ext cx="313932"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66333" y="16735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156972</xdr:rowOff>
    </xdr:from>
    <xdr:to>
      <xdr:col>107</xdr:col>
      <xdr:colOff>101600</xdr:colOff>
      <xdr:row>99</xdr:row>
      <xdr:rowOff>87122</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103649</xdr:rowOff>
    </xdr:from>
    <xdr:ext cx="313932"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77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156718</xdr:rowOff>
    </xdr:from>
    <xdr:to>
      <xdr:col>102</xdr:col>
      <xdr:colOff>165100</xdr:colOff>
      <xdr:row>99</xdr:row>
      <xdr:rowOff>86868</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103395</xdr:rowOff>
    </xdr:from>
    <xdr:ext cx="313932"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88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157353</xdr:rowOff>
    </xdr:from>
    <xdr:to>
      <xdr:col>98</xdr:col>
      <xdr:colOff>38100</xdr:colOff>
      <xdr:row>99</xdr:row>
      <xdr:rowOff>87503</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104030</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99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137177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939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a:solidFill>
                <a:srgbClr val="FF0000"/>
              </a:solidFill>
              <a:effectLst/>
              <a:latin typeface="+mn-lt"/>
              <a:ea typeface="+mn-ea"/>
              <a:cs typeface="+mn-cs"/>
            </a:rPr>
            <a:t>　</a:t>
          </a:r>
          <a:r>
            <a:rPr lang="ja-JP" altLang="ja-JP" sz="1100">
              <a:solidFill>
                <a:sysClr val="windowText" lastClr="000000"/>
              </a:solidFill>
              <a:effectLst/>
              <a:latin typeface="+mn-lt"/>
              <a:ea typeface="+mn-ea"/>
              <a:cs typeface="+mn-cs"/>
            </a:rPr>
            <a:t>性質別歳出の住民一人当たりコストについて、類似団体内平均額を上回っている主な経費は、人件費（類似団体との差額</a:t>
          </a:r>
          <a:r>
            <a:rPr lang="en-US" altLang="ja-JP" sz="1100">
              <a:solidFill>
                <a:sysClr val="windowText" lastClr="000000"/>
              </a:solidFill>
              <a:effectLst/>
              <a:latin typeface="+mn-lt"/>
              <a:ea typeface="+mn-ea"/>
              <a:cs typeface="+mn-cs"/>
            </a:rPr>
            <a:t>+26,804</a:t>
          </a:r>
          <a:r>
            <a:rPr lang="ja-JP" altLang="ja-JP" sz="1100">
              <a:solidFill>
                <a:sysClr val="windowText" lastClr="000000"/>
              </a:solidFill>
              <a:effectLst/>
              <a:latin typeface="+mn-lt"/>
              <a:ea typeface="+mn-ea"/>
              <a:cs typeface="+mn-cs"/>
            </a:rPr>
            <a:t>円、対類似団体比</a:t>
          </a:r>
          <a:r>
            <a:rPr lang="en-US" altLang="ja-JP" sz="1100">
              <a:solidFill>
                <a:sysClr val="windowText" lastClr="000000"/>
              </a:solidFill>
              <a:effectLst/>
              <a:latin typeface="+mn-lt"/>
              <a:ea typeface="+mn-ea"/>
              <a:cs typeface="+mn-cs"/>
            </a:rPr>
            <a:t>125.6%</a:t>
          </a:r>
          <a:r>
            <a:rPr lang="ja-JP" altLang="ja-JP" sz="1100">
              <a:solidFill>
                <a:sysClr val="windowText" lastClr="000000"/>
              </a:solidFill>
              <a:effectLst/>
              <a:latin typeface="+mn-lt"/>
              <a:ea typeface="+mn-ea"/>
              <a:cs typeface="+mn-cs"/>
            </a:rPr>
            <a:t>）、物件費（類似団体との差額</a:t>
          </a:r>
          <a:r>
            <a:rPr lang="en-US" altLang="ja-JP" sz="1100">
              <a:solidFill>
                <a:sysClr val="windowText" lastClr="000000"/>
              </a:solidFill>
              <a:effectLst/>
              <a:latin typeface="+mn-lt"/>
              <a:ea typeface="+mn-ea"/>
              <a:cs typeface="+mn-cs"/>
            </a:rPr>
            <a:t>+451</a:t>
          </a:r>
          <a:r>
            <a:rPr lang="ja-JP" altLang="en-US" sz="1100">
              <a:solidFill>
                <a:sysClr val="windowText" lastClr="000000"/>
              </a:solidFill>
              <a:effectLst/>
              <a:latin typeface="+mn-lt"/>
              <a:ea typeface="+mn-ea"/>
              <a:cs typeface="+mn-cs"/>
            </a:rPr>
            <a:t>円、</a:t>
          </a:r>
          <a:r>
            <a:rPr lang="ja-JP" altLang="ja-JP" sz="1100">
              <a:solidFill>
                <a:sysClr val="windowText" lastClr="000000"/>
              </a:solidFill>
              <a:effectLst/>
              <a:latin typeface="+mn-lt"/>
              <a:ea typeface="+mn-ea"/>
              <a:cs typeface="+mn-cs"/>
            </a:rPr>
            <a:t>類似団体比</a:t>
          </a:r>
          <a:r>
            <a:rPr lang="en-US" altLang="ja-JP" sz="1100">
              <a:solidFill>
                <a:sysClr val="windowText" lastClr="000000"/>
              </a:solidFill>
              <a:effectLst/>
              <a:latin typeface="+mn-lt"/>
              <a:ea typeface="+mn-ea"/>
              <a:cs typeface="+mn-cs"/>
            </a:rPr>
            <a:t>100.5%</a:t>
          </a:r>
          <a:r>
            <a:rPr lang="ja-JP" altLang="ja-JP" sz="1100">
              <a:solidFill>
                <a:sysClr val="windowText" lastClr="000000"/>
              </a:solidFill>
              <a:effectLst/>
              <a:latin typeface="+mn-lt"/>
              <a:ea typeface="+mn-ea"/>
              <a:cs typeface="+mn-cs"/>
            </a:rPr>
            <a:t>）、扶助費（類似団体との差額</a:t>
          </a:r>
          <a:r>
            <a:rPr lang="en-US" altLang="ja-JP" sz="1100">
              <a:solidFill>
                <a:sysClr val="windowText" lastClr="000000"/>
              </a:solidFill>
              <a:effectLst/>
              <a:latin typeface="+mn-lt"/>
              <a:ea typeface="+mn-ea"/>
              <a:cs typeface="+mn-cs"/>
            </a:rPr>
            <a:t>+22,118</a:t>
          </a:r>
          <a:r>
            <a:rPr lang="ja-JP" altLang="ja-JP" sz="1100">
              <a:solidFill>
                <a:sysClr val="windowText" lastClr="000000"/>
              </a:solidFill>
              <a:effectLst/>
              <a:latin typeface="+mn-lt"/>
              <a:ea typeface="+mn-ea"/>
              <a:cs typeface="+mn-cs"/>
            </a:rPr>
            <a:t>円、対類似団体比</a:t>
          </a:r>
          <a:r>
            <a:rPr lang="en-US" altLang="ja-JP" sz="1100">
              <a:solidFill>
                <a:sysClr val="windowText" lastClr="000000"/>
              </a:solidFill>
              <a:effectLst/>
              <a:latin typeface="+mn-lt"/>
              <a:ea typeface="+mn-ea"/>
              <a:cs typeface="+mn-cs"/>
            </a:rPr>
            <a:t>117.6</a:t>
          </a:r>
          <a:r>
            <a:rPr lang="ja-JP" altLang="ja-JP" sz="1100">
              <a:solidFill>
                <a:sysClr val="windowText" lastClr="000000"/>
              </a:solidFill>
              <a:effectLst/>
              <a:latin typeface="+mn-lt"/>
              <a:ea typeface="+mn-ea"/>
              <a:cs typeface="+mn-cs"/>
            </a:rPr>
            <a:t>％）、普通建設事業費（類似団体との差額</a:t>
          </a:r>
          <a:r>
            <a:rPr lang="en-US" altLang="ja-JP" sz="1100">
              <a:solidFill>
                <a:sysClr val="windowText" lastClr="000000"/>
              </a:solidFill>
              <a:effectLst/>
              <a:latin typeface="+mn-lt"/>
              <a:ea typeface="+mn-ea"/>
              <a:cs typeface="+mn-cs"/>
            </a:rPr>
            <a:t>+8,437</a:t>
          </a:r>
          <a:r>
            <a:rPr lang="ja-JP" altLang="ja-JP" sz="1100">
              <a:solidFill>
                <a:sysClr val="windowText" lastClr="000000"/>
              </a:solidFill>
              <a:effectLst/>
              <a:latin typeface="+mn-lt"/>
              <a:ea typeface="+mn-ea"/>
              <a:cs typeface="+mn-cs"/>
            </a:rPr>
            <a:t>円、対類似団体比</a:t>
          </a:r>
          <a:r>
            <a:rPr lang="en-US" altLang="ja-JP" sz="1100">
              <a:solidFill>
                <a:sysClr val="windowText" lastClr="000000"/>
              </a:solidFill>
              <a:effectLst/>
              <a:latin typeface="+mn-lt"/>
              <a:ea typeface="+mn-ea"/>
              <a:cs typeface="+mn-cs"/>
            </a:rPr>
            <a:t>108.7</a:t>
          </a:r>
          <a:r>
            <a:rPr lang="ja-JP" altLang="ja-JP" sz="1100">
              <a:solidFill>
                <a:sysClr val="windowText" lastClr="000000"/>
              </a:solidFill>
              <a:effectLst/>
              <a:latin typeface="+mn-lt"/>
              <a:ea typeface="+mn-ea"/>
              <a:cs typeface="+mn-cs"/>
            </a:rPr>
            <a:t>％）、災害復旧事業費（類似団体との差額</a:t>
          </a:r>
          <a:r>
            <a:rPr lang="en-US" altLang="ja-JP" sz="1100">
              <a:solidFill>
                <a:sysClr val="windowText" lastClr="000000"/>
              </a:solidFill>
              <a:effectLst/>
              <a:latin typeface="+mn-lt"/>
              <a:ea typeface="+mn-ea"/>
              <a:cs typeface="+mn-cs"/>
            </a:rPr>
            <a:t>+15,947</a:t>
          </a:r>
          <a:r>
            <a:rPr lang="ja-JP" altLang="ja-JP" sz="1100">
              <a:solidFill>
                <a:sysClr val="windowText" lastClr="000000"/>
              </a:solidFill>
              <a:effectLst/>
              <a:latin typeface="+mn-lt"/>
              <a:ea typeface="+mn-ea"/>
              <a:cs typeface="+mn-cs"/>
            </a:rPr>
            <a:t>円、対類似団体比</a:t>
          </a:r>
          <a:r>
            <a:rPr lang="en-US" altLang="ja-JP" sz="1100">
              <a:solidFill>
                <a:sysClr val="windowText" lastClr="000000"/>
              </a:solidFill>
              <a:effectLst/>
              <a:latin typeface="+mn-lt"/>
              <a:ea typeface="+mn-ea"/>
              <a:cs typeface="+mn-cs"/>
            </a:rPr>
            <a:t>258.5</a:t>
          </a:r>
          <a:r>
            <a:rPr lang="ja-JP" altLang="ja-JP" sz="1100">
              <a:solidFill>
                <a:sysClr val="windowText" lastClr="000000"/>
              </a:solidFill>
              <a:effectLst/>
              <a:latin typeface="+mn-lt"/>
              <a:ea typeface="+mn-ea"/>
              <a:cs typeface="+mn-cs"/>
            </a:rPr>
            <a:t>％）、</a:t>
          </a:r>
          <a:r>
            <a:rPr lang="ja-JP" altLang="en-US" sz="1100">
              <a:solidFill>
                <a:sysClr val="windowText" lastClr="000000"/>
              </a:solidFill>
              <a:effectLst/>
              <a:latin typeface="+mn-lt"/>
              <a:ea typeface="+mn-ea"/>
              <a:cs typeface="+mn-cs"/>
            </a:rPr>
            <a:t>公債費（類似団体との差額</a:t>
          </a:r>
          <a:r>
            <a:rPr lang="en-US" altLang="ja-JP" sz="1100">
              <a:solidFill>
                <a:sysClr val="windowText" lastClr="000000"/>
              </a:solidFill>
              <a:effectLst/>
              <a:latin typeface="+mn-lt"/>
              <a:ea typeface="+mn-ea"/>
              <a:cs typeface="+mn-cs"/>
            </a:rPr>
            <a:t>+2,676</a:t>
          </a:r>
          <a:r>
            <a:rPr lang="ja-JP" altLang="en-US" sz="1100">
              <a:solidFill>
                <a:sysClr val="windowText" lastClr="000000"/>
              </a:solidFill>
              <a:effectLst/>
              <a:latin typeface="+mn-lt"/>
              <a:ea typeface="+mn-ea"/>
              <a:cs typeface="+mn-cs"/>
            </a:rPr>
            <a:t>円、対類似団体比</a:t>
          </a:r>
          <a:r>
            <a:rPr lang="en-US" altLang="ja-JP" sz="1100">
              <a:solidFill>
                <a:sysClr val="windowText" lastClr="000000"/>
              </a:solidFill>
              <a:effectLst/>
              <a:latin typeface="+mn-lt"/>
              <a:ea typeface="+mn-ea"/>
              <a:cs typeface="+mn-cs"/>
            </a:rPr>
            <a:t>103.6</a:t>
          </a:r>
          <a:r>
            <a:rPr lang="ja-JP" altLang="en-US"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積立金（類似団体との差額</a:t>
          </a:r>
          <a:r>
            <a:rPr lang="en-US" altLang="ja-JP" sz="1100">
              <a:solidFill>
                <a:sysClr val="windowText" lastClr="000000"/>
              </a:solidFill>
              <a:effectLst/>
              <a:latin typeface="+mn-lt"/>
              <a:ea typeface="+mn-ea"/>
              <a:cs typeface="+mn-cs"/>
            </a:rPr>
            <a:t>+78,018</a:t>
          </a:r>
          <a:r>
            <a:rPr lang="ja-JP" altLang="ja-JP" sz="1100">
              <a:solidFill>
                <a:sysClr val="windowText" lastClr="000000"/>
              </a:solidFill>
              <a:effectLst/>
              <a:latin typeface="+mn-lt"/>
              <a:ea typeface="+mn-ea"/>
              <a:cs typeface="+mn-cs"/>
            </a:rPr>
            <a:t>円、対類似団体比</a:t>
          </a:r>
          <a:r>
            <a:rPr lang="en-US" altLang="ja-JP" sz="1100">
              <a:solidFill>
                <a:sysClr val="windowText" lastClr="000000"/>
              </a:solidFill>
              <a:effectLst/>
              <a:latin typeface="+mn-lt"/>
              <a:ea typeface="+mn-ea"/>
              <a:cs typeface="+mn-cs"/>
            </a:rPr>
            <a:t>260.6</a:t>
          </a:r>
          <a:r>
            <a:rPr lang="ja-JP" altLang="ja-JP" sz="1100">
              <a:solidFill>
                <a:sysClr val="windowText" lastClr="000000"/>
              </a:solidFill>
              <a:effectLst/>
              <a:latin typeface="+mn-lt"/>
              <a:ea typeface="+mn-ea"/>
              <a:cs typeface="+mn-cs"/>
            </a:rPr>
            <a:t>％）、貸付金（類似団体との差額</a:t>
          </a:r>
          <a:r>
            <a:rPr lang="en-US" altLang="ja-JP" sz="1100">
              <a:solidFill>
                <a:sysClr val="windowText" lastClr="000000"/>
              </a:solidFill>
              <a:effectLst/>
              <a:latin typeface="+mn-lt"/>
              <a:ea typeface="+mn-ea"/>
              <a:cs typeface="+mn-cs"/>
            </a:rPr>
            <a:t>+11,314</a:t>
          </a:r>
          <a:r>
            <a:rPr lang="ja-JP" altLang="ja-JP" sz="1100">
              <a:solidFill>
                <a:sysClr val="windowText" lastClr="000000"/>
              </a:solidFill>
              <a:effectLst/>
              <a:latin typeface="+mn-lt"/>
              <a:ea typeface="+mn-ea"/>
              <a:cs typeface="+mn-cs"/>
            </a:rPr>
            <a:t>円、対類似団体比</a:t>
          </a:r>
          <a:r>
            <a:rPr lang="en-US" altLang="ja-JP" sz="1100">
              <a:solidFill>
                <a:sysClr val="windowText" lastClr="000000"/>
              </a:solidFill>
              <a:effectLst/>
              <a:latin typeface="+mn-lt"/>
              <a:ea typeface="+mn-ea"/>
              <a:cs typeface="+mn-cs"/>
            </a:rPr>
            <a:t>301.6</a:t>
          </a:r>
          <a:r>
            <a:rPr lang="ja-JP" altLang="ja-JP" sz="1100">
              <a:solidFill>
                <a:sysClr val="windowText" lastClr="000000"/>
              </a:solidFill>
              <a:effectLst/>
              <a:latin typeface="+mn-lt"/>
              <a:ea typeface="+mn-ea"/>
              <a:cs typeface="+mn-cs"/>
            </a:rPr>
            <a:t>％）、繰出金（類似団体との差額</a:t>
          </a:r>
          <a:r>
            <a:rPr lang="en-US" altLang="ja-JP" sz="1100">
              <a:solidFill>
                <a:sysClr val="windowText" lastClr="000000"/>
              </a:solidFill>
              <a:effectLst/>
              <a:latin typeface="+mn-lt"/>
              <a:ea typeface="+mn-ea"/>
              <a:cs typeface="+mn-cs"/>
            </a:rPr>
            <a:t>+34,469</a:t>
          </a:r>
          <a:r>
            <a:rPr lang="ja-JP" altLang="ja-JP" sz="1100">
              <a:solidFill>
                <a:sysClr val="windowText" lastClr="000000"/>
              </a:solidFill>
              <a:effectLst/>
              <a:latin typeface="+mn-lt"/>
              <a:ea typeface="+mn-ea"/>
              <a:cs typeface="+mn-cs"/>
            </a:rPr>
            <a:t>円、対類似団体比</a:t>
          </a:r>
          <a:r>
            <a:rPr lang="en-US" altLang="ja-JP" sz="1100">
              <a:solidFill>
                <a:sysClr val="windowText" lastClr="000000"/>
              </a:solidFill>
              <a:effectLst/>
              <a:latin typeface="+mn-lt"/>
              <a:ea typeface="+mn-ea"/>
              <a:cs typeface="+mn-cs"/>
            </a:rPr>
            <a:t>162.4</a:t>
          </a:r>
          <a:r>
            <a:rPr lang="ja-JP" altLang="ja-JP" sz="1100">
              <a:solidFill>
                <a:sysClr val="windowText" lastClr="000000"/>
              </a:solidFill>
              <a:effectLst/>
              <a:latin typeface="+mn-lt"/>
              <a:ea typeface="+mn-ea"/>
              <a:cs typeface="+mn-cs"/>
            </a:rPr>
            <a:t>％）である。各費目における類似団体平均額を上回った理由としては、以下のようなことが考えられる。</a:t>
          </a:r>
          <a:br>
            <a:rPr lang="en-US" altLang="ja-JP" sz="1100">
              <a:solidFill>
                <a:sysClr val="windowText" lastClr="000000"/>
              </a:solidFill>
              <a:effectLst/>
              <a:latin typeface="+mn-lt"/>
              <a:ea typeface="+mn-ea"/>
              <a:cs typeface="+mn-cs"/>
            </a:rPr>
          </a:br>
          <a:r>
            <a:rPr lang="ja-JP" altLang="ja-JP" sz="1100">
              <a:solidFill>
                <a:sysClr val="windowText" lastClr="000000"/>
              </a:solidFill>
              <a:effectLst/>
              <a:latin typeface="+mn-lt"/>
              <a:ea typeface="+mn-ea"/>
              <a:cs typeface="+mn-cs"/>
            </a:rPr>
            <a:t>　人件費については、単独消防であるため類似団体よりも職員数が多いことによるものである。物件費については、</a:t>
          </a:r>
          <a:r>
            <a:rPr kumimoji="1" lang="ja-JP" altLang="en-US" sz="1100">
              <a:solidFill>
                <a:sysClr val="windowText" lastClr="000000"/>
              </a:solidFill>
              <a:effectLst/>
              <a:latin typeface="+mn-lt"/>
              <a:ea typeface="+mn-ea"/>
              <a:cs typeface="+mn-cs"/>
            </a:rPr>
            <a:t>新型コロナワクチン接種事業</a:t>
          </a:r>
          <a:r>
            <a:rPr kumimoji="1" lang="ja-JP" altLang="ja-JP" sz="1100">
              <a:solidFill>
                <a:sysClr val="windowText" lastClr="000000"/>
              </a:solidFill>
              <a:effectLst/>
              <a:latin typeface="+mn-lt"/>
              <a:ea typeface="+mn-ea"/>
              <a:cs typeface="+mn-cs"/>
            </a:rPr>
            <a:t>の増加によるものである</a:t>
          </a:r>
          <a:r>
            <a:rPr kumimoji="1" lang="ja-JP" altLang="ja-JP"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扶助費</a:t>
          </a:r>
          <a:r>
            <a:rPr lang="ja-JP" altLang="ja-JP" sz="1100">
              <a:solidFill>
                <a:sysClr val="windowText" lastClr="000000"/>
              </a:solidFill>
              <a:effectLst/>
              <a:latin typeface="+mn-lt"/>
              <a:ea typeface="+mn-ea"/>
              <a:cs typeface="+mn-cs"/>
            </a:rPr>
            <a:t>については、令和元年に</a:t>
          </a:r>
          <a:r>
            <a:rPr kumimoji="1" lang="ja-JP" altLang="ja-JP" sz="1100" b="0" i="0" baseline="0">
              <a:solidFill>
                <a:sysClr val="windowText" lastClr="000000"/>
              </a:solidFill>
              <a:effectLst/>
              <a:latin typeface="+mn-lt"/>
              <a:ea typeface="+mn-ea"/>
              <a:cs typeface="+mn-cs"/>
            </a:rPr>
            <a:t>市内に新規事業所が開設したことに伴い障害児通所給付費の増や障害福祉サービス全般において利用者の増加がみられ、費用が増加していることによる</a:t>
          </a:r>
          <a:r>
            <a:rPr lang="ja-JP" altLang="ja-JP" sz="1100">
              <a:solidFill>
                <a:sysClr val="windowText" lastClr="000000"/>
              </a:solidFill>
              <a:effectLst/>
              <a:latin typeface="+mn-lt"/>
              <a:ea typeface="+mn-ea"/>
              <a:cs typeface="+mn-cs"/>
            </a:rPr>
            <a:t>ものである。普通建設事業費については、</a:t>
          </a:r>
          <a:r>
            <a:rPr lang="ja-JP" altLang="en-US" sz="1100">
              <a:solidFill>
                <a:sysClr val="windowText" lastClr="000000"/>
              </a:solidFill>
              <a:effectLst/>
              <a:latin typeface="+mn-lt"/>
              <a:ea typeface="+mn-ea"/>
              <a:cs typeface="+mn-cs"/>
            </a:rPr>
            <a:t>社会資本整備総合交付金事業の事業費増、光ブロードバンド整備事業等</a:t>
          </a:r>
          <a:r>
            <a:rPr lang="ja-JP" altLang="ja-JP" sz="1100">
              <a:solidFill>
                <a:sysClr val="windowText" lastClr="000000"/>
              </a:solidFill>
              <a:effectLst/>
              <a:latin typeface="+mn-lt"/>
              <a:ea typeface="+mn-ea"/>
              <a:cs typeface="+mn-cs"/>
            </a:rPr>
            <a:t>によるものである。災害復旧事業費については、令和</a:t>
          </a:r>
          <a:r>
            <a:rPr lang="en-US" altLang="ja-JP" sz="1100">
              <a:solidFill>
                <a:sysClr val="windowText" lastClr="000000"/>
              </a:solidFill>
              <a:effectLst/>
              <a:latin typeface="+mn-lt"/>
              <a:ea typeface="+mn-ea"/>
              <a:cs typeface="+mn-cs"/>
            </a:rPr>
            <a:t>3</a:t>
          </a:r>
          <a:r>
            <a:rPr lang="ja-JP" altLang="en-US" sz="1100">
              <a:solidFill>
                <a:sysClr val="windowText" lastClr="000000"/>
              </a:solidFill>
              <a:effectLst/>
              <a:latin typeface="+mn-lt"/>
              <a:ea typeface="+mn-ea"/>
              <a:cs typeface="+mn-cs"/>
            </a:rPr>
            <a:t>年</a:t>
          </a:r>
          <a:r>
            <a:rPr lang="en-US" altLang="ja-JP" sz="1100">
              <a:solidFill>
                <a:sysClr val="windowText" lastClr="000000"/>
              </a:solidFill>
              <a:effectLst/>
              <a:latin typeface="+mn-lt"/>
              <a:ea typeface="+mn-ea"/>
              <a:cs typeface="+mn-cs"/>
            </a:rPr>
            <a:t>8</a:t>
          </a:r>
          <a:r>
            <a:rPr lang="ja-JP" altLang="ja-JP" sz="1100">
              <a:solidFill>
                <a:sysClr val="windowText" lastClr="000000"/>
              </a:solidFill>
              <a:effectLst/>
              <a:latin typeface="+mn-lt"/>
              <a:ea typeface="+mn-ea"/>
              <a:cs typeface="+mn-cs"/>
            </a:rPr>
            <a:t>月豪雨の災害復旧事業や</a:t>
          </a:r>
          <a:r>
            <a:rPr kumimoji="1" lang="ja-JP" altLang="ja-JP" sz="1100">
              <a:solidFill>
                <a:sysClr val="windowText" lastClr="000000"/>
              </a:solidFill>
              <a:effectLst/>
              <a:latin typeface="+mn-lt"/>
              <a:ea typeface="+mn-ea"/>
              <a:cs typeface="+mn-cs"/>
            </a:rPr>
            <a:t>降灰災害対策事業によ</a:t>
          </a:r>
          <a:r>
            <a:rPr lang="ja-JP" altLang="ja-JP" sz="1100">
              <a:solidFill>
                <a:sysClr val="windowText" lastClr="000000"/>
              </a:solidFill>
              <a:effectLst/>
              <a:latin typeface="+mn-lt"/>
              <a:ea typeface="+mn-ea"/>
              <a:cs typeface="+mn-cs"/>
            </a:rPr>
            <a:t>るものである。</a:t>
          </a:r>
          <a:r>
            <a:rPr lang="ja-JP" altLang="en-US" sz="1100">
              <a:solidFill>
                <a:sysClr val="windowText" lastClr="000000"/>
              </a:solidFill>
              <a:effectLst/>
              <a:latin typeface="+mn-lt"/>
              <a:ea typeface="+mn-ea"/>
              <a:cs typeface="+mn-cs"/>
            </a:rPr>
            <a:t>公債費については平成</a:t>
          </a:r>
          <a:r>
            <a:rPr lang="en-US" altLang="ja-JP" sz="1100">
              <a:solidFill>
                <a:sysClr val="windowText" lastClr="000000"/>
              </a:solidFill>
              <a:effectLst/>
              <a:latin typeface="+mn-lt"/>
              <a:ea typeface="+mn-ea"/>
              <a:cs typeface="+mn-cs"/>
            </a:rPr>
            <a:t>29</a:t>
          </a:r>
          <a:r>
            <a:rPr lang="ja-JP" altLang="en-US" sz="1100">
              <a:solidFill>
                <a:sysClr val="windowText" lastClr="000000"/>
              </a:solidFill>
              <a:effectLst/>
              <a:latin typeface="+mn-lt"/>
              <a:ea typeface="+mn-ea"/>
              <a:cs typeface="+mn-cs"/>
            </a:rPr>
            <a:t>年度の都市公園整備事業等の過疎債元金償還開始によるものである。</a:t>
          </a:r>
          <a:r>
            <a:rPr lang="ja-JP" altLang="ja-JP" sz="1100">
              <a:solidFill>
                <a:sysClr val="windowText" lastClr="000000"/>
              </a:solidFill>
              <a:effectLst/>
              <a:latin typeface="+mn-lt"/>
              <a:ea typeface="+mn-ea"/>
              <a:cs typeface="+mn-cs"/>
            </a:rPr>
            <a:t>積立金については、</a:t>
          </a:r>
          <a:r>
            <a:rPr kumimoji="1" lang="ja-JP" altLang="ja-JP" sz="1100" b="0" i="0" baseline="0">
              <a:solidFill>
                <a:sysClr val="windowText" lastClr="000000"/>
              </a:solidFill>
              <a:effectLst/>
              <a:latin typeface="+mn-lt"/>
              <a:ea typeface="+mn-ea"/>
              <a:cs typeface="+mn-cs"/>
            </a:rPr>
            <a:t>ふるさと応援基金及び市有施設整備基金への積立金等によるものである。</a:t>
          </a:r>
          <a:r>
            <a:rPr lang="ja-JP" altLang="ja-JP" sz="1100">
              <a:solidFill>
                <a:sysClr val="windowText" lastClr="000000"/>
              </a:solidFill>
              <a:effectLst/>
              <a:latin typeface="+mn-lt"/>
              <a:ea typeface="+mn-ea"/>
              <a:cs typeface="+mn-cs"/>
            </a:rPr>
            <a:t>貸付金については、市独自の水産振興資金貸付を行っていることによるものである。繰出金については、老人保健施設特別会計へ</a:t>
          </a:r>
          <a:r>
            <a:rPr lang="ja-JP" altLang="en-US" sz="1100">
              <a:solidFill>
                <a:sysClr val="windowText" lastClr="000000"/>
              </a:solidFill>
              <a:effectLst/>
              <a:latin typeface="+mn-lt"/>
              <a:ea typeface="+mn-ea"/>
              <a:cs typeface="+mn-cs"/>
            </a:rPr>
            <a:t>の繰出額増によるものである。</a:t>
          </a:r>
          <a:r>
            <a:rPr lang="ja-JP" altLang="ja-JP" sz="1100">
              <a:solidFill>
                <a:sysClr val="windowText" lastClr="000000"/>
              </a:solidFill>
              <a:effectLst/>
              <a:latin typeface="+mn-lt"/>
              <a:ea typeface="+mn-ea"/>
              <a:cs typeface="+mn-cs"/>
            </a:rPr>
            <a:t>今後も引き続き歳出の適正化を図り、健全な財政運営に努める。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13,885
13,635
162.12
13,249,428
12,804,155
433,308
5,752,925
9,410,213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116840</xdr:rowOff>
    </xdr:from>
    <xdr:to>
      <xdr:col>24</xdr:col>
      <xdr:colOff>62865</xdr:colOff>
      <xdr:row>37</xdr:row>
      <xdr:rowOff>130747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0340"/>
          <a:ext cx="1270" cy="121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134573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7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130747</xdr:rowOff>
    </xdr:from>
    <xdr:to>
      <xdr:col>24</xdr:col>
      <xdr:colOff>152400</xdr:colOff>
      <xdr:row>37</xdr:row>
      <xdr:rowOff>130747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74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63517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116840</xdr:rowOff>
    </xdr:from>
    <xdr:to>
      <xdr:col>24</xdr:col>
      <xdr:colOff>152400</xdr:colOff>
      <xdr:row>30</xdr:row>
      <xdr:rowOff>116840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139509</xdr:rowOff>
    </xdr:from>
    <xdr:to>
      <xdr:col>24</xdr:col>
      <xdr:colOff>63500</xdr:colOff>
      <xdr:row>32</xdr:row>
      <xdr:rowOff>147510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625909"/>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78948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79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100521</xdr:rowOff>
    </xdr:from>
    <xdr:to>
      <xdr:col>24</xdr:col>
      <xdr:colOff>114300</xdr:colOff>
      <xdr:row>36</xdr:row>
      <xdr:rowOff>30671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147510</xdr:rowOff>
    </xdr:from>
    <xdr:to>
      <xdr:col>19</xdr:col>
      <xdr:colOff>177800</xdr:colOff>
      <xdr:row>33</xdr:row>
      <xdr:rowOff>7874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633910"/>
          <a:ext cx="889000" cy="3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125666</xdr:rowOff>
    </xdr:from>
    <xdr:to>
      <xdr:col>20</xdr:col>
      <xdr:colOff>38100</xdr:colOff>
      <xdr:row>36</xdr:row>
      <xdr:rowOff>55816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46943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5778</xdr:rowOff>
    </xdr:from>
    <xdr:to>
      <xdr:col>15</xdr:col>
      <xdr:colOff>50800</xdr:colOff>
      <xdr:row>33</xdr:row>
      <xdr:rowOff>7874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663628"/>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86233</xdr:rowOff>
    </xdr:from>
    <xdr:to>
      <xdr:col>15</xdr:col>
      <xdr:colOff>101600</xdr:colOff>
      <xdr:row>36</xdr:row>
      <xdr:rowOff>16383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7510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153035</xdr:rowOff>
    </xdr:from>
    <xdr:to>
      <xdr:col>10</xdr:col>
      <xdr:colOff>114300</xdr:colOff>
      <xdr:row>33</xdr:row>
      <xdr:rowOff>5778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639435"/>
          <a:ext cx="889000" cy="2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81280</xdr:rowOff>
    </xdr:from>
    <xdr:to>
      <xdr:col>10</xdr:col>
      <xdr:colOff>165100</xdr:colOff>
      <xdr:row>36</xdr:row>
      <xdr:rowOff>11430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2557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86614</xdr:rowOff>
    </xdr:from>
    <xdr:to>
      <xdr:col>6</xdr:col>
      <xdr:colOff>38100</xdr:colOff>
      <xdr:row>36</xdr:row>
      <xdr:rowOff>16764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7891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88709</xdr:rowOff>
    </xdr:from>
    <xdr:to>
      <xdr:col>24</xdr:col>
      <xdr:colOff>114300</xdr:colOff>
      <xdr:row>33</xdr:row>
      <xdr:rowOff>18859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7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111586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96710</xdr:rowOff>
    </xdr:from>
    <xdr:to>
      <xdr:col>20</xdr:col>
      <xdr:colOff>38100</xdr:colOff>
      <xdr:row>33</xdr:row>
      <xdr:rowOff>26860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8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43387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58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128524</xdr:rowOff>
    </xdr:from>
    <xdr:to>
      <xdr:col>15</xdr:col>
      <xdr:colOff>101600</xdr:colOff>
      <xdr:row>33</xdr:row>
      <xdr:rowOff>58674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1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75201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39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126428</xdr:rowOff>
    </xdr:from>
    <xdr:to>
      <xdr:col>10</xdr:col>
      <xdr:colOff>165100</xdr:colOff>
      <xdr:row>33</xdr:row>
      <xdr:rowOff>56578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1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73105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38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102235</xdr:rowOff>
    </xdr:from>
    <xdr:to>
      <xdr:col>6</xdr:col>
      <xdr:colOff>38100</xdr:colOff>
      <xdr:row>33</xdr:row>
      <xdr:rowOff>32385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8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48912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36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69031</xdr:rowOff>
    </xdr:from>
    <xdr:to>
      <xdr:col>24</xdr:col>
      <xdr:colOff>62865</xdr:colOff>
      <xdr:row>58</xdr:row>
      <xdr:rowOff>154302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2981"/>
          <a:ext cx="1270" cy="1285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158129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154302</xdr:rowOff>
    </xdr:from>
    <xdr:to>
      <xdr:col>24</xdr:col>
      <xdr:colOff>152400</xdr:colOff>
      <xdr:row>58</xdr:row>
      <xdr:rowOff>154302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9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15708</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2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1,060,645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69031</xdr:rowOff>
    </xdr:from>
    <xdr:to>
      <xdr:col>24</xdr:col>
      <xdr:colOff>152400</xdr:colOff>
      <xdr:row>51</xdr:row>
      <xdr:rowOff>69031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121358</xdr:rowOff>
    </xdr:from>
    <xdr:to>
      <xdr:col>24</xdr:col>
      <xdr:colOff>63500</xdr:colOff>
      <xdr:row>57</xdr:row>
      <xdr:rowOff>57424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22558"/>
          <a:ext cx="838200" cy="10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144453</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7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166026</xdr:rowOff>
    </xdr:from>
    <xdr:to>
      <xdr:col>24</xdr:col>
      <xdr:colOff>114300</xdr:colOff>
      <xdr:row>58</xdr:row>
      <xdr:rowOff>96176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121358</xdr:rowOff>
    </xdr:from>
    <xdr:to>
      <xdr:col>19</xdr:col>
      <xdr:colOff>177800</xdr:colOff>
      <xdr:row>57</xdr:row>
      <xdr:rowOff>37509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22558"/>
          <a:ext cx="889000" cy="8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68942</xdr:rowOff>
    </xdr:from>
    <xdr:to>
      <xdr:col>20</xdr:col>
      <xdr:colOff>38100</xdr:colOff>
      <xdr:row>57</xdr:row>
      <xdr:rowOff>170542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161669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37509</xdr:rowOff>
    </xdr:from>
    <xdr:to>
      <xdr:col>15</xdr:col>
      <xdr:colOff>50800</xdr:colOff>
      <xdr:row>58</xdr:row>
      <xdr:rowOff>4468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10159"/>
          <a:ext cx="889000" cy="13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36071</xdr:rowOff>
    </xdr:from>
    <xdr:to>
      <xdr:col>15</xdr:col>
      <xdr:colOff>101600</xdr:colOff>
      <xdr:row>58</xdr:row>
      <xdr:rowOff>137671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128798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142139</xdr:rowOff>
    </xdr:from>
    <xdr:to>
      <xdr:col>10</xdr:col>
      <xdr:colOff>114300</xdr:colOff>
      <xdr:row>58</xdr:row>
      <xdr:rowOff>4468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14789"/>
          <a:ext cx="889000" cy="3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51643</xdr:rowOff>
    </xdr:from>
    <xdr:to>
      <xdr:col>10</xdr:col>
      <xdr:colOff>165100</xdr:colOff>
      <xdr:row>58</xdr:row>
      <xdr:rowOff>153243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9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144370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1008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52535</xdr:rowOff>
    </xdr:from>
    <xdr:to>
      <xdr:col>6</xdr:col>
      <xdr:colOff>38100</xdr:colOff>
      <xdr:row>58</xdr:row>
      <xdr:rowOff>154135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145262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1008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6624</xdr:rowOff>
    </xdr:from>
    <xdr:to>
      <xdr:col>24</xdr:col>
      <xdr:colOff>114300</xdr:colOff>
      <xdr:row>57</xdr:row>
      <xdr:rowOff>108224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7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29501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30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70558</xdr:rowOff>
    </xdr:from>
    <xdr:to>
      <xdr:col>20</xdr:col>
      <xdr:colOff>38100</xdr:colOff>
      <xdr:row>57</xdr:row>
      <xdr:rowOff>708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7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17235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46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158159</xdr:rowOff>
    </xdr:from>
    <xdr:to>
      <xdr:col>15</xdr:col>
      <xdr:colOff>101600</xdr:colOff>
      <xdr:row>57</xdr:row>
      <xdr:rowOff>88309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5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104836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3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125118</xdr:rowOff>
    </xdr:from>
    <xdr:to>
      <xdr:col>10</xdr:col>
      <xdr:colOff>165100</xdr:colOff>
      <xdr:row>58</xdr:row>
      <xdr:rowOff>55268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9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71795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72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91339</xdr:rowOff>
    </xdr:from>
    <xdr:to>
      <xdr:col>6</xdr:col>
      <xdr:colOff>38100</xdr:colOff>
      <xdr:row>58</xdr:row>
      <xdr:rowOff>21489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6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38016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3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155149</xdr:rowOff>
    </xdr:from>
    <xdr:to>
      <xdr:col>24</xdr:col>
      <xdr:colOff>62865</xdr:colOff>
      <xdr:row>77</xdr:row>
      <xdr:rowOff>65940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328099"/>
          <a:ext cx="1270" cy="93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69767</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7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65940</xdr:rowOff>
    </xdr:from>
    <xdr:to>
      <xdr:col>24</xdr:col>
      <xdr:colOff>152400</xdr:colOff>
      <xdr:row>77</xdr:row>
      <xdr:rowOff>65940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67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101826</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103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155149</xdr:rowOff>
    </xdr:from>
    <xdr:to>
      <xdr:col>24</xdr:col>
      <xdr:colOff>152400</xdr:colOff>
      <xdr:row>71</xdr:row>
      <xdr:rowOff>155149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32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116369</xdr:rowOff>
    </xdr:from>
    <xdr:to>
      <xdr:col>24</xdr:col>
      <xdr:colOff>63500</xdr:colOff>
      <xdr:row>75</xdr:row>
      <xdr:rowOff>48923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803669"/>
          <a:ext cx="838200" cy="10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48600</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073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70173</xdr:rowOff>
    </xdr:from>
    <xdr:to>
      <xdr:col>24</xdr:col>
      <xdr:colOff>114300</xdr:colOff>
      <xdr:row>76</xdr:row>
      <xdr:rowOff>322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48923</xdr:rowOff>
    </xdr:from>
    <xdr:to>
      <xdr:col>19</xdr:col>
      <xdr:colOff>177800</xdr:colOff>
      <xdr:row>75</xdr:row>
      <xdr:rowOff>164832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907673"/>
          <a:ext cx="889000" cy="11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26127</xdr:rowOff>
    </xdr:from>
    <xdr:to>
      <xdr:col>20</xdr:col>
      <xdr:colOff>38100</xdr:colOff>
      <xdr:row>76</xdr:row>
      <xdr:rowOff>127727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118854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164832</xdr:rowOff>
    </xdr:from>
    <xdr:to>
      <xdr:col>15</xdr:col>
      <xdr:colOff>50800</xdr:colOff>
      <xdr:row>76</xdr:row>
      <xdr:rowOff>26223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23582"/>
          <a:ext cx="889000" cy="3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40798</xdr:rowOff>
    </xdr:from>
    <xdr:to>
      <xdr:col>15</xdr:col>
      <xdr:colOff>101600</xdr:colOff>
      <xdr:row>76</xdr:row>
      <xdr:rowOff>142398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133525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26223</xdr:rowOff>
    </xdr:from>
    <xdr:to>
      <xdr:col>10</xdr:col>
      <xdr:colOff>114300</xdr:colOff>
      <xdr:row>76</xdr:row>
      <xdr:rowOff>33950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56423"/>
          <a:ext cx="889000" cy="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63946</xdr:rowOff>
    </xdr:from>
    <xdr:to>
      <xdr:col>10</xdr:col>
      <xdr:colOff>165100</xdr:colOff>
      <xdr:row>76</xdr:row>
      <xdr:rowOff>165546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156673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73740</xdr:rowOff>
    </xdr:from>
    <xdr:to>
      <xdr:col>6</xdr:col>
      <xdr:colOff>38100</xdr:colOff>
      <xdr:row>77</xdr:row>
      <xdr:rowOff>3890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166467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9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65569</xdr:rowOff>
    </xdr:from>
    <xdr:to>
      <xdr:col>24</xdr:col>
      <xdr:colOff>114300</xdr:colOff>
      <xdr:row>74</xdr:row>
      <xdr:rowOff>167169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5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88446</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04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169573</xdr:rowOff>
    </xdr:from>
    <xdr:to>
      <xdr:col>20</xdr:col>
      <xdr:colOff>38100</xdr:colOff>
      <xdr:row>75</xdr:row>
      <xdr:rowOff>99723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5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116250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32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114033</xdr:rowOff>
    </xdr:from>
    <xdr:to>
      <xdr:col>15</xdr:col>
      <xdr:colOff>101600</xdr:colOff>
      <xdr:row>76</xdr:row>
      <xdr:rowOff>44183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7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60710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748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146873</xdr:rowOff>
    </xdr:from>
    <xdr:to>
      <xdr:col>10</xdr:col>
      <xdr:colOff>165100</xdr:colOff>
      <xdr:row>76</xdr:row>
      <xdr:rowOff>77023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0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93550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80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154600</xdr:rowOff>
    </xdr:from>
    <xdr:to>
      <xdr:col>6</xdr:col>
      <xdr:colOff>38100</xdr:colOff>
      <xdr:row>76</xdr:row>
      <xdr:rowOff>84750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101277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8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105212</xdr:rowOff>
    </xdr:from>
    <xdr:to>
      <xdr:col>24</xdr:col>
      <xdr:colOff>62865</xdr:colOff>
      <xdr:row>97</xdr:row>
      <xdr:rowOff>143053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35712"/>
          <a:ext cx="1270" cy="123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146880</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7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143053</xdr:rowOff>
    </xdr:from>
    <xdr:to>
      <xdr:col>24</xdr:col>
      <xdr:colOff>152400</xdr:colOff>
      <xdr:row>97</xdr:row>
      <xdr:rowOff>143053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7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51889</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1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105212</xdr:rowOff>
    </xdr:from>
    <xdr:to>
      <xdr:col>24</xdr:col>
      <xdr:colOff>152400</xdr:colOff>
      <xdr:row>90</xdr:row>
      <xdr:rowOff>105212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3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137863</xdr:rowOff>
    </xdr:from>
    <xdr:to>
      <xdr:col>24</xdr:col>
      <xdr:colOff>63500</xdr:colOff>
      <xdr:row>96</xdr:row>
      <xdr:rowOff>24760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425613"/>
          <a:ext cx="838200" cy="5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165923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5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16046</xdr:rowOff>
    </xdr:from>
    <xdr:to>
      <xdr:col>24</xdr:col>
      <xdr:colOff>114300</xdr:colOff>
      <xdr:row>96</xdr:row>
      <xdr:rowOff>117646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7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24760</xdr:rowOff>
    </xdr:from>
    <xdr:to>
      <xdr:col>19</xdr:col>
      <xdr:colOff>177800</xdr:colOff>
      <xdr:row>96</xdr:row>
      <xdr:rowOff>149453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483960"/>
          <a:ext cx="889000" cy="12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73606</xdr:rowOff>
    </xdr:from>
    <xdr:to>
      <xdr:col>20</xdr:col>
      <xdr:colOff>38100</xdr:colOff>
      <xdr:row>97</xdr:row>
      <xdr:rowOff>3756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166333</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2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149453</xdr:rowOff>
    </xdr:from>
    <xdr:to>
      <xdr:col>15</xdr:col>
      <xdr:colOff>50800</xdr:colOff>
      <xdr:row>96</xdr:row>
      <xdr:rowOff>150482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608653"/>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84023</xdr:rowOff>
    </xdr:from>
    <xdr:to>
      <xdr:col>15</xdr:col>
      <xdr:colOff>101600</xdr:colOff>
      <xdr:row>97</xdr:row>
      <xdr:rowOff>14173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30700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31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150482</xdr:rowOff>
    </xdr:from>
    <xdr:to>
      <xdr:col>10</xdr:col>
      <xdr:colOff>114300</xdr:colOff>
      <xdr:row>97</xdr:row>
      <xdr:rowOff>19898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609682"/>
          <a:ext cx="889000" cy="4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102243</xdr:rowOff>
    </xdr:from>
    <xdr:to>
      <xdr:col>10</xdr:col>
      <xdr:colOff>165100</xdr:colOff>
      <xdr:row>97</xdr:row>
      <xdr:rowOff>32393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6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23520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5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101274</xdr:rowOff>
    </xdr:from>
    <xdr:to>
      <xdr:col>6</xdr:col>
      <xdr:colOff>38100</xdr:colOff>
      <xdr:row>97</xdr:row>
      <xdr:rowOff>31424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47951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33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87063</xdr:rowOff>
    </xdr:from>
    <xdr:to>
      <xdr:col>24</xdr:col>
      <xdr:colOff>114300</xdr:colOff>
      <xdr:row>96</xdr:row>
      <xdr:rowOff>17213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37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109940</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22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145410</xdr:rowOff>
    </xdr:from>
    <xdr:to>
      <xdr:col>20</xdr:col>
      <xdr:colOff>38100</xdr:colOff>
      <xdr:row>96</xdr:row>
      <xdr:rowOff>75560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4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92087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20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98653</xdr:rowOff>
    </xdr:from>
    <xdr:to>
      <xdr:col>15</xdr:col>
      <xdr:colOff>101600</xdr:colOff>
      <xdr:row>97</xdr:row>
      <xdr:rowOff>28803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55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19930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65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99682</xdr:rowOff>
    </xdr:from>
    <xdr:to>
      <xdr:col>10</xdr:col>
      <xdr:colOff>165100</xdr:colOff>
      <xdr:row>97</xdr:row>
      <xdr:rowOff>29832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55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46359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33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140548</xdr:rowOff>
    </xdr:from>
    <xdr:to>
      <xdr:col>6</xdr:col>
      <xdr:colOff>38100</xdr:colOff>
      <xdr:row>97</xdr:row>
      <xdr:rowOff>70698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59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61825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692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110668</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25618"/>
          <a:ext cx="1270" cy="1229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57345</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0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110668</xdr:rowOff>
    </xdr:from>
    <xdr:to>
      <xdr:col>55</xdr:col>
      <xdr:colOff>88900</xdr:colOff>
      <xdr:row>31</xdr:row>
      <xdr:rowOff>110668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25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102633</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748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79756</xdr:rowOff>
    </xdr:from>
    <xdr:to>
      <xdr:col>55</xdr:col>
      <xdr:colOff>50800</xdr:colOff>
      <xdr:row>38</xdr:row>
      <xdr:rowOff>9906</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2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97358</xdr:rowOff>
    </xdr:from>
    <xdr:to>
      <xdr:col>50</xdr:col>
      <xdr:colOff>165100</xdr:colOff>
      <xdr:row>38</xdr:row>
      <xdr:rowOff>27508</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44035</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16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94843</xdr:rowOff>
    </xdr:from>
    <xdr:to>
      <xdr:col>46</xdr:col>
      <xdr:colOff>38100</xdr:colOff>
      <xdr:row>38</xdr:row>
      <xdr:rowOff>24994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41520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96215</xdr:rowOff>
    </xdr:from>
    <xdr:to>
      <xdr:col>41</xdr:col>
      <xdr:colOff>101600</xdr:colOff>
      <xdr:row>38</xdr:row>
      <xdr:rowOff>26365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42892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15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86385</xdr:rowOff>
    </xdr:from>
    <xdr:to>
      <xdr:col>36</xdr:col>
      <xdr:colOff>165100</xdr:colOff>
      <xdr:row>38</xdr:row>
      <xdr:rowOff>16535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33062</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05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11354</xdr:rowOff>
    </xdr:from>
    <xdr:to>
      <xdr:col>54</xdr:col>
      <xdr:colOff>189865</xdr:colOff>
      <xdr:row>58</xdr:row>
      <xdr:rowOff>112306</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3854"/>
          <a:ext cx="1270" cy="1472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116133</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60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112306</xdr:rowOff>
    </xdr:from>
    <xdr:to>
      <xdr:col>55</xdr:col>
      <xdr:colOff>88900</xdr:colOff>
      <xdr:row>58</xdr:row>
      <xdr:rowOff>112306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5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129481</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9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11354</xdr:rowOff>
    </xdr:from>
    <xdr:to>
      <xdr:col>55</xdr:col>
      <xdr:colOff>88900</xdr:colOff>
      <xdr:row>50</xdr:row>
      <xdr:rowOff>11354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3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72758</xdr:rowOff>
    </xdr:from>
    <xdr:to>
      <xdr:col>55</xdr:col>
      <xdr:colOff>0</xdr:colOff>
      <xdr:row>54</xdr:row>
      <xdr:rowOff>102603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331058"/>
          <a:ext cx="838200"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160228</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89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10351</xdr:rowOff>
    </xdr:from>
    <xdr:to>
      <xdr:col>55</xdr:col>
      <xdr:colOff>50800</xdr:colOff>
      <xdr:row>56</xdr:row>
      <xdr:rowOff>111951</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102603</xdr:rowOff>
    </xdr:from>
    <xdr:to>
      <xdr:col>50</xdr:col>
      <xdr:colOff>114300</xdr:colOff>
      <xdr:row>54</xdr:row>
      <xdr:rowOff>130289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360903"/>
          <a:ext cx="889000" cy="2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21717</xdr:rowOff>
    </xdr:from>
    <xdr:to>
      <xdr:col>50</xdr:col>
      <xdr:colOff>165100</xdr:colOff>
      <xdr:row>56</xdr:row>
      <xdr:rowOff>123317</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114444</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161747</xdr:rowOff>
    </xdr:from>
    <xdr:to>
      <xdr:col>45</xdr:col>
      <xdr:colOff>177800</xdr:colOff>
      <xdr:row>54</xdr:row>
      <xdr:rowOff>130289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248597"/>
          <a:ext cx="889000" cy="13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58662</xdr:rowOff>
    </xdr:from>
    <xdr:to>
      <xdr:col>46</xdr:col>
      <xdr:colOff>38100</xdr:colOff>
      <xdr:row>56</xdr:row>
      <xdr:rowOff>160262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151389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5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92799</xdr:rowOff>
    </xdr:from>
    <xdr:to>
      <xdr:col>41</xdr:col>
      <xdr:colOff>50800</xdr:colOff>
      <xdr:row>53</xdr:row>
      <xdr:rowOff>161747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008199"/>
          <a:ext cx="889000" cy="24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49326</xdr:rowOff>
    </xdr:from>
    <xdr:to>
      <xdr:col>41</xdr:col>
      <xdr:colOff>101600</xdr:colOff>
      <xdr:row>56</xdr:row>
      <xdr:rowOff>150926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142053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74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59398</xdr:rowOff>
    </xdr:from>
    <xdr:to>
      <xdr:col>36</xdr:col>
      <xdr:colOff>165100</xdr:colOff>
      <xdr:row>56</xdr:row>
      <xdr:rowOff>160998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152125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5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21958</xdr:rowOff>
    </xdr:from>
    <xdr:to>
      <xdr:col>55</xdr:col>
      <xdr:colOff>50800</xdr:colOff>
      <xdr:row>54</xdr:row>
      <xdr:rowOff>123558</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28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44835</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13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51803</xdr:rowOff>
    </xdr:from>
    <xdr:to>
      <xdr:col>50</xdr:col>
      <xdr:colOff>165100</xdr:colOff>
      <xdr:row>54</xdr:row>
      <xdr:rowOff>153403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31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169930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08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79489</xdr:rowOff>
    </xdr:from>
    <xdr:to>
      <xdr:col>46</xdr:col>
      <xdr:colOff>38100</xdr:colOff>
      <xdr:row>55</xdr:row>
      <xdr:rowOff>9639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33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26166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11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110947</xdr:rowOff>
    </xdr:from>
    <xdr:to>
      <xdr:col>41</xdr:col>
      <xdr:colOff>101600</xdr:colOff>
      <xdr:row>54</xdr:row>
      <xdr:rowOff>41097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19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57624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897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41999</xdr:rowOff>
    </xdr:from>
    <xdr:to>
      <xdr:col>36</xdr:col>
      <xdr:colOff>165100</xdr:colOff>
      <xdr:row>52</xdr:row>
      <xdr:rowOff>143599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895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160126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873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105177</xdr:rowOff>
    </xdr:from>
    <xdr:to>
      <xdr:col>54</xdr:col>
      <xdr:colOff>189865</xdr:colOff>
      <xdr:row>78</xdr:row>
      <xdr:rowOff>123433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78127"/>
          <a:ext cx="1270" cy="1218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127260</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0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123433</xdr:rowOff>
    </xdr:from>
    <xdr:to>
      <xdr:col>55</xdr:col>
      <xdr:colOff>88900</xdr:colOff>
      <xdr:row>78</xdr:row>
      <xdr:rowOff>123433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49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51854</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5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105177</xdr:rowOff>
    </xdr:from>
    <xdr:to>
      <xdr:col>55</xdr:col>
      <xdr:colOff>88900</xdr:colOff>
      <xdr:row>71</xdr:row>
      <xdr:rowOff>105177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33474</xdr:rowOff>
    </xdr:from>
    <xdr:to>
      <xdr:col>55</xdr:col>
      <xdr:colOff>0</xdr:colOff>
      <xdr:row>78</xdr:row>
      <xdr:rowOff>47670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406574"/>
          <a:ext cx="838200" cy="1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142053</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172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119176</xdr:rowOff>
    </xdr:from>
    <xdr:to>
      <xdr:col>55</xdr:col>
      <xdr:colOff>50800</xdr:colOff>
      <xdr:row>78</xdr:row>
      <xdr:rowOff>49326</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47670</xdr:rowOff>
    </xdr:from>
    <xdr:to>
      <xdr:col>50</xdr:col>
      <xdr:colOff>114300</xdr:colOff>
      <xdr:row>78</xdr:row>
      <xdr:rowOff>83139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420770"/>
          <a:ext cx="889000" cy="3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112016</xdr:rowOff>
    </xdr:from>
    <xdr:to>
      <xdr:col>50</xdr:col>
      <xdr:colOff>165100</xdr:colOff>
      <xdr:row>78</xdr:row>
      <xdr:rowOff>42166</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58693</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83139</xdr:rowOff>
    </xdr:from>
    <xdr:to>
      <xdr:col>45</xdr:col>
      <xdr:colOff>177800</xdr:colOff>
      <xdr:row>78</xdr:row>
      <xdr:rowOff>89897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456239"/>
          <a:ext cx="889000" cy="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161348</xdr:rowOff>
    </xdr:from>
    <xdr:to>
      <xdr:col>46</xdr:col>
      <xdr:colOff>38100</xdr:colOff>
      <xdr:row>78</xdr:row>
      <xdr:rowOff>91498</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108025</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89897</xdr:rowOff>
    </xdr:from>
    <xdr:to>
      <xdr:col>41</xdr:col>
      <xdr:colOff>50800</xdr:colOff>
      <xdr:row>78</xdr:row>
      <xdr:rowOff>97940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46299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1423</xdr:rowOff>
    </xdr:from>
    <xdr:to>
      <xdr:col>41</xdr:col>
      <xdr:colOff>101600</xdr:colOff>
      <xdr:row>78</xdr:row>
      <xdr:rowOff>103023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119550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14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2741</xdr:rowOff>
    </xdr:from>
    <xdr:to>
      <xdr:col>36</xdr:col>
      <xdr:colOff>165100</xdr:colOff>
      <xdr:row>78</xdr:row>
      <xdr:rowOff>104341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7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120868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15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154124</xdr:rowOff>
    </xdr:from>
    <xdr:to>
      <xdr:col>55</xdr:col>
      <xdr:colOff>50800</xdr:colOff>
      <xdr:row>78</xdr:row>
      <xdr:rowOff>84274</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35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97603</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29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168320</xdr:rowOff>
    </xdr:from>
    <xdr:to>
      <xdr:col>50</xdr:col>
      <xdr:colOff>165100</xdr:colOff>
      <xdr:row>78</xdr:row>
      <xdr:rowOff>98470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36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89597</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46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32339</xdr:rowOff>
    </xdr:from>
    <xdr:to>
      <xdr:col>46</xdr:col>
      <xdr:colOff>38100</xdr:colOff>
      <xdr:row>78</xdr:row>
      <xdr:rowOff>133939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40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125066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49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39097</xdr:rowOff>
    </xdr:from>
    <xdr:to>
      <xdr:col>41</xdr:col>
      <xdr:colOff>101600</xdr:colOff>
      <xdr:row>78</xdr:row>
      <xdr:rowOff>140697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41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131824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50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47140</xdr:rowOff>
    </xdr:from>
    <xdr:to>
      <xdr:col>36</xdr:col>
      <xdr:colOff>165100</xdr:colOff>
      <xdr:row>78</xdr:row>
      <xdr:rowOff>148740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42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139867</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512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147152</xdr:rowOff>
    </xdr:from>
    <xdr:to>
      <xdr:col>54</xdr:col>
      <xdr:colOff>189865</xdr:colOff>
      <xdr:row>98</xdr:row>
      <xdr:rowOff>51643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749102"/>
          <a:ext cx="1270" cy="1104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55470</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5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51643</xdr:rowOff>
    </xdr:from>
    <xdr:to>
      <xdr:col>55</xdr:col>
      <xdr:colOff>88900</xdr:colOff>
      <xdr:row>98</xdr:row>
      <xdr:rowOff>51643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53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93829</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52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260,870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147152</xdr:rowOff>
    </xdr:from>
    <xdr:to>
      <xdr:col>55</xdr:col>
      <xdr:colOff>88900</xdr:colOff>
      <xdr:row>91</xdr:row>
      <xdr:rowOff>147152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749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63353</xdr:rowOff>
    </xdr:from>
    <xdr:to>
      <xdr:col>55</xdr:col>
      <xdr:colOff>0</xdr:colOff>
      <xdr:row>97</xdr:row>
      <xdr:rowOff>142717</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9639300" y="16694003"/>
          <a:ext cx="838200" cy="79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157921</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445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135044</xdr:rowOff>
    </xdr:from>
    <xdr:to>
      <xdr:col>55</xdr:col>
      <xdr:colOff>50800</xdr:colOff>
      <xdr:row>97</xdr:row>
      <xdr:rowOff>65194</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5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45887</xdr:rowOff>
    </xdr:from>
    <xdr:to>
      <xdr:col>50</xdr:col>
      <xdr:colOff>114300</xdr:colOff>
      <xdr:row>97</xdr:row>
      <xdr:rowOff>63353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8750300" y="16505087"/>
          <a:ext cx="889000" cy="18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159080</xdr:rowOff>
    </xdr:from>
    <xdr:to>
      <xdr:col>50</xdr:col>
      <xdr:colOff>165100</xdr:colOff>
      <xdr:row>97</xdr:row>
      <xdr:rowOff>89230</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61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105757</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39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45887</xdr:rowOff>
    </xdr:from>
    <xdr:to>
      <xdr:col>45</xdr:col>
      <xdr:colOff>177800</xdr:colOff>
      <xdr:row>96</xdr:row>
      <xdr:rowOff>150129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7861300" y="16505087"/>
          <a:ext cx="889000" cy="10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11692</xdr:rowOff>
    </xdr:from>
    <xdr:to>
      <xdr:col>46</xdr:col>
      <xdr:colOff>38100</xdr:colOff>
      <xdr:row>97</xdr:row>
      <xdr:rowOff>113292</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64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104419</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73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43492</xdr:rowOff>
    </xdr:from>
    <xdr:to>
      <xdr:col>41</xdr:col>
      <xdr:colOff>50800</xdr:colOff>
      <xdr:row>96</xdr:row>
      <xdr:rowOff>150129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972300" y="16502692"/>
          <a:ext cx="889000" cy="10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7088</xdr:rowOff>
    </xdr:from>
    <xdr:to>
      <xdr:col>41</xdr:col>
      <xdr:colOff>101600</xdr:colOff>
      <xdr:row>97</xdr:row>
      <xdr:rowOff>108688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6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99815</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73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5000</xdr:rowOff>
    </xdr:from>
    <xdr:to>
      <xdr:col>36</xdr:col>
      <xdr:colOff>165100</xdr:colOff>
      <xdr:row>97</xdr:row>
      <xdr:rowOff>106600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63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97727</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7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91917</xdr:rowOff>
    </xdr:from>
    <xdr:to>
      <xdr:col>55</xdr:col>
      <xdr:colOff>50800</xdr:colOff>
      <xdr:row>98</xdr:row>
      <xdr:rowOff>22067</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72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6844</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63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12553</xdr:rowOff>
    </xdr:from>
    <xdr:to>
      <xdr:col>50</xdr:col>
      <xdr:colOff>165100</xdr:colOff>
      <xdr:row>97</xdr:row>
      <xdr:rowOff>114153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64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105280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73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166537</xdr:rowOff>
    </xdr:from>
    <xdr:to>
      <xdr:col>46</xdr:col>
      <xdr:colOff>38100</xdr:colOff>
      <xdr:row>96</xdr:row>
      <xdr:rowOff>96687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45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113214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2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99329</xdr:rowOff>
    </xdr:from>
    <xdr:to>
      <xdr:col>41</xdr:col>
      <xdr:colOff>101600</xdr:colOff>
      <xdr:row>97</xdr:row>
      <xdr:rowOff>29479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55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46006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33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164142</xdr:rowOff>
    </xdr:from>
    <xdr:to>
      <xdr:col>36</xdr:col>
      <xdr:colOff>165100</xdr:colOff>
      <xdr:row>96</xdr:row>
      <xdr:rowOff>94292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45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110819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22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157436</xdr:rowOff>
    </xdr:from>
    <xdr:to>
      <xdr:col>85</xdr:col>
      <xdr:colOff>126364</xdr:colOff>
      <xdr:row>38</xdr:row>
      <xdr:rowOff>29134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300936"/>
          <a:ext cx="1269" cy="1243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32961</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54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29134</xdr:rowOff>
    </xdr:from>
    <xdr:to>
      <xdr:col>86</xdr:col>
      <xdr:colOff>25400</xdr:colOff>
      <xdr:row>38</xdr:row>
      <xdr:rowOff>29134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104113</xdr:rowOff>
    </xdr:from>
    <xdr:ext cx="534377"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7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157436</xdr:rowOff>
    </xdr:from>
    <xdr:to>
      <xdr:col>86</xdr:col>
      <xdr:colOff>25400</xdr:colOff>
      <xdr:row>30</xdr:row>
      <xdr:rowOff>157436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30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4693</xdr:rowOff>
    </xdr:from>
    <xdr:to>
      <xdr:col>85</xdr:col>
      <xdr:colOff>127000</xdr:colOff>
      <xdr:row>35</xdr:row>
      <xdr:rowOff>50127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005443"/>
          <a:ext cx="838200" cy="4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145394</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146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166967</xdr:rowOff>
    </xdr:from>
    <xdr:to>
      <xdr:col>85</xdr:col>
      <xdr:colOff>177800</xdr:colOff>
      <xdr:row>36</xdr:row>
      <xdr:rowOff>97117</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50127</xdr:rowOff>
    </xdr:from>
    <xdr:to>
      <xdr:col>81</xdr:col>
      <xdr:colOff>50800</xdr:colOff>
      <xdr:row>35</xdr:row>
      <xdr:rowOff>137090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050877"/>
          <a:ext cx="889000" cy="8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156737</xdr:rowOff>
    </xdr:from>
    <xdr:to>
      <xdr:col>81</xdr:col>
      <xdr:colOff>101600</xdr:colOff>
      <xdr:row>36</xdr:row>
      <xdr:rowOff>86887</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78014</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2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137090</xdr:rowOff>
    </xdr:from>
    <xdr:to>
      <xdr:col>76</xdr:col>
      <xdr:colOff>114300</xdr:colOff>
      <xdr:row>36</xdr:row>
      <xdr:rowOff>19266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6137840"/>
          <a:ext cx="889000" cy="5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33388</xdr:rowOff>
    </xdr:from>
    <xdr:to>
      <xdr:col>76</xdr:col>
      <xdr:colOff>165100</xdr:colOff>
      <xdr:row>36</xdr:row>
      <xdr:rowOff>134988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126115</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2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132518</xdr:rowOff>
    </xdr:from>
    <xdr:to>
      <xdr:col>71</xdr:col>
      <xdr:colOff>177800</xdr:colOff>
      <xdr:row>36</xdr:row>
      <xdr:rowOff>19266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814300" y="6133268"/>
          <a:ext cx="889000" cy="58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37274</xdr:rowOff>
    </xdr:from>
    <xdr:to>
      <xdr:col>72</xdr:col>
      <xdr:colOff>38100</xdr:colOff>
      <xdr:row>36</xdr:row>
      <xdr:rowOff>138874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130001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3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53086</xdr:rowOff>
    </xdr:from>
    <xdr:to>
      <xdr:col>67</xdr:col>
      <xdr:colOff>101600</xdr:colOff>
      <xdr:row>36</xdr:row>
      <xdr:rowOff>154686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145813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3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125343</xdr:rowOff>
    </xdr:from>
    <xdr:to>
      <xdr:col>85</xdr:col>
      <xdr:colOff>177800</xdr:colOff>
      <xdr:row>35</xdr:row>
      <xdr:rowOff>55493</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595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148220</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580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170777</xdr:rowOff>
    </xdr:from>
    <xdr:to>
      <xdr:col>81</xdr:col>
      <xdr:colOff>101600</xdr:colOff>
      <xdr:row>35</xdr:row>
      <xdr:rowOff>100927</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00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117454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577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86290</xdr:rowOff>
    </xdr:from>
    <xdr:to>
      <xdr:col>76</xdr:col>
      <xdr:colOff>165100</xdr:colOff>
      <xdr:row>36</xdr:row>
      <xdr:rowOff>16440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0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32967</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586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139916</xdr:rowOff>
    </xdr:from>
    <xdr:to>
      <xdr:col>72</xdr:col>
      <xdr:colOff>38100</xdr:colOff>
      <xdr:row>36</xdr:row>
      <xdr:rowOff>70066</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14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86593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91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81718</xdr:rowOff>
    </xdr:from>
    <xdr:to>
      <xdr:col>67</xdr:col>
      <xdr:colOff>101600</xdr:colOff>
      <xdr:row>36</xdr:row>
      <xdr:rowOff>11868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08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28395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85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145244</xdr:rowOff>
    </xdr:from>
    <xdr:to>
      <xdr:col>85</xdr:col>
      <xdr:colOff>126364</xdr:colOff>
      <xdr:row>59</xdr:row>
      <xdr:rowOff>22128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717744"/>
          <a:ext cx="1269" cy="141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25955</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14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22128</xdr:rowOff>
    </xdr:from>
    <xdr:to>
      <xdr:col>86</xdr:col>
      <xdr:colOff>25400</xdr:colOff>
      <xdr:row>59</xdr:row>
      <xdr:rowOff>22128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13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91921</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9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145244</xdr:rowOff>
    </xdr:from>
    <xdr:to>
      <xdr:col>86</xdr:col>
      <xdr:colOff>25400</xdr:colOff>
      <xdr:row>50</xdr:row>
      <xdr:rowOff>145244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71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8283</xdr:rowOff>
    </xdr:from>
    <xdr:to>
      <xdr:col>85</xdr:col>
      <xdr:colOff>127000</xdr:colOff>
      <xdr:row>56</xdr:row>
      <xdr:rowOff>160003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609483"/>
          <a:ext cx="838200" cy="15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143624</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401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120747</xdr:rowOff>
    </xdr:from>
    <xdr:to>
      <xdr:col>85</xdr:col>
      <xdr:colOff>177800</xdr:colOff>
      <xdr:row>56</xdr:row>
      <xdr:rowOff>50897</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55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8283</xdr:rowOff>
    </xdr:from>
    <xdr:to>
      <xdr:col>81</xdr:col>
      <xdr:colOff>50800</xdr:colOff>
      <xdr:row>57</xdr:row>
      <xdr:rowOff>22557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609483"/>
          <a:ext cx="889000" cy="18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48652</xdr:rowOff>
    </xdr:from>
    <xdr:to>
      <xdr:col>81</xdr:col>
      <xdr:colOff>101600</xdr:colOff>
      <xdr:row>55</xdr:row>
      <xdr:rowOff>150252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47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166779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25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18885</xdr:rowOff>
    </xdr:from>
    <xdr:to>
      <xdr:col>76</xdr:col>
      <xdr:colOff>114300</xdr:colOff>
      <xdr:row>57</xdr:row>
      <xdr:rowOff>22557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791535"/>
          <a:ext cx="889000" cy="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108317</xdr:rowOff>
    </xdr:from>
    <xdr:to>
      <xdr:col>76</xdr:col>
      <xdr:colOff>165100</xdr:colOff>
      <xdr:row>56</xdr:row>
      <xdr:rowOff>38467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5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54994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31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18885</xdr:rowOff>
    </xdr:from>
    <xdr:to>
      <xdr:col>71</xdr:col>
      <xdr:colOff>177800</xdr:colOff>
      <xdr:row>57</xdr:row>
      <xdr:rowOff>161989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791535"/>
          <a:ext cx="889000" cy="14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33907</xdr:rowOff>
    </xdr:from>
    <xdr:to>
      <xdr:col>72</xdr:col>
      <xdr:colOff>38100</xdr:colOff>
      <xdr:row>56</xdr:row>
      <xdr:rowOff>135507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3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152034</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41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25378</xdr:rowOff>
    </xdr:from>
    <xdr:to>
      <xdr:col>67</xdr:col>
      <xdr:colOff>101600</xdr:colOff>
      <xdr:row>56</xdr:row>
      <xdr:rowOff>126978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2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143505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40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109203</xdr:rowOff>
    </xdr:from>
    <xdr:to>
      <xdr:col>85</xdr:col>
      <xdr:colOff>177800</xdr:colOff>
      <xdr:row>57</xdr:row>
      <xdr:rowOff>39353</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71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87630</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68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128933</xdr:rowOff>
    </xdr:from>
    <xdr:to>
      <xdr:col>81</xdr:col>
      <xdr:colOff>101600</xdr:colOff>
      <xdr:row>56</xdr:row>
      <xdr:rowOff>59083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55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50210</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651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143207</xdr:rowOff>
    </xdr:from>
    <xdr:to>
      <xdr:col>76</xdr:col>
      <xdr:colOff>165100</xdr:colOff>
      <xdr:row>57</xdr:row>
      <xdr:rowOff>73357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74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64484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83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139535</xdr:rowOff>
    </xdr:from>
    <xdr:to>
      <xdr:col>72</xdr:col>
      <xdr:colOff>38100</xdr:colOff>
      <xdr:row>57</xdr:row>
      <xdr:rowOff>69685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74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60812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83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111189</xdr:rowOff>
    </xdr:from>
    <xdr:to>
      <xdr:col>67</xdr:col>
      <xdr:colOff>101600</xdr:colOff>
      <xdr:row>58</xdr:row>
      <xdr:rowOff>41339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8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32466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97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62554</xdr:rowOff>
    </xdr:from>
    <xdr:to>
      <xdr:col>85</xdr:col>
      <xdr:colOff>126364</xdr:colOff>
      <xdr:row>78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235504"/>
          <a:ext cx="1269" cy="116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9231</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201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62554</xdr:rowOff>
    </xdr:from>
    <xdr:to>
      <xdr:col>86</xdr:col>
      <xdr:colOff>25400</xdr:colOff>
      <xdr:row>71</xdr:row>
      <xdr:rowOff>62554</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235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159006</xdr:rowOff>
    </xdr:from>
    <xdr:to>
      <xdr:col>85</xdr:col>
      <xdr:colOff>127000</xdr:colOff>
      <xdr:row>77</xdr:row>
      <xdr:rowOff>48197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189206"/>
          <a:ext cx="838200" cy="6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66961</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68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88534</xdr:rowOff>
    </xdr:from>
    <xdr:to>
      <xdr:col>85</xdr:col>
      <xdr:colOff>177800</xdr:colOff>
      <xdr:row>78</xdr:row>
      <xdr:rowOff>18684</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2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151141</xdr:rowOff>
    </xdr:from>
    <xdr:to>
      <xdr:col>81</xdr:col>
      <xdr:colOff>50800</xdr:colOff>
      <xdr:row>76</xdr:row>
      <xdr:rowOff>159006</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181341"/>
          <a:ext cx="889000" cy="7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93414</xdr:rowOff>
    </xdr:from>
    <xdr:to>
      <xdr:col>81</xdr:col>
      <xdr:colOff>101600</xdr:colOff>
      <xdr:row>78</xdr:row>
      <xdr:rowOff>23564</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29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14691</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46428" y="1338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84122</xdr:rowOff>
    </xdr:from>
    <xdr:to>
      <xdr:col>76</xdr:col>
      <xdr:colOff>114300</xdr:colOff>
      <xdr:row>76</xdr:row>
      <xdr:rowOff>151141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114322"/>
          <a:ext cx="889000" cy="6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88232</xdr:rowOff>
    </xdr:from>
    <xdr:to>
      <xdr:col>76</xdr:col>
      <xdr:colOff>165100</xdr:colOff>
      <xdr:row>78</xdr:row>
      <xdr:rowOff>18382</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28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9509</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38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88408</xdr:rowOff>
    </xdr:from>
    <xdr:to>
      <xdr:col>71</xdr:col>
      <xdr:colOff>177800</xdr:colOff>
      <xdr:row>76</xdr:row>
      <xdr:rowOff>84122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2775708"/>
          <a:ext cx="889000" cy="33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93987</xdr:rowOff>
    </xdr:from>
    <xdr:to>
      <xdr:col>72</xdr:col>
      <xdr:colOff>38100</xdr:colOff>
      <xdr:row>78</xdr:row>
      <xdr:rowOff>24137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29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15264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68428" y="1338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115560</xdr:rowOff>
    </xdr:from>
    <xdr:to>
      <xdr:col>67</xdr:col>
      <xdr:colOff>101600</xdr:colOff>
      <xdr:row>78</xdr:row>
      <xdr:rowOff>45710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31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36837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40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168847</xdr:rowOff>
    </xdr:from>
    <xdr:to>
      <xdr:col>85</xdr:col>
      <xdr:colOff>177800</xdr:colOff>
      <xdr:row>77</xdr:row>
      <xdr:rowOff>98997</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19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20274</xdr:rowOff>
    </xdr:from>
    <xdr:ext cx="534377"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05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108206</xdr:rowOff>
    </xdr:from>
    <xdr:to>
      <xdr:col>81</xdr:col>
      <xdr:colOff>101600</xdr:colOff>
      <xdr:row>77</xdr:row>
      <xdr:rowOff>38356</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13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54882</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14111" y="1291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100341</xdr:rowOff>
    </xdr:from>
    <xdr:to>
      <xdr:col>76</xdr:col>
      <xdr:colOff>165100</xdr:colOff>
      <xdr:row>77</xdr:row>
      <xdr:rowOff>30491</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13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47018</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25111" y="1290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33322</xdr:rowOff>
    </xdr:from>
    <xdr:to>
      <xdr:col>72</xdr:col>
      <xdr:colOff>38100</xdr:colOff>
      <xdr:row>76</xdr:row>
      <xdr:rowOff>134922</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06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151449</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36111" y="1283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37608</xdr:rowOff>
    </xdr:from>
    <xdr:to>
      <xdr:col>67</xdr:col>
      <xdr:colOff>101600</xdr:colOff>
      <xdr:row>74</xdr:row>
      <xdr:rowOff>139208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272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155735</xdr:rowOff>
    </xdr:from>
    <xdr:ext cx="59901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14795" y="12500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23915</xdr:rowOff>
    </xdr:from>
    <xdr:to>
      <xdr:col>85</xdr:col>
      <xdr:colOff>126364</xdr:colOff>
      <xdr:row>99</xdr:row>
      <xdr:rowOff>2367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415"/>
          <a:ext cx="1269" cy="152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6194</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7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2367</xdr:rowOff>
    </xdr:from>
    <xdr:to>
      <xdr:col>86</xdr:col>
      <xdr:colOff>25400</xdr:colOff>
      <xdr:row>99</xdr:row>
      <xdr:rowOff>2367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75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142042</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23915</xdr:rowOff>
    </xdr:from>
    <xdr:to>
      <xdr:col>86</xdr:col>
      <xdr:colOff>25400</xdr:colOff>
      <xdr:row>90</xdr:row>
      <xdr:rowOff>23915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16563</xdr:rowOff>
    </xdr:from>
    <xdr:to>
      <xdr:col>85</xdr:col>
      <xdr:colOff>127000</xdr:colOff>
      <xdr:row>98</xdr:row>
      <xdr:rowOff>39858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818663"/>
          <a:ext cx="838200" cy="2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124368</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755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145941</xdr:rowOff>
    </xdr:from>
    <xdr:to>
      <xdr:col>85</xdr:col>
      <xdr:colOff>177800</xdr:colOff>
      <xdr:row>98</xdr:row>
      <xdr:rowOff>76091</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39858</xdr:rowOff>
    </xdr:from>
    <xdr:to>
      <xdr:col>81</xdr:col>
      <xdr:colOff>50800</xdr:colOff>
      <xdr:row>98</xdr:row>
      <xdr:rowOff>50560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841958"/>
          <a:ext cx="889000" cy="10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160686</xdr:rowOff>
    </xdr:from>
    <xdr:to>
      <xdr:col>81</xdr:col>
      <xdr:colOff>101600</xdr:colOff>
      <xdr:row>98</xdr:row>
      <xdr:rowOff>90836</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81963</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88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50560</xdr:rowOff>
    </xdr:from>
    <xdr:to>
      <xdr:col>76</xdr:col>
      <xdr:colOff>114300</xdr:colOff>
      <xdr:row>98</xdr:row>
      <xdr:rowOff>55262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852660"/>
          <a:ext cx="889000" cy="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165060</xdr:rowOff>
    </xdr:from>
    <xdr:to>
      <xdr:col>76</xdr:col>
      <xdr:colOff>165100</xdr:colOff>
      <xdr:row>98</xdr:row>
      <xdr:rowOff>95210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111737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57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55262</xdr:rowOff>
    </xdr:from>
    <xdr:to>
      <xdr:col>71</xdr:col>
      <xdr:colOff>177800</xdr:colOff>
      <xdr:row>98</xdr:row>
      <xdr:rowOff>62554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857362"/>
          <a:ext cx="889000" cy="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162902</xdr:rowOff>
    </xdr:from>
    <xdr:to>
      <xdr:col>72</xdr:col>
      <xdr:colOff>38100</xdr:colOff>
      <xdr:row>98</xdr:row>
      <xdr:rowOff>93052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109579</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162140</xdr:rowOff>
    </xdr:from>
    <xdr:to>
      <xdr:col>67</xdr:col>
      <xdr:colOff>101600</xdr:colOff>
      <xdr:row>98</xdr:row>
      <xdr:rowOff>92290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108817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5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137213</xdr:rowOff>
    </xdr:from>
    <xdr:to>
      <xdr:col>85</xdr:col>
      <xdr:colOff>177800</xdr:colOff>
      <xdr:row>98</xdr:row>
      <xdr:rowOff>67363</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7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160090</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61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160508</xdr:rowOff>
    </xdr:from>
    <xdr:to>
      <xdr:col>81</xdr:col>
      <xdr:colOff>101600</xdr:colOff>
      <xdr:row>98</xdr:row>
      <xdr:rowOff>90658</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79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107185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56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171210</xdr:rowOff>
    </xdr:from>
    <xdr:to>
      <xdr:col>76</xdr:col>
      <xdr:colOff>165100</xdr:colOff>
      <xdr:row>98</xdr:row>
      <xdr:rowOff>101360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92487</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89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4462</xdr:rowOff>
    </xdr:from>
    <xdr:to>
      <xdr:col>72</xdr:col>
      <xdr:colOff>38100</xdr:colOff>
      <xdr:row>98</xdr:row>
      <xdr:rowOff>106062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80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97189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89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11754</xdr:rowOff>
    </xdr:from>
    <xdr:to>
      <xdr:col>67</xdr:col>
      <xdr:colOff>101600</xdr:colOff>
      <xdr:row>98</xdr:row>
      <xdr:rowOff>113354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81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104481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90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50317</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193817"/>
          <a:ext cx="1269" cy="1460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8932</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5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168444</xdr:rowOff>
    </xdr:from>
    <xdr:ext cx="469744"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496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50317</xdr:rowOff>
    </xdr:from>
    <xdr:to>
      <xdr:col>116</xdr:col>
      <xdr:colOff>152400</xdr:colOff>
      <xdr:row>30</xdr:row>
      <xdr:rowOff>50317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19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97833</xdr:rowOff>
    </xdr:from>
    <xdr:ext cx="313932"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14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74955</xdr:rowOff>
    </xdr:from>
    <xdr:to>
      <xdr:col>116</xdr:col>
      <xdr:colOff>114300</xdr:colOff>
      <xdr:row>39</xdr:row>
      <xdr:rowOff>5105</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58039</xdr:rowOff>
    </xdr:from>
    <xdr:to>
      <xdr:col>112</xdr:col>
      <xdr:colOff>38100</xdr:colOff>
      <xdr:row>38</xdr:row>
      <xdr:rowOff>159639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7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4716</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348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61468</xdr:rowOff>
    </xdr:from>
    <xdr:to>
      <xdr:col>107</xdr:col>
      <xdr:colOff>101600</xdr:colOff>
      <xdr:row>38</xdr:row>
      <xdr:rowOff>163068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76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8145</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45017" y="63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52095</xdr:rowOff>
    </xdr:from>
    <xdr:to>
      <xdr:col>102</xdr:col>
      <xdr:colOff>165100</xdr:colOff>
      <xdr:row>38</xdr:row>
      <xdr:rowOff>153695</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6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170222</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342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169139</xdr:rowOff>
    </xdr:from>
    <xdr:to>
      <xdr:col>98</xdr:col>
      <xdr:colOff>38100</xdr:colOff>
      <xdr:row>38</xdr:row>
      <xdr:rowOff>99289</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51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115816</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288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53382</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68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132588</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flipV="1">
          <a:off x="22159595" y="8876538"/>
          <a:ext cx="1269" cy="128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92727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10208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79265</xdr:rowOff>
    </xdr:from>
    <xdr:ext cx="534377"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865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132588</xdr:rowOff>
    </xdr:from>
    <xdr:to>
      <xdr:col>116</xdr:col>
      <xdr:colOff>152400</xdr:colOff>
      <xdr:row>51</xdr:row>
      <xdr:rowOff>132588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8876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10177</xdr:rowOff>
    </xdr:from>
    <xdr:ext cx="313932"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954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158750</xdr:rowOff>
    </xdr:from>
    <xdr:to>
      <xdr:col>116</xdr:col>
      <xdr:colOff>114300</xdr:colOff>
      <xdr:row>59</xdr:row>
      <xdr:rowOff>88900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158242</xdr:rowOff>
    </xdr:from>
    <xdr:to>
      <xdr:col>112</xdr:col>
      <xdr:colOff>38100</xdr:colOff>
      <xdr:row>59</xdr:row>
      <xdr:rowOff>88392</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104919</xdr:rowOff>
    </xdr:from>
    <xdr:ext cx="313932"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66333" y="9877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156972</xdr:rowOff>
    </xdr:from>
    <xdr:to>
      <xdr:col>107</xdr:col>
      <xdr:colOff>101600</xdr:colOff>
      <xdr:row>59</xdr:row>
      <xdr:rowOff>87122</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103649</xdr:rowOff>
    </xdr:from>
    <xdr:ext cx="313932"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77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156718</xdr:rowOff>
    </xdr:from>
    <xdr:to>
      <xdr:col>102</xdr:col>
      <xdr:colOff>165100</xdr:colOff>
      <xdr:row>59</xdr:row>
      <xdr:rowOff>86868</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103395</xdr:rowOff>
    </xdr:from>
    <xdr:ext cx="313932"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88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157353</xdr:rowOff>
    </xdr:from>
    <xdr:to>
      <xdr:col>98</xdr:col>
      <xdr:colOff>38100</xdr:colOff>
      <xdr:row>59</xdr:row>
      <xdr:rowOff>87503</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104030</xdr:rowOff>
    </xdr:from>
    <xdr:ext cx="313932"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99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137177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10081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目的別歳出の住民一人当たりコストについて、類似団体平均を上回っている主な経費は、議会費（類似団体との差額</a:t>
          </a:r>
          <a:r>
            <a:rPr kumimoji="1" lang="en-US" altLang="ja-JP" sz="1100">
              <a:solidFill>
                <a:sysClr val="windowText" lastClr="000000"/>
              </a:solidFill>
              <a:effectLst/>
              <a:latin typeface="+mn-lt"/>
              <a:ea typeface="+mn-ea"/>
              <a:cs typeface="+mn-cs"/>
            </a:rPr>
            <a:t>+2,762</a:t>
          </a:r>
          <a:r>
            <a:rPr kumimoji="1" lang="ja-JP" altLang="ja-JP" sz="1100">
              <a:solidFill>
                <a:sysClr val="windowText" lastClr="000000"/>
              </a:solidFill>
              <a:effectLst/>
              <a:latin typeface="+mn-lt"/>
              <a:ea typeface="+mn-ea"/>
              <a:cs typeface="+mn-cs"/>
            </a:rPr>
            <a:t>円、類似団体比</a:t>
          </a:r>
          <a:r>
            <a:rPr kumimoji="1" lang="en-US" altLang="ja-JP" sz="1100">
              <a:solidFill>
                <a:sysClr val="windowText" lastClr="000000"/>
              </a:solidFill>
              <a:effectLst/>
              <a:latin typeface="+mn-lt"/>
              <a:ea typeface="+mn-ea"/>
              <a:cs typeface="+mn-cs"/>
            </a:rPr>
            <a:t>154.8</a:t>
          </a:r>
          <a:r>
            <a:rPr kumimoji="1" lang="ja-JP" altLang="ja-JP" sz="1100">
              <a:solidFill>
                <a:sysClr val="windowText" lastClr="000000"/>
              </a:solidFill>
              <a:effectLst/>
              <a:latin typeface="+mn-lt"/>
              <a:ea typeface="+mn-ea"/>
              <a:cs typeface="+mn-cs"/>
            </a:rPr>
            <a:t>％）、総務費（類似団体との差額</a:t>
          </a:r>
          <a:r>
            <a:rPr kumimoji="1" lang="en-US" altLang="ja-JP" sz="1100">
              <a:solidFill>
                <a:sysClr val="windowText" lastClr="000000"/>
              </a:solidFill>
              <a:effectLst/>
              <a:latin typeface="+mn-lt"/>
              <a:ea typeface="+mn-ea"/>
              <a:cs typeface="+mn-cs"/>
            </a:rPr>
            <a:t>+125,513</a:t>
          </a:r>
          <a:r>
            <a:rPr kumimoji="1" lang="ja-JP" altLang="ja-JP" sz="1100">
              <a:solidFill>
                <a:sysClr val="windowText" lastClr="000000"/>
              </a:solidFill>
              <a:effectLst/>
              <a:latin typeface="+mn-lt"/>
              <a:ea typeface="+mn-ea"/>
              <a:cs typeface="+mn-cs"/>
            </a:rPr>
            <a:t>円、類似団体比</a:t>
          </a:r>
          <a:r>
            <a:rPr kumimoji="1" lang="en-US" altLang="ja-JP" sz="1100">
              <a:solidFill>
                <a:sysClr val="windowText" lastClr="000000"/>
              </a:solidFill>
              <a:effectLst/>
              <a:latin typeface="+mn-lt"/>
              <a:ea typeface="+mn-ea"/>
              <a:cs typeface="+mn-cs"/>
            </a:rPr>
            <a:t>193.5</a:t>
          </a:r>
          <a:r>
            <a:rPr kumimoji="1" lang="ja-JP" altLang="ja-JP" sz="1100">
              <a:solidFill>
                <a:sysClr val="windowText" lastClr="000000"/>
              </a:solidFill>
              <a:effectLst/>
              <a:latin typeface="+mn-lt"/>
              <a:ea typeface="+mn-ea"/>
              <a:cs typeface="+mn-cs"/>
            </a:rPr>
            <a:t>％）、民生費（類似団体との差額</a:t>
          </a:r>
          <a:r>
            <a:rPr kumimoji="1" lang="en-US" altLang="ja-JP" sz="1100">
              <a:solidFill>
                <a:sysClr val="windowText" lastClr="000000"/>
              </a:solidFill>
              <a:effectLst/>
              <a:latin typeface="+mn-lt"/>
              <a:ea typeface="+mn-ea"/>
              <a:cs typeface="+mn-cs"/>
            </a:rPr>
            <a:t>+38,507</a:t>
          </a:r>
          <a:r>
            <a:rPr kumimoji="1" lang="ja-JP" altLang="ja-JP" sz="1100">
              <a:solidFill>
                <a:sysClr val="windowText" lastClr="000000"/>
              </a:solidFill>
              <a:effectLst/>
              <a:latin typeface="+mn-lt"/>
              <a:ea typeface="+mn-ea"/>
              <a:cs typeface="+mn-cs"/>
            </a:rPr>
            <a:t>円、類似団体比</a:t>
          </a:r>
          <a:r>
            <a:rPr kumimoji="1" lang="en-US" altLang="ja-JP" sz="1100">
              <a:solidFill>
                <a:sysClr val="windowText" lastClr="000000"/>
              </a:solidFill>
              <a:effectLst/>
              <a:latin typeface="+mn-lt"/>
              <a:ea typeface="+mn-ea"/>
              <a:cs typeface="+mn-cs"/>
            </a:rPr>
            <a:t>117.8</a:t>
          </a:r>
          <a:r>
            <a:rPr kumimoji="1" lang="ja-JP" altLang="ja-JP" sz="1100">
              <a:solidFill>
                <a:sysClr val="windowText" lastClr="000000"/>
              </a:solidFill>
              <a:effectLst/>
              <a:latin typeface="+mn-lt"/>
              <a:ea typeface="+mn-ea"/>
              <a:cs typeface="+mn-cs"/>
            </a:rPr>
            <a:t>％）、衛生費（類似団体との差額</a:t>
          </a:r>
          <a:r>
            <a:rPr kumimoji="1" lang="en-US" altLang="ja-JP" sz="1100">
              <a:solidFill>
                <a:sysClr val="windowText" lastClr="000000"/>
              </a:solidFill>
              <a:effectLst/>
              <a:latin typeface="+mn-lt"/>
              <a:ea typeface="+mn-ea"/>
              <a:cs typeface="+mn-cs"/>
            </a:rPr>
            <a:t>+13,180</a:t>
          </a:r>
          <a:r>
            <a:rPr kumimoji="1" lang="ja-JP" altLang="ja-JP" sz="1100">
              <a:solidFill>
                <a:sysClr val="windowText" lastClr="000000"/>
              </a:solidFill>
              <a:effectLst/>
              <a:latin typeface="+mn-lt"/>
              <a:ea typeface="+mn-ea"/>
              <a:cs typeface="+mn-cs"/>
            </a:rPr>
            <a:t>円、類似団体比</a:t>
          </a:r>
          <a:r>
            <a:rPr kumimoji="1" lang="en-US" altLang="ja-JP" sz="1100">
              <a:solidFill>
                <a:sysClr val="windowText" lastClr="000000"/>
              </a:solidFill>
              <a:effectLst/>
              <a:latin typeface="+mn-lt"/>
              <a:ea typeface="+mn-ea"/>
              <a:cs typeface="+mn-cs"/>
            </a:rPr>
            <a:t>120.4</a:t>
          </a:r>
          <a:r>
            <a:rPr kumimoji="1" lang="ja-JP" altLang="ja-JP" sz="1100">
              <a:solidFill>
                <a:sysClr val="windowText" lastClr="000000"/>
              </a:solidFill>
              <a:effectLst/>
              <a:latin typeface="+mn-lt"/>
              <a:ea typeface="+mn-ea"/>
              <a:cs typeface="+mn-cs"/>
            </a:rPr>
            <a:t>％）、農林水産業費（類似団体との差額</a:t>
          </a:r>
          <a:r>
            <a:rPr kumimoji="1" lang="en-US" altLang="ja-JP" sz="1100">
              <a:solidFill>
                <a:sysClr val="windowText" lastClr="000000"/>
              </a:solidFill>
              <a:effectLst/>
              <a:latin typeface="+mn-lt"/>
              <a:ea typeface="+mn-ea"/>
              <a:cs typeface="+mn-cs"/>
            </a:rPr>
            <a:t>+26,086</a:t>
          </a:r>
          <a:r>
            <a:rPr kumimoji="1" lang="ja-JP" altLang="ja-JP" sz="1100">
              <a:solidFill>
                <a:sysClr val="windowText" lastClr="000000"/>
              </a:solidFill>
              <a:effectLst/>
              <a:latin typeface="+mn-lt"/>
              <a:ea typeface="+mn-ea"/>
              <a:cs typeface="+mn-cs"/>
            </a:rPr>
            <a:t>円、類似団体比</a:t>
          </a:r>
          <a:r>
            <a:rPr kumimoji="1" lang="en-US" altLang="ja-JP" sz="1100">
              <a:solidFill>
                <a:sysClr val="windowText" lastClr="000000"/>
              </a:solidFill>
              <a:effectLst/>
              <a:latin typeface="+mn-lt"/>
              <a:ea typeface="+mn-ea"/>
              <a:cs typeface="+mn-cs"/>
            </a:rPr>
            <a:t>166.6</a:t>
          </a:r>
          <a:r>
            <a:rPr kumimoji="1" lang="ja-JP" altLang="ja-JP" sz="1100">
              <a:solidFill>
                <a:sysClr val="windowText" lastClr="000000"/>
              </a:solidFill>
              <a:effectLst/>
              <a:latin typeface="+mn-lt"/>
              <a:ea typeface="+mn-ea"/>
              <a:cs typeface="+mn-cs"/>
            </a:rPr>
            <a:t>％）、消防費（類似団体との差額</a:t>
          </a:r>
          <a:r>
            <a:rPr kumimoji="1" lang="en-US" altLang="ja-JP" sz="1100">
              <a:solidFill>
                <a:sysClr val="windowText" lastClr="000000"/>
              </a:solidFill>
              <a:effectLst/>
              <a:latin typeface="+mn-lt"/>
              <a:ea typeface="+mn-ea"/>
              <a:cs typeface="+mn-cs"/>
            </a:rPr>
            <a:t>+11,185</a:t>
          </a:r>
          <a:r>
            <a:rPr kumimoji="1" lang="ja-JP" altLang="ja-JP" sz="1100">
              <a:solidFill>
                <a:sysClr val="windowText" lastClr="000000"/>
              </a:solidFill>
              <a:effectLst/>
              <a:latin typeface="+mn-lt"/>
              <a:ea typeface="+mn-ea"/>
              <a:cs typeface="+mn-cs"/>
            </a:rPr>
            <a:t>円、類似団体比</a:t>
          </a:r>
          <a:r>
            <a:rPr kumimoji="1" lang="en-US" altLang="ja-JP" sz="1100">
              <a:solidFill>
                <a:sysClr val="windowText" lastClr="000000"/>
              </a:solidFill>
              <a:effectLst/>
              <a:latin typeface="+mn-lt"/>
              <a:ea typeface="+mn-ea"/>
              <a:cs typeface="+mn-cs"/>
            </a:rPr>
            <a:t>141.6</a:t>
          </a:r>
          <a:r>
            <a:rPr kumimoji="1" lang="ja-JP" altLang="ja-JP" sz="1100">
              <a:solidFill>
                <a:sysClr val="windowText" lastClr="000000"/>
              </a:solidFill>
              <a:effectLst/>
              <a:latin typeface="+mn-lt"/>
              <a:ea typeface="+mn-ea"/>
              <a:cs typeface="+mn-cs"/>
            </a:rPr>
            <a:t>％）、災害復旧費（類似団体との差額</a:t>
          </a:r>
          <a:r>
            <a:rPr kumimoji="1" lang="en-US" altLang="ja-JP" sz="1100">
              <a:solidFill>
                <a:sysClr val="windowText" lastClr="000000"/>
              </a:solidFill>
              <a:effectLst/>
              <a:latin typeface="+mn-lt"/>
              <a:ea typeface="+mn-ea"/>
              <a:cs typeface="+mn-cs"/>
            </a:rPr>
            <a:t>+15,947</a:t>
          </a:r>
          <a:r>
            <a:rPr kumimoji="1" lang="ja-JP" altLang="ja-JP" sz="1100">
              <a:solidFill>
                <a:sysClr val="windowText" lastClr="000000"/>
              </a:solidFill>
              <a:effectLst/>
              <a:latin typeface="+mn-lt"/>
              <a:ea typeface="+mn-ea"/>
              <a:cs typeface="+mn-cs"/>
            </a:rPr>
            <a:t>円、類似団体比</a:t>
          </a:r>
          <a:r>
            <a:rPr kumimoji="1" lang="en-US" altLang="ja-JP" sz="1100">
              <a:solidFill>
                <a:sysClr val="windowText" lastClr="000000"/>
              </a:solidFill>
              <a:effectLst/>
              <a:latin typeface="+mn-lt"/>
              <a:ea typeface="+mn-ea"/>
              <a:cs typeface="+mn-cs"/>
            </a:rPr>
            <a:t>258.5</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、公債費</a:t>
          </a:r>
          <a:r>
            <a:rPr kumimoji="1" lang="ja-JP" altLang="ja-JP" sz="1100">
              <a:solidFill>
                <a:sysClr val="windowText" lastClr="000000"/>
              </a:solidFill>
              <a:effectLst/>
              <a:latin typeface="+mn-lt"/>
              <a:ea typeface="+mn-ea"/>
              <a:cs typeface="+mn-cs"/>
            </a:rPr>
            <a:t>（類似団体との差額</a:t>
          </a:r>
          <a:r>
            <a:rPr kumimoji="1" lang="en-US" altLang="ja-JP" sz="1100">
              <a:solidFill>
                <a:sysClr val="windowText" lastClr="000000"/>
              </a:solidFill>
              <a:effectLst/>
              <a:latin typeface="+mn-lt"/>
              <a:ea typeface="+mn-ea"/>
              <a:cs typeface="+mn-cs"/>
            </a:rPr>
            <a:t>+2,673</a:t>
          </a:r>
          <a:r>
            <a:rPr kumimoji="1" lang="ja-JP" altLang="ja-JP" sz="1100">
              <a:solidFill>
                <a:sysClr val="windowText" lastClr="000000"/>
              </a:solidFill>
              <a:effectLst/>
              <a:latin typeface="+mn-lt"/>
              <a:ea typeface="+mn-ea"/>
              <a:cs typeface="+mn-cs"/>
            </a:rPr>
            <a:t>円、類似団体比</a:t>
          </a:r>
          <a:r>
            <a:rPr kumimoji="1" lang="en-US" altLang="ja-JP" sz="1100">
              <a:solidFill>
                <a:sysClr val="windowText" lastClr="000000"/>
              </a:solidFill>
              <a:effectLst/>
              <a:latin typeface="+mn-lt"/>
              <a:ea typeface="+mn-ea"/>
              <a:cs typeface="+mn-cs"/>
            </a:rPr>
            <a:t>103.6</a:t>
          </a:r>
          <a:r>
            <a:rPr kumimoji="1" lang="ja-JP" altLang="ja-JP" sz="1100">
              <a:solidFill>
                <a:sysClr val="windowText" lastClr="000000"/>
              </a:solidFill>
              <a:effectLst/>
              <a:latin typeface="+mn-lt"/>
              <a:ea typeface="+mn-ea"/>
              <a:cs typeface="+mn-cs"/>
            </a:rPr>
            <a:t>％）となった。類似団体平均額を上回った主な理由については、以下のようなことが考えられる。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議会費については、本市は未合併団体であるため議員数が多いという特徴があるためである。総務費については、ふるさと納税関連事業や財政調整基金及び市有施設整備基金への積立等によるものである。民生費については、</a:t>
          </a:r>
          <a:r>
            <a:rPr kumimoji="1" lang="ja-JP" altLang="en-US" sz="1100">
              <a:solidFill>
                <a:sysClr val="windowText" lastClr="000000"/>
              </a:solidFill>
              <a:effectLst/>
              <a:latin typeface="+mn-lt"/>
              <a:ea typeface="+mn-ea"/>
              <a:cs typeface="+mn-cs"/>
            </a:rPr>
            <a:t>非課税世帯等臨時特別給付金事業、子育て世帯への臨時特別給付、子育て世帯生活支援特別給付金等の増</a:t>
          </a:r>
          <a:r>
            <a:rPr kumimoji="1" lang="ja-JP" altLang="ja-JP" sz="1100" b="0" i="0" baseline="0">
              <a:solidFill>
                <a:sysClr val="windowText" lastClr="000000"/>
              </a:solidFill>
              <a:effectLst/>
              <a:latin typeface="+mn-lt"/>
              <a:ea typeface="+mn-ea"/>
              <a:cs typeface="+mn-cs"/>
            </a:rPr>
            <a:t>によるものである。衛生費については、</a:t>
          </a:r>
          <a:r>
            <a:rPr kumimoji="1" lang="ja-JP" altLang="en-US" sz="1100" b="0" i="0" baseline="0">
              <a:solidFill>
                <a:sysClr val="windowText" lastClr="000000"/>
              </a:solidFill>
              <a:effectLst/>
              <a:latin typeface="+mn-lt"/>
              <a:ea typeface="+mn-ea"/>
              <a:cs typeface="+mn-cs"/>
            </a:rPr>
            <a:t>新型コロナワクチン接種に係る接種費用、</a:t>
          </a:r>
          <a:r>
            <a:rPr kumimoji="1" lang="ja-JP" altLang="ja-JP" sz="1100" b="0" i="0" baseline="0">
              <a:solidFill>
                <a:sysClr val="windowText" lastClr="000000"/>
              </a:solidFill>
              <a:effectLst/>
              <a:latin typeface="+mn-lt"/>
              <a:ea typeface="+mn-ea"/>
              <a:cs typeface="+mn-cs"/>
            </a:rPr>
            <a:t>病院事業会計への補助金の増加等によるものである。農林水産業費については、種子島周辺漁業対策事業等によるものである。消防</a:t>
          </a:r>
          <a:r>
            <a:rPr kumimoji="1" lang="ja-JP" altLang="ja-JP" sz="1100">
              <a:solidFill>
                <a:sysClr val="windowText" lastClr="000000"/>
              </a:solidFill>
              <a:effectLst/>
              <a:latin typeface="+mn-lt"/>
              <a:ea typeface="+mn-ea"/>
              <a:cs typeface="+mn-cs"/>
            </a:rPr>
            <a:t>費については、単独消防であるため類似団体より職員数が多いことや、</a:t>
          </a:r>
          <a:r>
            <a:rPr kumimoji="1" lang="ja-JP" altLang="en-US" sz="1100">
              <a:solidFill>
                <a:sysClr val="windowText" lastClr="000000"/>
              </a:solidFill>
              <a:effectLst/>
              <a:latin typeface="+mn-lt"/>
              <a:ea typeface="+mn-ea"/>
              <a:cs typeface="+mn-cs"/>
            </a:rPr>
            <a:t>避難所体育館空調整備事業の増加に</a:t>
          </a:r>
          <a:r>
            <a:rPr kumimoji="1" lang="ja-JP" altLang="ja-JP" sz="1100">
              <a:solidFill>
                <a:sysClr val="windowText" lastClr="000000"/>
              </a:solidFill>
              <a:effectLst/>
              <a:latin typeface="+mn-lt"/>
              <a:ea typeface="+mn-ea"/>
              <a:cs typeface="+mn-cs"/>
            </a:rPr>
            <a:t>よる</a:t>
          </a:r>
          <a:r>
            <a:rPr kumimoji="1" lang="ja-JP" altLang="en-US" sz="1100">
              <a:solidFill>
                <a:sysClr val="windowText" lastClr="000000"/>
              </a:solidFill>
              <a:effectLst/>
              <a:latin typeface="+mn-lt"/>
              <a:ea typeface="+mn-ea"/>
              <a:cs typeface="+mn-cs"/>
            </a:rPr>
            <a:t>も</a:t>
          </a:r>
          <a:r>
            <a:rPr kumimoji="1" lang="ja-JP" altLang="ja-JP" sz="1100">
              <a:solidFill>
                <a:sysClr val="windowText" lastClr="000000"/>
              </a:solidFill>
              <a:effectLst/>
              <a:latin typeface="+mn-lt"/>
              <a:ea typeface="+mn-ea"/>
              <a:cs typeface="+mn-cs"/>
            </a:rPr>
            <a:t>のである。</a:t>
          </a:r>
          <a:r>
            <a:rPr lang="ja-JP" altLang="ja-JP" sz="1100">
              <a:solidFill>
                <a:sysClr val="windowText" lastClr="000000"/>
              </a:solidFill>
              <a:effectLst/>
              <a:latin typeface="+mn-lt"/>
              <a:ea typeface="+mn-ea"/>
              <a:cs typeface="+mn-cs"/>
            </a:rPr>
            <a:t>災害復旧事業費については、令和</a:t>
          </a:r>
          <a:r>
            <a:rPr lang="en-US" altLang="ja-JP" sz="1100">
              <a:solidFill>
                <a:sysClr val="windowText" lastClr="000000"/>
              </a:solidFill>
              <a:effectLst/>
              <a:latin typeface="+mn-lt"/>
              <a:ea typeface="+mn-ea"/>
              <a:cs typeface="+mn-cs"/>
            </a:rPr>
            <a:t>3</a:t>
          </a:r>
          <a:r>
            <a:rPr lang="ja-JP" altLang="ja-JP" sz="1100">
              <a:solidFill>
                <a:sysClr val="windowText" lastClr="000000"/>
              </a:solidFill>
              <a:effectLst/>
              <a:latin typeface="+mn-lt"/>
              <a:ea typeface="+mn-ea"/>
              <a:cs typeface="+mn-cs"/>
            </a:rPr>
            <a:t>年</a:t>
          </a:r>
          <a:r>
            <a:rPr lang="en-US" altLang="ja-JP" sz="1100">
              <a:solidFill>
                <a:sysClr val="windowText" lastClr="000000"/>
              </a:solidFill>
              <a:effectLst/>
              <a:latin typeface="+mn-lt"/>
              <a:ea typeface="+mn-ea"/>
              <a:cs typeface="+mn-cs"/>
            </a:rPr>
            <a:t>8</a:t>
          </a:r>
          <a:r>
            <a:rPr lang="ja-JP" altLang="ja-JP" sz="1100">
              <a:solidFill>
                <a:sysClr val="windowText" lastClr="000000"/>
              </a:solidFill>
              <a:effectLst/>
              <a:latin typeface="+mn-lt"/>
              <a:ea typeface="+mn-ea"/>
              <a:cs typeface="+mn-cs"/>
            </a:rPr>
            <a:t>月豪雨の災害復旧事業や</a:t>
          </a:r>
          <a:r>
            <a:rPr kumimoji="1" lang="ja-JP" altLang="ja-JP" sz="1100">
              <a:solidFill>
                <a:sysClr val="windowText" lastClr="000000"/>
              </a:solidFill>
              <a:effectLst/>
              <a:latin typeface="+mn-lt"/>
              <a:ea typeface="+mn-ea"/>
              <a:cs typeface="+mn-cs"/>
            </a:rPr>
            <a:t>降灰災害対策事業によ</a:t>
          </a:r>
          <a:r>
            <a:rPr lang="ja-JP" altLang="ja-JP" sz="1100">
              <a:solidFill>
                <a:sysClr val="windowText" lastClr="000000"/>
              </a:solidFill>
              <a:effectLst/>
              <a:latin typeface="+mn-lt"/>
              <a:ea typeface="+mn-ea"/>
              <a:cs typeface="+mn-cs"/>
            </a:rPr>
            <a:t>るものである。</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今後も引き続き歳出の適正化を図り、健全な財政運営に努める。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鹿児島県垂水市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財政調整基金残高は、</a:t>
          </a:r>
          <a:r>
            <a:rPr kumimoji="1" lang="ja-JP" altLang="en-US" sz="1100">
              <a:solidFill>
                <a:sysClr val="windowText" lastClr="000000"/>
              </a:solidFill>
              <a:effectLst/>
              <a:latin typeface="+mn-lt"/>
              <a:ea typeface="+mn-ea"/>
              <a:cs typeface="+mn-cs"/>
            </a:rPr>
            <a:t>特に大きな災害も無く、財政調整基金の取り崩しを行わなかったこと、新庁舎建設計画の白紙に伴い財政調整基金の積立額の増加により、</a:t>
          </a:r>
          <a:r>
            <a:rPr kumimoji="1" lang="ja-JP" altLang="ja-JP" sz="1100">
              <a:solidFill>
                <a:sysClr val="windowText" lastClr="000000"/>
              </a:solidFill>
              <a:effectLst/>
              <a:latin typeface="+mn-lt"/>
              <a:ea typeface="+mn-ea"/>
              <a:cs typeface="+mn-cs"/>
            </a:rPr>
            <a:t>年度末残高が</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した。</a:t>
          </a:r>
          <a:br>
            <a:rPr kumimoji="1" lang="en-US" altLang="ja-JP" sz="1100" b="0" i="0" baseline="0">
              <a:solidFill>
                <a:sysClr val="windowText" lastClr="000000"/>
              </a:solidFill>
              <a:effectLst/>
              <a:latin typeface="+mn-lt"/>
              <a:ea typeface="+mn-ea"/>
              <a:cs typeface="+mn-cs"/>
            </a:rPr>
          </a:br>
          <a:r>
            <a:rPr kumimoji="1" lang="ja-JP" altLang="ja-JP" sz="1100" b="0" i="0" baseline="0">
              <a:solidFill>
                <a:sysClr val="windowText" lastClr="000000"/>
              </a:solidFill>
              <a:effectLst/>
              <a:latin typeface="+mn-lt"/>
              <a:ea typeface="+mn-ea"/>
              <a:cs typeface="+mn-cs"/>
            </a:rPr>
            <a:t>　実質収支額ついては、地方交付税や地方消費税交付金の増加により、前年度より増加した。</a:t>
          </a:r>
          <a:br>
            <a:rPr kumimoji="1" lang="en-US" altLang="ja-JP" sz="1100" b="0" i="0" baseline="0">
              <a:solidFill>
                <a:sysClr val="windowText" lastClr="000000"/>
              </a:solidFill>
              <a:effectLst/>
              <a:latin typeface="+mn-lt"/>
              <a:ea typeface="+mn-ea"/>
              <a:cs typeface="+mn-cs"/>
            </a:rPr>
          </a:br>
          <a:r>
            <a:rPr kumimoji="1" lang="ja-JP" altLang="ja-JP" sz="1100" b="0" i="0" baseline="0">
              <a:solidFill>
                <a:sysClr val="windowText" lastClr="000000"/>
              </a:solidFill>
              <a:effectLst/>
              <a:latin typeface="+mn-lt"/>
              <a:ea typeface="+mn-ea"/>
              <a:cs typeface="+mn-cs"/>
            </a:rPr>
            <a:t>　実質単年度収支については、財政調整基金積立額の増加より、数値が改善した。</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事務的経費の徹底節減や公債費の縮減等を図るなどして、</a:t>
          </a:r>
          <a:r>
            <a:rPr kumimoji="1" lang="ja-JP" altLang="ja-JP" sz="1100">
              <a:solidFill>
                <a:sysClr val="windowText" lastClr="000000"/>
              </a:solidFill>
              <a:effectLst/>
              <a:latin typeface="+mn-lt"/>
              <a:ea typeface="+mn-ea"/>
              <a:cs typeface="+mn-cs"/>
            </a:rPr>
            <a:t>健全な行財政運営に努めていく。 </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鹿児島県垂水市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全ての会計で黒字決算となっており、実質赤字は発生していない。</a:t>
          </a:r>
          <a:br>
            <a:rPr kumimoji="1" lang="en-US" altLang="ja-JP" sz="1100" b="0" i="0" baseline="0">
              <a:solidFill>
                <a:sysClr val="windowText" lastClr="000000"/>
              </a:solidFill>
              <a:effectLst/>
              <a:latin typeface="+mn-lt"/>
              <a:ea typeface="+mn-ea"/>
              <a:cs typeface="+mn-cs"/>
            </a:rPr>
          </a:br>
          <a:r>
            <a:rPr kumimoji="1" lang="ja-JP" altLang="ja-JP" sz="1100" b="0" i="0" baseline="0">
              <a:solidFill>
                <a:sysClr val="windowText" lastClr="000000"/>
              </a:solidFill>
              <a:effectLst/>
              <a:latin typeface="+mn-lt"/>
              <a:ea typeface="+mn-ea"/>
              <a:cs typeface="+mn-cs"/>
            </a:rPr>
            <a:t>　しかしながら、国民健康保険特別会計においては平成</a:t>
          </a:r>
          <a:r>
            <a:rPr kumimoji="1" lang="en-US" altLang="ja-JP" sz="1100" b="0" i="0" baseline="0">
              <a:solidFill>
                <a:sysClr val="windowText" lastClr="000000"/>
              </a:solidFill>
              <a:effectLst/>
              <a:latin typeface="+mn-lt"/>
              <a:ea typeface="+mn-ea"/>
              <a:cs typeface="+mn-cs"/>
            </a:rPr>
            <a:t>24</a:t>
          </a:r>
          <a:r>
            <a:rPr kumimoji="1" lang="ja-JP" altLang="ja-JP" sz="1100" b="0" i="0" baseline="0">
              <a:solidFill>
                <a:sysClr val="windowText" lastClr="000000"/>
              </a:solidFill>
              <a:effectLst/>
              <a:latin typeface="+mn-lt"/>
              <a:ea typeface="+mn-ea"/>
              <a:cs typeface="+mn-cs"/>
            </a:rPr>
            <a:t>年度以降、老人保健施設特別会計においては、平成</a:t>
          </a:r>
          <a:r>
            <a:rPr kumimoji="1" lang="en-US" altLang="ja-JP" sz="1100" b="0" i="0" baseline="0">
              <a:solidFill>
                <a:sysClr val="windowText" lastClr="000000"/>
              </a:solidFill>
              <a:effectLst/>
              <a:latin typeface="+mn-lt"/>
              <a:ea typeface="+mn-ea"/>
              <a:cs typeface="+mn-cs"/>
            </a:rPr>
            <a:t>26</a:t>
          </a:r>
          <a:r>
            <a:rPr kumimoji="1" lang="ja-JP" altLang="ja-JP" sz="1100" b="0" i="0" baseline="0">
              <a:solidFill>
                <a:sysClr val="windowText" lastClr="000000"/>
              </a:solidFill>
              <a:effectLst/>
              <a:latin typeface="+mn-lt"/>
              <a:ea typeface="+mn-ea"/>
              <a:cs typeface="+mn-cs"/>
            </a:rPr>
            <a:t>年度より一般会計からの法定外繰出金を支出している。高齢化に伴う今後の医療費の伸びや介護報酬の改定、老朽化した施設の長寿命化を目的とした起債事業の実施といった各特別会計を取り巻く状況により、更なる一般会計からの繰出が必要となる可能性がある。</a:t>
          </a:r>
          <a:br>
            <a:rPr kumimoji="1" lang="en-US" altLang="ja-JP" sz="1100" b="0" i="0" baseline="0">
              <a:solidFill>
                <a:sysClr val="windowText" lastClr="000000"/>
              </a:solidFill>
              <a:effectLst/>
              <a:latin typeface="+mn-lt"/>
              <a:ea typeface="+mn-ea"/>
              <a:cs typeface="+mn-cs"/>
            </a:rPr>
          </a:br>
          <a:r>
            <a:rPr kumimoji="1" lang="ja-JP" altLang="ja-JP" sz="1100" b="0" i="0" baseline="0">
              <a:solidFill>
                <a:sysClr val="windowText" lastClr="000000"/>
              </a:solidFill>
              <a:effectLst/>
              <a:latin typeface="+mn-lt"/>
              <a:ea typeface="+mn-ea"/>
              <a:cs typeface="+mn-cs"/>
            </a:rPr>
            <a:t>　各特別会計については、普通会計の負担を減らすよう、独立採算制の原則のもと健全な財政運営に努める。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630" t="s">
        <v>80</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75" thickBot="1">
      <c r="B2" s="179" t="s">
        <v>81</v>
      </c>
      <c r="C2" s="179"/>
      <c r="D2" s="180"/>
    </row>
    <row r="3" spans="1:119" ht="18.75" customHeight="1" thickBot="1">
      <c r="A3" s="178"/>
      <c r="B3" s="631" t="s">
        <v>82</v>
      </c>
      <c r="C3" s="632"/>
      <c r="D3" s="632"/>
      <c r="E3" s="633"/>
      <c r="F3" s="633"/>
      <c r="G3" s="633"/>
      <c r="H3" s="633"/>
      <c r="I3" s="633"/>
      <c r="J3" s="633"/>
      <c r="K3" s="633"/>
      <c r="L3" s="633" t="s">
        <v>83</v>
      </c>
      <c r="M3" s="633"/>
      <c r="N3" s="633"/>
      <c r="O3" s="633"/>
      <c r="P3" s="633"/>
      <c r="Q3" s="633"/>
      <c r="R3" s="636"/>
      <c r="S3" s="636"/>
      <c r="T3" s="636"/>
      <c r="U3" s="636"/>
      <c r="V3" s="637"/>
      <c r="W3" s="527" t="s">
        <v>84</v>
      </c>
      <c r="X3" s="528"/>
      <c r="Y3" s="528"/>
      <c r="Z3" s="528"/>
      <c r="AA3" s="528"/>
      <c r="AB3" s="632"/>
      <c r="AC3" s="636" t="s">
        <v>85</v>
      </c>
      <c r="AD3" s="528"/>
      <c r="AE3" s="528"/>
      <c r="AF3" s="528"/>
      <c r="AG3" s="528"/>
      <c r="AH3" s="528"/>
      <c r="AI3" s="528"/>
      <c r="AJ3" s="528"/>
      <c r="AK3" s="528"/>
      <c r="AL3" s="598"/>
      <c r="AM3" s="527" t="s">
        <v>86</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87</v>
      </c>
      <c r="BO3" s="528"/>
      <c r="BP3" s="528"/>
      <c r="BQ3" s="528"/>
      <c r="BR3" s="528"/>
      <c r="BS3" s="528"/>
      <c r="BT3" s="528"/>
      <c r="BU3" s="598"/>
      <c r="BV3" s="527" t="s">
        <v>88</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89</v>
      </c>
      <c r="CU3" s="528"/>
      <c r="CV3" s="528"/>
      <c r="CW3" s="528"/>
      <c r="CX3" s="528"/>
      <c r="CY3" s="528"/>
      <c r="CZ3" s="528"/>
      <c r="DA3" s="598"/>
      <c r="DB3" s="527" t="s">
        <v>90</v>
      </c>
      <c r="DC3" s="528"/>
      <c r="DD3" s="528"/>
      <c r="DE3" s="528"/>
      <c r="DF3" s="528"/>
      <c r="DG3" s="528"/>
      <c r="DH3" s="528"/>
      <c r="DI3" s="598"/>
    </row>
    <row r="4" spans="1:119" ht="18.75" customHeight="1">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91</v>
      </c>
      <c r="AZ4" s="485"/>
      <c r="BA4" s="485"/>
      <c r="BB4" s="485"/>
      <c r="BC4" s="485"/>
      <c r="BD4" s="485"/>
      <c r="BE4" s="485"/>
      <c r="BF4" s="485"/>
      <c r="BG4" s="485"/>
      <c r="BH4" s="485"/>
      <c r="BI4" s="485"/>
      <c r="BJ4" s="485"/>
      <c r="BK4" s="485"/>
      <c r="BL4" s="485"/>
      <c r="BM4" s="486"/>
      <c r="BN4" s="487">
        <v>13249428</v>
      </c>
      <c r="BO4" s="488"/>
      <c r="BP4" s="488"/>
      <c r="BQ4" s="488"/>
      <c r="BR4" s="488"/>
      <c r="BS4" s="488"/>
      <c r="BT4" s="488"/>
      <c r="BU4" s="489"/>
      <c r="BV4" s="487">
        <v>14616873</v>
      </c>
      <c r="BW4" s="488"/>
      <c r="BX4" s="488"/>
      <c r="BY4" s="488"/>
      <c r="BZ4" s="488"/>
      <c r="CA4" s="488"/>
      <c r="CB4" s="488"/>
      <c r="CC4" s="489"/>
      <c r="CD4" s="624" t="s">
        <v>92</v>
      </c>
      <c r="CE4" s="625"/>
      <c r="CF4" s="625"/>
      <c r="CG4" s="625"/>
      <c r="CH4" s="625"/>
      <c r="CI4" s="625"/>
      <c r="CJ4" s="625"/>
      <c r="CK4" s="625"/>
      <c r="CL4" s="625"/>
      <c r="CM4" s="625"/>
      <c r="CN4" s="625"/>
      <c r="CO4" s="625"/>
      <c r="CP4" s="625"/>
      <c r="CQ4" s="625"/>
      <c r="CR4" s="625"/>
      <c r="CS4" s="626"/>
      <c r="CT4" s="627">
        <v>7.5</v>
      </c>
      <c r="CU4" s="628"/>
      <c r="CV4" s="628"/>
      <c r="CW4" s="628"/>
      <c r="CX4" s="628"/>
      <c r="CY4" s="628"/>
      <c r="CZ4" s="628"/>
      <c r="DA4" s="629"/>
      <c r="DB4" s="627">
        <v>5.0999999999999996</v>
      </c>
      <c r="DC4" s="628"/>
      <c r="DD4" s="628"/>
      <c r="DE4" s="628"/>
      <c r="DF4" s="628"/>
      <c r="DG4" s="628"/>
      <c r="DH4" s="628"/>
      <c r="DI4" s="629"/>
    </row>
    <row r="5" spans="1:119" ht="18.75" customHeight="1">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93</v>
      </c>
      <c r="AN5" s="415"/>
      <c r="AO5" s="415"/>
      <c r="AP5" s="415"/>
      <c r="AQ5" s="415"/>
      <c r="AR5" s="415"/>
      <c r="AS5" s="415"/>
      <c r="AT5" s="416"/>
      <c r="AU5" s="516" t="s">
        <v>94</v>
      </c>
      <c r="AV5" s="517"/>
      <c r="AW5" s="517"/>
      <c r="AX5" s="517"/>
      <c r="AY5" s="472" t="s">
        <v>95</v>
      </c>
      <c r="AZ5" s="473"/>
      <c r="BA5" s="473"/>
      <c r="BB5" s="473"/>
      <c r="BC5" s="473"/>
      <c r="BD5" s="473"/>
      <c r="BE5" s="473"/>
      <c r="BF5" s="473"/>
      <c r="BG5" s="473"/>
      <c r="BH5" s="473"/>
      <c r="BI5" s="473"/>
      <c r="BJ5" s="473"/>
      <c r="BK5" s="473"/>
      <c r="BL5" s="473"/>
      <c r="BM5" s="474"/>
      <c r="BN5" s="458">
        <v>12804155</v>
      </c>
      <c r="BO5" s="459"/>
      <c r="BP5" s="459"/>
      <c r="BQ5" s="459"/>
      <c r="BR5" s="459"/>
      <c r="BS5" s="459"/>
      <c r="BT5" s="459"/>
      <c r="BU5" s="460"/>
      <c r="BV5" s="458">
        <v>14282773</v>
      </c>
      <c r="BW5" s="459"/>
      <c r="BX5" s="459"/>
      <c r="BY5" s="459"/>
      <c r="BZ5" s="459"/>
      <c r="CA5" s="459"/>
      <c r="CB5" s="459"/>
      <c r="CC5" s="460"/>
      <c r="CD5" s="498" t="s">
        <v>96</v>
      </c>
      <c r="CE5" s="418"/>
      <c r="CF5" s="418"/>
      <c r="CG5" s="418"/>
      <c r="CH5" s="418"/>
      <c r="CI5" s="418"/>
      <c r="CJ5" s="418"/>
      <c r="CK5" s="418"/>
      <c r="CL5" s="418"/>
      <c r="CM5" s="418"/>
      <c r="CN5" s="418"/>
      <c r="CO5" s="418"/>
      <c r="CP5" s="418"/>
      <c r="CQ5" s="418"/>
      <c r="CR5" s="418"/>
      <c r="CS5" s="499"/>
      <c r="CT5" s="455">
        <v>88.7</v>
      </c>
      <c r="CU5" s="456"/>
      <c r="CV5" s="456"/>
      <c r="CW5" s="456"/>
      <c r="CX5" s="456"/>
      <c r="CY5" s="456"/>
      <c r="CZ5" s="456"/>
      <c r="DA5" s="457"/>
      <c r="DB5" s="455">
        <v>92.8</v>
      </c>
      <c r="DC5" s="456"/>
      <c r="DD5" s="456"/>
      <c r="DE5" s="456"/>
      <c r="DF5" s="456"/>
      <c r="DG5" s="456"/>
      <c r="DH5" s="456"/>
      <c r="DI5" s="457"/>
    </row>
    <row r="6" spans="1:119" ht="18.75" customHeight="1">
      <c r="A6" s="178"/>
      <c r="B6" s="604" t="s">
        <v>97</v>
      </c>
      <c r="C6" s="445"/>
      <c r="D6" s="445"/>
      <c r="E6" s="605"/>
      <c r="F6" s="605"/>
      <c r="G6" s="605"/>
      <c r="H6" s="605"/>
      <c r="I6" s="605"/>
      <c r="J6" s="605"/>
      <c r="K6" s="605"/>
      <c r="L6" s="605" t="s">
        <v>98</v>
      </c>
      <c r="M6" s="605"/>
      <c r="N6" s="605"/>
      <c r="O6" s="605"/>
      <c r="P6" s="605"/>
      <c r="Q6" s="605"/>
      <c r="R6" s="443"/>
      <c r="S6" s="443"/>
      <c r="T6" s="443"/>
      <c r="U6" s="443"/>
      <c r="V6" s="611"/>
      <c r="W6" s="548" t="s">
        <v>99</v>
      </c>
      <c r="X6" s="444"/>
      <c r="Y6" s="444"/>
      <c r="Z6" s="444"/>
      <c r="AA6" s="444"/>
      <c r="AB6" s="445"/>
      <c r="AC6" s="616" t="s">
        <v>100</v>
      </c>
      <c r="AD6" s="617"/>
      <c r="AE6" s="617"/>
      <c r="AF6" s="617"/>
      <c r="AG6" s="617"/>
      <c r="AH6" s="617"/>
      <c r="AI6" s="617"/>
      <c r="AJ6" s="617"/>
      <c r="AK6" s="617"/>
      <c r="AL6" s="618"/>
      <c r="AM6" s="515" t="s">
        <v>101</v>
      </c>
      <c r="AN6" s="415"/>
      <c r="AO6" s="415"/>
      <c r="AP6" s="415"/>
      <c r="AQ6" s="415"/>
      <c r="AR6" s="415"/>
      <c r="AS6" s="415"/>
      <c r="AT6" s="416"/>
      <c r="AU6" s="516" t="s">
        <v>102</v>
      </c>
      <c r="AV6" s="517"/>
      <c r="AW6" s="517"/>
      <c r="AX6" s="517"/>
      <c r="AY6" s="472" t="s">
        <v>103</v>
      </c>
      <c r="AZ6" s="473"/>
      <c r="BA6" s="473"/>
      <c r="BB6" s="473"/>
      <c r="BC6" s="473"/>
      <c r="BD6" s="473"/>
      <c r="BE6" s="473"/>
      <c r="BF6" s="473"/>
      <c r="BG6" s="473"/>
      <c r="BH6" s="473"/>
      <c r="BI6" s="473"/>
      <c r="BJ6" s="473"/>
      <c r="BK6" s="473"/>
      <c r="BL6" s="473"/>
      <c r="BM6" s="474"/>
      <c r="BN6" s="458">
        <v>445273</v>
      </c>
      <c r="BO6" s="459"/>
      <c r="BP6" s="459"/>
      <c r="BQ6" s="459"/>
      <c r="BR6" s="459"/>
      <c r="BS6" s="459"/>
      <c r="BT6" s="459"/>
      <c r="BU6" s="460"/>
      <c r="BV6" s="458">
        <v>334100</v>
      </c>
      <c r="BW6" s="459"/>
      <c r="BX6" s="459"/>
      <c r="BY6" s="459"/>
      <c r="BZ6" s="459"/>
      <c r="CA6" s="459"/>
      <c r="CB6" s="459"/>
      <c r="CC6" s="460"/>
      <c r="CD6" s="498" t="s">
        <v>104</v>
      </c>
      <c r="CE6" s="418"/>
      <c r="CF6" s="418"/>
      <c r="CG6" s="418"/>
      <c r="CH6" s="418"/>
      <c r="CI6" s="418"/>
      <c r="CJ6" s="418"/>
      <c r="CK6" s="418"/>
      <c r="CL6" s="418"/>
      <c r="CM6" s="418"/>
      <c r="CN6" s="418"/>
      <c r="CO6" s="418"/>
      <c r="CP6" s="418"/>
      <c r="CQ6" s="418"/>
      <c r="CR6" s="418"/>
      <c r="CS6" s="499"/>
      <c r="CT6" s="601">
        <v>91.2</v>
      </c>
      <c r="CU6" s="602"/>
      <c r="CV6" s="602"/>
      <c r="CW6" s="602"/>
      <c r="CX6" s="602"/>
      <c r="CY6" s="602"/>
      <c r="CZ6" s="602"/>
      <c r="DA6" s="603"/>
      <c r="DB6" s="601">
        <v>95.7</v>
      </c>
      <c r="DC6" s="602"/>
      <c r="DD6" s="602"/>
      <c r="DE6" s="602"/>
      <c r="DF6" s="602"/>
      <c r="DG6" s="602"/>
      <c r="DH6" s="602"/>
      <c r="DI6" s="603"/>
    </row>
    <row r="7" spans="1:119" ht="18.75" customHeight="1">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105</v>
      </c>
      <c r="AN7" s="415"/>
      <c r="AO7" s="415"/>
      <c r="AP7" s="415"/>
      <c r="AQ7" s="415"/>
      <c r="AR7" s="415"/>
      <c r="AS7" s="415"/>
      <c r="AT7" s="416"/>
      <c r="AU7" s="516" t="s">
        <v>94</v>
      </c>
      <c r="AV7" s="517"/>
      <c r="AW7" s="517"/>
      <c r="AX7" s="517"/>
      <c r="AY7" s="472" t="s">
        <v>106</v>
      </c>
      <c r="AZ7" s="473"/>
      <c r="BA7" s="473"/>
      <c r="BB7" s="473"/>
      <c r="BC7" s="473"/>
      <c r="BD7" s="473"/>
      <c r="BE7" s="473"/>
      <c r="BF7" s="473"/>
      <c r="BG7" s="473"/>
      <c r="BH7" s="473"/>
      <c r="BI7" s="473"/>
      <c r="BJ7" s="473"/>
      <c r="BK7" s="473"/>
      <c r="BL7" s="473"/>
      <c r="BM7" s="474"/>
      <c r="BN7" s="458">
        <v>11965</v>
      </c>
      <c r="BO7" s="459"/>
      <c r="BP7" s="459"/>
      <c r="BQ7" s="459"/>
      <c r="BR7" s="459"/>
      <c r="BS7" s="459"/>
      <c r="BT7" s="459"/>
      <c r="BU7" s="460"/>
      <c r="BV7" s="458">
        <v>62856</v>
      </c>
      <c r="BW7" s="459"/>
      <c r="BX7" s="459"/>
      <c r="BY7" s="459"/>
      <c r="BZ7" s="459"/>
      <c r="CA7" s="459"/>
      <c r="CB7" s="459"/>
      <c r="CC7" s="460"/>
      <c r="CD7" s="498" t="s">
        <v>107</v>
      </c>
      <c r="CE7" s="418"/>
      <c r="CF7" s="418"/>
      <c r="CG7" s="418"/>
      <c r="CH7" s="418"/>
      <c r="CI7" s="418"/>
      <c r="CJ7" s="418"/>
      <c r="CK7" s="418"/>
      <c r="CL7" s="418"/>
      <c r="CM7" s="418"/>
      <c r="CN7" s="418"/>
      <c r="CO7" s="418"/>
      <c r="CP7" s="418"/>
      <c r="CQ7" s="418"/>
      <c r="CR7" s="418"/>
      <c r="CS7" s="499"/>
      <c r="CT7" s="458">
        <v>5752925</v>
      </c>
      <c r="CU7" s="459"/>
      <c r="CV7" s="459"/>
      <c r="CW7" s="459"/>
      <c r="CX7" s="459"/>
      <c r="CY7" s="459"/>
      <c r="CZ7" s="459"/>
      <c r="DA7" s="460"/>
      <c r="DB7" s="458">
        <v>5353580</v>
      </c>
      <c r="DC7" s="459"/>
      <c r="DD7" s="459"/>
      <c r="DE7" s="459"/>
      <c r="DF7" s="459"/>
      <c r="DG7" s="459"/>
      <c r="DH7" s="459"/>
      <c r="DI7" s="460"/>
    </row>
    <row r="8" spans="1:119" ht="18.75" customHeight="1" thickBot="1">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108</v>
      </c>
      <c r="AN8" s="415"/>
      <c r="AO8" s="415"/>
      <c r="AP8" s="415"/>
      <c r="AQ8" s="415"/>
      <c r="AR8" s="415"/>
      <c r="AS8" s="415"/>
      <c r="AT8" s="416"/>
      <c r="AU8" s="516" t="s">
        <v>109</v>
      </c>
      <c r="AV8" s="517"/>
      <c r="AW8" s="517"/>
      <c r="AX8" s="517"/>
      <c r="AY8" s="472" t="s">
        <v>110</v>
      </c>
      <c r="AZ8" s="473"/>
      <c r="BA8" s="473"/>
      <c r="BB8" s="473"/>
      <c r="BC8" s="473"/>
      <c r="BD8" s="473"/>
      <c r="BE8" s="473"/>
      <c r="BF8" s="473"/>
      <c r="BG8" s="473"/>
      <c r="BH8" s="473"/>
      <c r="BI8" s="473"/>
      <c r="BJ8" s="473"/>
      <c r="BK8" s="473"/>
      <c r="BL8" s="473"/>
      <c r="BM8" s="474"/>
      <c r="BN8" s="458">
        <v>433308</v>
      </c>
      <c r="BO8" s="459"/>
      <c r="BP8" s="459"/>
      <c r="BQ8" s="459"/>
      <c r="BR8" s="459"/>
      <c r="BS8" s="459"/>
      <c r="BT8" s="459"/>
      <c r="BU8" s="460"/>
      <c r="BV8" s="458">
        <v>271244</v>
      </c>
      <c r="BW8" s="459"/>
      <c r="BX8" s="459"/>
      <c r="BY8" s="459"/>
      <c r="BZ8" s="459"/>
      <c r="CA8" s="459"/>
      <c r="CB8" s="459"/>
      <c r="CC8" s="460"/>
      <c r="CD8" s="498" t="s">
        <v>111</v>
      </c>
      <c r="CE8" s="418"/>
      <c r="CF8" s="418"/>
      <c r="CG8" s="418"/>
      <c r="CH8" s="418"/>
      <c r="CI8" s="418"/>
      <c r="CJ8" s="418"/>
      <c r="CK8" s="418"/>
      <c r="CL8" s="418"/>
      <c r="CM8" s="418"/>
      <c r="CN8" s="418"/>
      <c r="CO8" s="418"/>
      <c r="CP8" s="418"/>
      <c r="CQ8" s="418"/>
      <c r="CR8" s="418"/>
      <c r="CS8" s="499"/>
      <c r="CT8" s="561">
        <v>0.3</v>
      </c>
      <c r="CU8" s="562"/>
      <c r="CV8" s="562"/>
      <c r="CW8" s="562"/>
      <c r="CX8" s="562"/>
      <c r="CY8" s="562"/>
      <c r="CZ8" s="562"/>
      <c r="DA8" s="563"/>
      <c r="DB8" s="561">
        <v>0.3</v>
      </c>
      <c r="DC8" s="562"/>
      <c r="DD8" s="562"/>
      <c r="DE8" s="562"/>
      <c r="DF8" s="562"/>
      <c r="DG8" s="562"/>
      <c r="DH8" s="562"/>
      <c r="DI8" s="563"/>
    </row>
    <row r="9" spans="1:119" ht="18.75" customHeight="1" thickBot="1">
      <c r="A9" s="178"/>
      <c r="B9" s="590" t="s">
        <v>112</v>
      </c>
      <c r="C9" s="591"/>
      <c r="D9" s="591"/>
      <c r="E9" s="591"/>
      <c r="F9" s="591"/>
      <c r="G9" s="591"/>
      <c r="H9" s="591"/>
      <c r="I9" s="591"/>
      <c r="J9" s="591"/>
      <c r="K9" s="509"/>
      <c r="L9" s="592" t="s">
        <v>113</v>
      </c>
      <c r="M9" s="593"/>
      <c r="N9" s="593"/>
      <c r="O9" s="593"/>
      <c r="P9" s="593"/>
      <c r="Q9" s="594"/>
      <c r="R9" s="595">
        <v>13819</v>
      </c>
      <c r="S9" s="596"/>
      <c r="T9" s="596"/>
      <c r="U9" s="596"/>
      <c r="V9" s="597"/>
      <c r="W9" s="527" t="s">
        <v>114</v>
      </c>
      <c r="X9" s="528"/>
      <c r="Y9" s="528"/>
      <c r="Z9" s="528"/>
      <c r="AA9" s="528"/>
      <c r="AB9" s="528"/>
      <c r="AC9" s="528"/>
      <c r="AD9" s="528"/>
      <c r="AE9" s="528"/>
      <c r="AF9" s="528"/>
      <c r="AG9" s="528"/>
      <c r="AH9" s="528"/>
      <c r="AI9" s="528"/>
      <c r="AJ9" s="528"/>
      <c r="AK9" s="528"/>
      <c r="AL9" s="598"/>
      <c r="AM9" s="515" t="s">
        <v>115</v>
      </c>
      <c r="AN9" s="415"/>
      <c r="AO9" s="415"/>
      <c r="AP9" s="415"/>
      <c r="AQ9" s="415"/>
      <c r="AR9" s="415"/>
      <c r="AS9" s="415"/>
      <c r="AT9" s="416"/>
      <c r="AU9" s="516" t="s">
        <v>102</v>
      </c>
      <c r="AV9" s="517"/>
      <c r="AW9" s="517"/>
      <c r="AX9" s="517"/>
      <c r="AY9" s="472" t="s">
        <v>116</v>
      </c>
      <c r="AZ9" s="473"/>
      <c r="BA9" s="473"/>
      <c r="BB9" s="473"/>
      <c r="BC9" s="473"/>
      <c r="BD9" s="473"/>
      <c r="BE9" s="473"/>
      <c r="BF9" s="473"/>
      <c r="BG9" s="473"/>
      <c r="BH9" s="473"/>
      <c r="BI9" s="473"/>
      <c r="BJ9" s="473"/>
      <c r="BK9" s="473"/>
      <c r="BL9" s="473"/>
      <c r="BM9" s="474"/>
      <c r="BN9" s="458">
        <v>162064</v>
      </c>
      <c r="BO9" s="459"/>
      <c r="BP9" s="459"/>
      <c r="BQ9" s="459"/>
      <c r="BR9" s="459"/>
      <c r="BS9" s="459"/>
      <c r="BT9" s="459"/>
      <c r="BU9" s="460"/>
      <c r="BV9" s="458">
        <v>112442</v>
      </c>
      <c r="BW9" s="459"/>
      <c r="BX9" s="459"/>
      <c r="BY9" s="459"/>
      <c r="BZ9" s="459"/>
      <c r="CA9" s="459"/>
      <c r="CB9" s="459"/>
      <c r="CC9" s="460"/>
      <c r="CD9" s="498" t="s">
        <v>117</v>
      </c>
      <c r="CE9" s="418"/>
      <c r="CF9" s="418"/>
      <c r="CG9" s="418"/>
      <c r="CH9" s="418"/>
      <c r="CI9" s="418"/>
      <c r="CJ9" s="418"/>
      <c r="CK9" s="418"/>
      <c r="CL9" s="418"/>
      <c r="CM9" s="418"/>
      <c r="CN9" s="418"/>
      <c r="CO9" s="418"/>
      <c r="CP9" s="418"/>
      <c r="CQ9" s="418"/>
      <c r="CR9" s="418"/>
      <c r="CS9" s="499"/>
      <c r="CT9" s="455">
        <v>14.5</v>
      </c>
      <c r="CU9" s="456"/>
      <c r="CV9" s="456"/>
      <c r="CW9" s="456"/>
      <c r="CX9" s="456"/>
      <c r="CY9" s="456"/>
      <c r="CZ9" s="456"/>
      <c r="DA9" s="457"/>
      <c r="DB9" s="455">
        <v>13.8</v>
      </c>
      <c r="DC9" s="456"/>
      <c r="DD9" s="456"/>
      <c r="DE9" s="456"/>
      <c r="DF9" s="456"/>
      <c r="DG9" s="456"/>
      <c r="DH9" s="456"/>
      <c r="DI9" s="457"/>
    </row>
    <row r="10" spans="1:119" ht="18.75" customHeight="1" thickBot="1">
      <c r="A10" s="178"/>
      <c r="B10" s="590"/>
      <c r="C10" s="591"/>
      <c r="D10" s="591"/>
      <c r="E10" s="591"/>
      <c r="F10" s="591"/>
      <c r="G10" s="591"/>
      <c r="H10" s="591"/>
      <c r="I10" s="591"/>
      <c r="J10" s="591"/>
      <c r="K10" s="509"/>
      <c r="L10" s="414" t="s">
        <v>118</v>
      </c>
      <c r="M10" s="415"/>
      <c r="N10" s="415"/>
      <c r="O10" s="415"/>
      <c r="P10" s="415"/>
      <c r="Q10" s="416"/>
      <c r="R10" s="411">
        <v>15520</v>
      </c>
      <c r="S10" s="412"/>
      <c r="T10" s="412"/>
      <c r="U10" s="412"/>
      <c r="V10" s="471"/>
      <c r="W10" s="599"/>
      <c r="X10" s="409"/>
      <c r="Y10" s="409"/>
      <c r="Z10" s="409"/>
      <c r="AA10" s="409"/>
      <c r="AB10" s="409"/>
      <c r="AC10" s="409"/>
      <c r="AD10" s="409"/>
      <c r="AE10" s="409"/>
      <c r="AF10" s="409"/>
      <c r="AG10" s="409"/>
      <c r="AH10" s="409"/>
      <c r="AI10" s="409"/>
      <c r="AJ10" s="409"/>
      <c r="AK10" s="409"/>
      <c r="AL10" s="600"/>
      <c r="AM10" s="515" t="s">
        <v>119</v>
      </c>
      <c r="AN10" s="415"/>
      <c r="AO10" s="415"/>
      <c r="AP10" s="415"/>
      <c r="AQ10" s="415"/>
      <c r="AR10" s="415"/>
      <c r="AS10" s="415"/>
      <c r="AT10" s="416"/>
      <c r="AU10" s="516" t="s">
        <v>120</v>
      </c>
      <c r="AV10" s="517"/>
      <c r="AW10" s="517"/>
      <c r="AX10" s="517"/>
      <c r="AY10" s="472" t="s">
        <v>121</v>
      </c>
      <c r="AZ10" s="473"/>
      <c r="BA10" s="473"/>
      <c r="BB10" s="473"/>
      <c r="BC10" s="473"/>
      <c r="BD10" s="473"/>
      <c r="BE10" s="473"/>
      <c r="BF10" s="473"/>
      <c r="BG10" s="473"/>
      <c r="BH10" s="473"/>
      <c r="BI10" s="473"/>
      <c r="BJ10" s="473"/>
      <c r="BK10" s="473"/>
      <c r="BL10" s="473"/>
      <c r="BM10" s="474"/>
      <c r="BN10" s="458">
        <v>385230</v>
      </c>
      <c r="BO10" s="459"/>
      <c r="BP10" s="459"/>
      <c r="BQ10" s="459"/>
      <c r="BR10" s="459"/>
      <c r="BS10" s="459"/>
      <c r="BT10" s="459"/>
      <c r="BU10" s="460"/>
      <c r="BV10" s="458">
        <v>256321</v>
      </c>
      <c r="BW10" s="459"/>
      <c r="BX10" s="459"/>
      <c r="BY10" s="459"/>
      <c r="BZ10" s="459"/>
      <c r="CA10" s="459"/>
      <c r="CB10" s="459"/>
      <c r="CC10" s="460"/>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590"/>
      <c r="C11" s="591"/>
      <c r="D11" s="591"/>
      <c r="E11" s="591"/>
      <c r="F11" s="591"/>
      <c r="G11" s="591"/>
      <c r="H11" s="591"/>
      <c r="I11" s="591"/>
      <c r="J11" s="591"/>
      <c r="K11" s="509"/>
      <c r="L11" s="419" t="s">
        <v>123</v>
      </c>
      <c r="M11" s="420"/>
      <c r="N11" s="420"/>
      <c r="O11" s="420"/>
      <c r="P11" s="420"/>
      <c r="Q11" s="421"/>
      <c r="R11" s="587" t="s">
        <v>124</v>
      </c>
      <c r="S11" s="588"/>
      <c r="T11" s="588"/>
      <c r="U11" s="588"/>
      <c r="V11" s="589"/>
      <c r="W11" s="599"/>
      <c r="X11" s="409"/>
      <c r="Y11" s="409"/>
      <c r="Z11" s="409"/>
      <c r="AA11" s="409"/>
      <c r="AB11" s="409"/>
      <c r="AC11" s="409"/>
      <c r="AD11" s="409"/>
      <c r="AE11" s="409"/>
      <c r="AF11" s="409"/>
      <c r="AG11" s="409"/>
      <c r="AH11" s="409"/>
      <c r="AI11" s="409"/>
      <c r="AJ11" s="409"/>
      <c r="AK11" s="409"/>
      <c r="AL11" s="600"/>
      <c r="AM11" s="515" t="s">
        <v>125</v>
      </c>
      <c r="AN11" s="415"/>
      <c r="AO11" s="415"/>
      <c r="AP11" s="415"/>
      <c r="AQ11" s="415"/>
      <c r="AR11" s="415"/>
      <c r="AS11" s="415"/>
      <c r="AT11" s="416"/>
      <c r="AU11" s="516" t="s">
        <v>102</v>
      </c>
      <c r="AV11" s="517"/>
      <c r="AW11" s="517"/>
      <c r="AX11" s="517"/>
      <c r="AY11" s="472" t="s">
        <v>126</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56500</v>
      </c>
      <c r="BW11" s="459"/>
      <c r="BX11" s="459"/>
      <c r="BY11" s="459"/>
      <c r="BZ11" s="459"/>
      <c r="CA11" s="459"/>
      <c r="CB11" s="459"/>
      <c r="CC11" s="460"/>
      <c r="CD11" s="498" t="s">
        <v>127</v>
      </c>
      <c r="CE11" s="418"/>
      <c r="CF11" s="418"/>
      <c r="CG11" s="418"/>
      <c r="CH11" s="418"/>
      <c r="CI11" s="418"/>
      <c r="CJ11" s="418"/>
      <c r="CK11" s="418"/>
      <c r="CL11" s="418"/>
      <c r="CM11" s="418"/>
      <c r="CN11" s="418"/>
      <c r="CO11" s="418"/>
      <c r="CP11" s="418"/>
      <c r="CQ11" s="418"/>
      <c r="CR11" s="418"/>
      <c r="CS11" s="499"/>
      <c r="CT11" s="561" t="s">
        <v>128</v>
      </c>
      <c r="CU11" s="562"/>
      <c r="CV11" s="562"/>
      <c r="CW11" s="562"/>
      <c r="CX11" s="562"/>
      <c r="CY11" s="562"/>
      <c r="CZ11" s="562"/>
      <c r="DA11" s="563"/>
      <c r="DB11" s="561" t="s">
        <v>128</v>
      </c>
      <c r="DC11" s="562"/>
      <c r="DD11" s="562"/>
      <c r="DE11" s="562"/>
      <c r="DF11" s="562"/>
      <c r="DG11" s="562"/>
      <c r="DH11" s="562"/>
      <c r="DI11" s="563"/>
    </row>
    <row r="12" spans="1:119" ht="18.75" customHeight="1">
      <c r="A12" s="178"/>
      <c r="B12" s="564" t="s">
        <v>129</v>
      </c>
      <c r="C12" s="565"/>
      <c r="D12" s="565"/>
      <c r="E12" s="565"/>
      <c r="F12" s="565"/>
      <c r="G12" s="565"/>
      <c r="H12" s="565"/>
      <c r="I12" s="565"/>
      <c r="J12" s="565"/>
      <c r="K12" s="566"/>
      <c r="L12" s="573" t="s">
        <v>130</v>
      </c>
      <c r="M12" s="574"/>
      <c r="N12" s="574"/>
      <c r="O12" s="574"/>
      <c r="P12" s="574"/>
      <c r="Q12" s="575"/>
      <c r="R12" s="576">
        <v>13885</v>
      </c>
      <c r="S12" s="577"/>
      <c r="T12" s="577"/>
      <c r="U12" s="577"/>
      <c r="V12" s="578"/>
      <c r="W12" s="579" t="s">
        <v>1</v>
      </c>
      <c r="X12" s="517"/>
      <c r="Y12" s="517"/>
      <c r="Z12" s="517"/>
      <c r="AA12" s="517"/>
      <c r="AB12" s="580"/>
      <c r="AC12" s="581" t="s">
        <v>131</v>
      </c>
      <c r="AD12" s="582"/>
      <c r="AE12" s="582"/>
      <c r="AF12" s="582"/>
      <c r="AG12" s="583"/>
      <c r="AH12" s="581" t="s">
        <v>132</v>
      </c>
      <c r="AI12" s="582"/>
      <c r="AJ12" s="582"/>
      <c r="AK12" s="582"/>
      <c r="AL12" s="584"/>
      <c r="AM12" s="515" t="s">
        <v>133</v>
      </c>
      <c r="AN12" s="415"/>
      <c r="AO12" s="415"/>
      <c r="AP12" s="415"/>
      <c r="AQ12" s="415"/>
      <c r="AR12" s="415"/>
      <c r="AS12" s="415"/>
      <c r="AT12" s="416"/>
      <c r="AU12" s="516" t="s">
        <v>134</v>
      </c>
      <c r="AV12" s="517"/>
      <c r="AW12" s="517"/>
      <c r="AX12" s="517"/>
      <c r="AY12" s="472" t="s">
        <v>135</v>
      </c>
      <c r="AZ12" s="473"/>
      <c r="BA12" s="473"/>
      <c r="BB12" s="473"/>
      <c r="BC12" s="473"/>
      <c r="BD12" s="473"/>
      <c r="BE12" s="473"/>
      <c r="BF12" s="473"/>
      <c r="BG12" s="473"/>
      <c r="BH12" s="473"/>
      <c r="BI12" s="473"/>
      <c r="BJ12" s="473"/>
      <c r="BK12" s="473"/>
      <c r="BL12" s="473"/>
      <c r="BM12" s="474"/>
      <c r="BN12" s="458">
        <v>0</v>
      </c>
      <c r="BO12" s="459"/>
      <c r="BP12" s="459"/>
      <c r="BQ12" s="459"/>
      <c r="BR12" s="459"/>
      <c r="BS12" s="459"/>
      <c r="BT12" s="459"/>
      <c r="BU12" s="460"/>
      <c r="BV12" s="458">
        <v>348695</v>
      </c>
      <c r="BW12" s="459"/>
      <c r="BX12" s="459"/>
      <c r="BY12" s="459"/>
      <c r="BZ12" s="459"/>
      <c r="CA12" s="459"/>
      <c r="CB12" s="459"/>
      <c r="CC12" s="460"/>
      <c r="CD12" s="498" t="s">
        <v>136</v>
      </c>
      <c r="CE12" s="418"/>
      <c r="CF12" s="418"/>
      <c r="CG12" s="418"/>
      <c r="CH12" s="418"/>
      <c r="CI12" s="418"/>
      <c r="CJ12" s="418"/>
      <c r="CK12" s="418"/>
      <c r="CL12" s="418"/>
      <c r="CM12" s="418"/>
      <c r="CN12" s="418"/>
      <c r="CO12" s="418"/>
      <c r="CP12" s="418"/>
      <c r="CQ12" s="418"/>
      <c r="CR12" s="418"/>
      <c r="CS12" s="499"/>
      <c r="CT12" s="561" t="s">
        <v>137</v>
      </c>
      <c r="CU12" s="562"/>
      <c r="CV12" s="562"/>
      <c r="CW12" s="562"/>
      <c r="CX12" s="562"/>
      <c r="CY12" s="562"/>
      <c r="CZ12" s="562"/>
      <c r="DA12" s="563"/>
      <c r="DB12" s="561" t="s">
        <v>137</v>
      </c>
      <c r="DC12" s="562"/>
      <c r="DD12" s="562"/>
      <c r="DE12" s="562"/>
      <c r="DF12" s="562"/>
      <c r="DG12" s="562"/>
      <c r="DH12" s="562"/>
      <c r="DI12" s="563"/>
    </row>
    <row r="13" spans="1:119" ht="18.75" customHeight="1">
      <c r="A13" s="178"/>
      <c r="B13" s="567"/>
      <c r="C13" s="568"/>
      <c r="D13" s="568"/>
      <c r="E13" s="568"/>
      <c r="F13" s="568"/>
      <c r="G13" s="568"/>
      <c r="H13" s="568"/>
      <c r="I13" s="568"/>
      <c r="J13" s="568"/>
      <c r="K13" s="569"/>
      <c r="L13" s="187"/>
      <c r="M13" s="542" t="s">
        <v>138</v>
      </c>
      <c r="N13" s="543"/>
      <c r="O13" s="543"/>
      <c r="P13" s="543"/>
      <c r="Q13" s="544"/>
      <c r="R13" s="545">
        <v>13635</v>
      </c>
      <c r="S13" s="546"/>
      <c r="T13" s="546"/>
      <c r="U13" s="546"/>
      <c r="V13" s="547"/>
      <c r="W13" s="548" t="s">
        <v>139</v>
      </c>
      <c r="X13" s="444"/>
      <c r="Y13" s="444"/>
      <c r="Z13" s="444"/>
      <c r="AA13" s="444"/>
      <c r="AB13" s="445"/>
      <c r="AC13" s="411">
        <v>1121</v>
      </c>
      <c r="AD13" s="412"/>
      <c r="AE13" s="412"/>
      <c r="AF13" s="412"/>
      <c r="AG13" s="413"/>
      <c r="AH13" s="411">
        <v>1308</v>
      </c>
      <c r="AI13" s="412"/>
      <c r="AJ13" s="412"/>
      <c r="AK13" s="412"/>
      <c r="AL13" s="471"/>
      <c r="AM13" s="515" t="s">
        <v>140</v>
      </c>
      <c r="AN13" s="415"/>
      <c r="AO13" s="415"/>
      <c r="AP13" s="415"/>
      <c r="AQ13" s="415"/>
      <c r="AR13" s="415"/>
      <c r="AS13" s="415"/>
      <c r="AT13" s="416"/>
      <c r="AU13" s="516" t="s">
        <v>120</v>
      </c>
      <c r="AV13" s="517"/>
      <c r="AW13" s="517"/>
      <c r="AX13" s="517"/>
      <c r="AY13" s="472" t="s">
        <v>141</v>
      </c>
      <c r="AZ13" s="473"/>
      <c r="BA13" s="473"/>
      <c r="BB13" s="473"/>
      <c r="BC13" s="473"/>
      <c r="BD13" s="473"/>
      <c r="BE13" s="473"/>
      <c r="BF13" s="473"/>
      <c r="BG13" s="473"/>
      <c r="BH13" s="473"/>
      <c r="BI13" s="473"/>
      <c r="BJ13" s="473"/>
      <c r="BK13" s="473"/>
      <c r="BL13" s="473"/>
      <c r="BM13" s="474"/>
      <c r="BN13" s="458">
        <v>547294</v>
      </c>
      <c r="BO13" s="459"/>
      <c r="BP13" s="459"/>
      <c r="BQ13" s="459"/>
      <c r="BR13" s="459"/>
      <c r="BS13" s="459"/>
      <c r="BT13" s="459"/>
      <c r="BU13" s="460"/>
      <c r="BV13" s="458">
        <v>76568</v>
      </c>
      <c r="BW13" s="459"/>
      <c r="BX13" s="459"/>
      <c r="BY13" s="459"/>
      <c r="BZ13" s="459"/>
      <c r="CA13" s="459"/>
      <c r="CB13" s="459"/>
      <c r="CC13" s="460"/>
      <c r="CD13" s="498" t="s">
        <v>142</v>
      </c>
      <c r="CE13" s="418"/>
      <c r="CF13" s="418"/>
      <c r="CG13" s="418"/>
      <c r="CH13" s="418"/>
      <c r="CI13" s="418"/>
      <c r="CJ13" s="418"/>
      <c r="CK13" s="418"/>
      <c r="CL13" s="418"/>
      <c r="CM13" s="418"/>
      <c r="CN13" s="418"/>
      <c r="CO13" s="418"/>
      <c r="CP13" s="418"/>
      <c r="CQ13" s="418"/>
      <c r="CR13" s="418"/>
      <c r="CS13" s="499"/>
      <c r="CT13" s="455">
        <v>8.3000000000000007</v>
      </c>
      <c r="CU13" s="456"/>
      <c r="CV13" s="456"/>
      <c r="CW13" s="456"/>
      <c r="CX13" s="456"/>
      <c r="CY13" s="456"/>
      <c r="CZ13" s="456"/>
      <c r="DA13" s="457"/>
      <c r="DB13" s="455">
        <v>7.4</v>
      </c>
      <c r="DC13" s="456"/>
      <c r="DD13" s="456"/>
      <c r="DE13" s="456"/>
      <c r="DF13" s="456"/>
      <c r="DG13" s="456"/>
      <c r="DH13" s="456"/>
      <c r="DI13" s="457"/>
    </row>
    <row r="14" spans="1:119" ht="18.75" customHeight="1" thickBot="1">
      <c r="A14" s="178"/>
      <c r="B14" s="567"/>
      <c r="C14" s="568"/>
      <c r="D14" s="568"/>
      <c r="E14" s="568"/>
      <c r="F14" s="568"/>
      <c r="G14" s="568"/>
      <c r="H14" s="568"/>
      <c r="I14" s="568"/>
      <c r="J14" s="568"/>
      <c r="K14" s="569"/>
      <c r="L14" s="532" t="s">
        <v>143</v>
      </c>
      <c r="M14" s="585"/>
      <c r="N14" s="585"/>
      <c r="O14" s="585"/>
      <c r="P14" s="585"/>
      <c r="Q14" s="586"/>
      <c r="R14" s="545">
        <v>14283</v>
      </c>
      <c r="S14" s="546"/>
      <c r="T14" s="546"/>
      <c r="U14" s="546"/>
      <c r="V14" s="547"/>
      <c r="W14" s="549"/>
      <c r="X14" s="447"/>
      <c r="Y14" s="447"/>
      <c r="Z14" s="447"/>
      <c r="AA14" s="447"/>
      <c r="AB14" s="448"/>
      <c r="AC14" s="538">
        <v>17.399999999999999</v>
      </c>
      <c r="AD14" s="539"/>
      <c r="AE14" s="539"/>
      <c r="AF14" s="539"/>
      <c r="AG14" s="540"/>
      <c r="AH14" s="538">
        <v>18.600000000000001</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144</v>
      </c>
      <c r="CE14" s="496"/>
      <c r="CF14" s="496"/>
      <c r="CG14" s="496"/>
      <c r="CH14" s="496"/>
      <c r="CI14" s="496"/>
      <c r="CJ14" s="496"/>
      <c r="CK14" s="496"/>
      <c r="CL14" s="496"/>
      <c r="CM14" s="496"/>
      <c r="CN14" s="496"/>
      <c r="CO14" s="496"/>
      <c r="CP14" s="496"/>
      <c r="CQ14" s="496"/>
      <c r="CR14" s="496"/>
      <c r="CS14" s="497"/>
      <c r="CT14" s="555" t="s">
        <v>145</v>
      </c>
      <c r="CU14" s="556"/>
      <c r="CV14" s="556"/>
      <c r="CW14" s="556"/>
      <c r="CX14" s="556"/>
      <c r="CY14" s="556"/>
      <c r="CZ14" s="556"/>
      <c r="DA14" s="557"/>
      <c r="DB14" s="555">
        <v>26.4</v>
      </c>
      <c r="DC14" s="556"/>
      <c r="DD14" s="556"/>
      <c r="DE14" s="556"/>
      <c r="DF14" s="556"/>
      <c r="DG14" s="556"/>
      <c r="DH14" s="556"/>
      <c r="DI14" s="557"/>
    </row>
    <row r="15" spans="1:119" ht="18.75" customHeight="1">
      <c r="A15" s="178"/>
      <c r="B15" s="567"/>
      <c r="C15" s="568"/>
      <c r="D15" s="568"/>
      <c r="E15" s="568"/>
      <c r="F15" s="568"/>
      <c r="G15" s="568"/>
      <c r="H15" s="568"/>
      <c r="I15" s="568"/>
      <c r="J15" s="568"/>
      <c r="K15" s="569"/>
      <c r="L15" s="187"/>
      <c r="M15" s="542" t="s">
        <v>138</v>
      </c>
      <c r="N15" s="543"/>
      <c r="O15" s="543"/>
      <c r="P15" s="543"/>
      <c r="Q15" s="544"/>
      <c r="R15" s="545">
        <v>14026</v>
      </c>
      <c r="S15" s="546"/>
      <c r="T15" s="546"/>
      <c r="U15" s="546"/>
      <c r="V15" s="547"/>
      <c r="W15" s="548" t="s">
        <v>146</v>
      </c>
      <c r="X15" s="444"/>
      <c r="Y15" s="444"/>
      <c r="Z15" s="444"/>
      <c r="AA15" s="444"/>
      <c r="AB15" s="445"/>
      <c r="AC15" s="411">
        <v>1513</v>
      </c>
      <c r="AD15" s="412"/>
      <c r="AE15" s="412"/>
      <c r="AF15" s="412"/>
      <c r="AG15" s="413"/>
      <c r="AH15" s="411">
        <v>1627</v>
      </c>
      <c r="AI15" s="412"/>
      <c r="AJ15" s="412"/>
      <c r="AK15" s="412"/>
      <c r="AL15" s="471"/>
      <c r="AM15" s="515"/>
      <c r="AN15" s="415"/>
      <c r="AO15" s="415"/>
      <c r="AP15" s="415"/>
      <c r="AQ15" s="415"/>
      <c r="AR15" s="415"/>
      <c r="AS15" s="415"/>
      <c r="AT15" s="416"/>
      <c r="AU15" s="516"/>
      <c r="AV15" s="517"/>
      <c r="AW15" s="517"/>
      <c r="AX15" s="517"/>
      <c r="AY15" s="484" t="s">
        <v>147</v>
      </c>
      <c r="AZ15" s="485"/>
      <c r="BA15" s="485"/>
      <c r="BB15" s="485"/>
      <c r="BC15" s="485"/>
      <c r="BD15" s="485"/>
      <c r="BE15" s="485"/>
      <c r="BF15" s="485"/>
      <c r="BG15" s="485"/>
      <c r="BH15" s="485"/>
      <c r="BI15" s="485"/>
      <c r="BJ15" s="485"/>
      <c r="BK15" s="485"/>
      <c r="BL15" s="485"/>
      <c r="BM15" s="486"/>
      <c r="BN15" s="487">
        <v>1442303</v>
      </c>
      <c r="BO15" s="488"/>
      <c r="BP15" s="488"/>
      <c r="BQ15" s="488"/>
      <c r="BR15" s="488"/>
      <c r="BS15" s="488"/>
      <c r="BT15" s="488"/>
      <c r="BU15" s="489"/>
      <c r="BV15" s="487">
        <v>1479897</v>
      </c>
      <c r="BW15" s="488"/>
      <c r="BX15" s="488"/>
      <c r="BY15" s="488"/>
      <c r="BZ15" s="488"/>
      <c r="CA15" s="488"/>
      <c r="CB15" s="488"/>
      <c r="CC15" s="489"/>
      <c r="CD15" s="558" t="s">
        <v>148</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c r="A16" s="178"/>
      <c r="B16" s="567"/>
      <c r="C16" s="568"/>
      <c r="D16" s="568"/>
      <c r="E16" s="568"/>
      <c r="F16" s="568"/>
      <c r="G16" s="568"/>
      <c r="H16" s="568"/>
      <c r="I16" s="568"/>
      <c r="J16" s="568"/>
      <c r="K16" s="569"/>
      <c r="L16" s="532" t="s">
        <v>149</v>
      </c>
      <c r="M16" s="533"/>
      <c r="N16" s="533"/>
      <c r="O16" s="533"/>
      <c r="P16" s="533"/>
      <c r="Q16" s="534"/>
      <c r="R16" s="535" t="s">
        <v>150</v>
      </c>
      <c r="S16" s="536"/>
      <c r="T16" s="536"/>
      <c r="U16" s="536"/>
      <c r="V16" s="537"/>
      <c r="W16" s="549"/>
      <c r="X16" s="447"/>
      <c r="Y16" s="447"/>
      <c r="Z16" s="447"/>
      <c r="AA16" s="447"/>
      <c r="AB16" s="448"/>
      <c r="AC16" s="538">
        <v>23.4</v>
      </c>
      <c r="AD16" s="539"/>
      <c r="AE16" s="539"/>
      <c r="AF16" s="539"/>
      <c r="AG16" s="540"/>
      <c r="AH16" s="538">
        <v>23.1</v>
      </c>
      <c r="AI16" s="539"/>
      <c r="AJ16" s="539"/>
      <c r="AK16" s="539"/>
      <c r="AL16" s="541"/>
      <c r="AM16" s="515"/>
      <c r="AN16" s="415"/>
      <c r="AO16" s="415"/>
      <c r="AP16" s="415"/>
      <c r="AQ16" s="415"/>
      <c r="AR16" s="415"/>
      <c r="AS16" s="415"/>
      <c r="AT16" s="416"/>
      <c r="AU16" s="516"/>
      <c r="AV16" s="517"/>
      <c r="AW16" s="517"/>
      <c r="AX16" s="517"/>
      <c r="AY16" s="472" t="s">
        <v>151</v>
      </c>
      <c r="AZ16" s="473"/>
      <c r="BA16" s="473"/>
      <c r="BB16" s="473"/>
      <c r="BC16" s="473"/>
      <c r="BD16" s="473"/>
      <c r="BE16" s="473"/>
      <c r="BF16" s="473"/>
      <c r="BG16" s="473"/>
      <c r="BH16" s="473"/>
      <c r="BI16" s="473"/>
      <c r="BJ16" s="473"/>
      <c r="BK16" s="473"/>
      <c r="BL16" s="473"/>
      <c r="BM16" s="474"/>
      <c r="BN16" s="458">
        <v>5193917</v>
      </c>
      <c r="BO16" s="459"/>
      <c r="BP16" s="459"/>
      <c r="BQ16" s="459"/>
      <c r="BR16" s="459"/>
      <c r="BS16" s="459"/>
      <c r="BT16" s="459"/>
      <c r="BU16" s="460"/>
      <c r="BV16" s="458">
        <v>4811466</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c r="A17" s="178"/>
      <c r="B17" s="570"/>
      <c r="C17" s="571"/>
      <c r="D17" s="571"/>
      <c r="E17" s="571"/>
      <c r="F17" s="571"/>
      <c r="G17" s="571"/>
      <c r="H17" s="571"/>
      <c r="I17" s="571"/>
      <c r="J17" s="571"/>
      <c r="K17" s="572"/>
      <c r="L17" s="192"/>
      <c r="M17" s="551" t="s">
        <v>152</v>
      </c>
      <c r="N17" s="552"/>
      <c r="O17" s="552"/>
      <c r="P17" s="552"/>
      <c r="Q17" s="553"/>
      <c r="R17" s="535" t="s">
        <v>153</v>
      </c>
      <c r="S17" s="536"/>
      <c r="T17" s="536"/>
      <c r="U17" s="536"/>
      <c r="V17" s="537"/>
      <c r="W17" s="548" t="s">
        <v>154</v>
      </c>
      <c r="X17" s="444"/>
      <c r="Y17" s="444"/>
      <c r="Z17" s="444"/>
      <c r="AA17" s="444"/>
      <c r="AB17" s="445"/>
      <c r="AC17" s="411">
        <v>3827</v>
      </c>
      <c r="AD17" s="412"/>
      <c r="AE17" s="412"/>
      <c r="AF17" s="412"/>
      <c r="AG17" s="413"/>
      <c r="AH17" s="411">
        <v>4103</v>
      </c>
      <c r="AI17" s="412"/>
      <c r="AJ17" s="412"/>
      <c r="AK17" s="412"/>
      <c r="AL17" s="471"/>
      <c r="AM17" s="515"/>
      <c r="AN17" s="415"/>
      <c r="AO17" s="415"/>
      <c r="AP17" s="415"/>
      <c r="AQ17" s="415"/>
      <c r="AR17" s="415"/>
      <c r="AS17" s="415"/>
      <c r="AT17" s="416"/>
      <c r="AU17" s="516"/>
      <c r="AV17" s="517"/>
      <c r="AW17" s="517"/>
      <c r="AX17" s="517"/>
      <c r="AY17" s="472" t="s">
        <v>155</v>
      </c>
      <c r="AZ17" s="473"/>
      <c r="BA17" s="473"/>
      <c r="BB17" s="473"/>
      <c r="BC17" s="473"/>
      <c r="BD17" s="473"/>
      <c r="BE17" s="473"/>
      <c r="BF17" s="473"/>
      <c r="BG17" s="473"/>
      <c r="BH17" s="473"/>
      <c r="BI17" s="473"/>
      <c r="BJ17" s="473"/>
      <c r="BK17" s="473"/>
      <c r="BL17" s="473"/>
      <c r="BM17" s="474"/>
      <c r="BN17" s="458">
        <v>1808556</v>
      </c>
      <c r="BO17" s="459"/>
      <c r="BP17" s="459"/>
      <c r="BQ17" s="459"/>
      <c r="BR17" s="459"/>
      <c r="BS17" s="459"/>
      <c r="BT17" s="459"/>
      <c r="BU17" s="460"/>
      <c r="BV17" s="458">
        <v>1858207</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c r="A18" s="178"/>
      <c r="B18" s="508" t="s">
        <v>156</v>
      </c>
      <c r="C18" s="509"/>
      <c r="D18" s="509"/>
      <c r="E18" s="510"/>
      <c r="F18" s="510"/>
      <c r="G18" s="510"/>
      <c r="H18" s="510"/>
      <c r="I18" s="510"/>
      <c r="J18" s="510"/>
      <c r="K18" s="510"/>
      <c r="L18" s="511">
        <v>162.12</v>
      </c>
      <c r="M18" s="511"/>
      <c r="N18" s="511"/>
      <c r="O18" s="511"/>
      <c r="P18" s="511"/>
      <c r="Q18" s="511"/>
      <c r="R18" s="512"/>
      <c r="S18" s="512"/>
      <c r="T18" s="512"/>
      <c r="U18" s="512"/>
      <c r="V18" s="513"/>
      <c r="W18" s="529"/>
      <c r="X18" s="530"/>
      <c r="Y18" s="530"/>
      <c r="Z18" s="530"/>
      <c r="AA18" s="530"/>
      <c r="AB18" s="554"/>
      <c r="AC18" s="428">
        <v>59.2</v>
      </c>
      <c r="AD18" s="429"/>
      <c r="AE18" s="429"/>
      <c r="AF18" s="429"/>
      <c r="AG18" s="514"/>
      <c r="AH18" s="428">
        <v>58.3</v>
      </c>
      <c r="AI18" s="429"/>
      <c r="AJ18" s="429"/>
      <c r="AK18" s="429"/>
      <c r="AL18" s="430"/>
      <c r="AM18" s="515"/>
      <c r="AN18" s="415"/>
      <c r="AO18" s="415"/>
      <c r="AP18" s="415"/>
      <c r="AQ18" s="415"/>
      <c r="AR18" s="415"/>
      <c r="AS18" s="415"/>
      <c r="AT18" s="416"/>
      <c r="AU18" s="516"/>
      <c r="AV18" s="517"/>
      <c r="AW18" s="517"/>
      <c r="AX18" s="517"/>
      <c r="AY18" s="472" t="s">
        <v>157</v>
      </c>
      <c r="AZ18" s="473"/>
      <c r="BA18" s="473"/>
      <c r="BB18" s="473"/>
      <c r="BC18" s="473"/>
      <c r="BD18" s="473"/>
      <c r="BE18" s="473"/>
      <c r="BF18" s="473"/>
      <c r="BG18" s="473"/>
      <c r="BH18" s="473"/>
      <c r="BI18" s="473"/>
      <c r="BJ18" s="473"/>
      <c r="BK18" s="473"/>
      <c r="BL18" s="473"/>
      <c r="BM18" s="474"/>
      <c r="BN18" s="458">
        <v>5140617</v>
      </c>
      <c r="BO18" s="459"/>
      <c r="BP18" s="459"/>
      <c r="BQ18" s="459"/>
      <c r="BR18" s="459"/>
      <c r="BS18" s="459"/>
      <c r="BT18" s="459"/>
      <c r="BU18" s="460"/>
      <c r="BV18" s="458">
        <v>4979016</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c r="A19" s="178"/>
      <c r="B19" s="508" t="s">
        <v>158</v>
      </c>
      <c r="C19" s="509"/>
      <c r="D19" s="509"/>
      <c r="E19" s="510"/>
      <c r="F19" s="510"/>
      <c r="G19" s="510"/>
      <c r="H19" s="510"/>
      <c r="I19" s="510"/>
      <c r="J19" s="510"/>
      <c r="K19" s="510"/>
      <c r="L19" s="518">
        <v>85</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159</v>
      </c>
      <c r="AZ19" s="473"/>
      <c r="BA19" s="473"/>
      <c r="BB19" s="473"/>
      <c r="BC19" s="473"/>
      <c r="BD19" s="473"/>
      <c r="BE19" s="473"/>
      <c r="BF19" s="473"/>
      <c r="BG19" s="473"/>
      <c r="BH19" s="473"/>
      <c r="BI19" s="473"/>
      <c r="BJ19" s="473"/>
      <c r="BK19" s="473"/>
      <c r="BL19" s="473"/>
      <c r="BM19" s="474"/>
      <c r="BN19" s="458">
        <v>7453855</v>
      </c>
      <c r="BO19" s="459"/>
      <c r="BP19" s="459"/>
      <c r="BQ19" s="459"/>
      <c r="BR19" s="459"/>
      <c r="BS19" s="459"/>
      <c r="BT19" s="459"/>
      <c r="BU19" s="460"/>
      <c r="BV19" s="458">
        <v>7296668</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c r="A20" s="178"/>
      <c r="B20" s="508" t="s">
        <v>160</v>
      </c>
      <c r="C20" s="509"/>
      <c r="D20" s="509"/>
      <c r="E20" s="510"/>
      <c r="F20" s="510"/>
      <c r="G20" s="510"/>
      <c r="H20" s="510"/>
      <c r="I20" s="510"/>
      <c r="J20" s="510"/>
      <c r="K20" s="510"/>
      <c r="L20" s="518">
        <v>6560</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c r="A21" s="178"/>
      <c r="B21" s="505" t="s">
        <v>161</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c r="A22" s="178"/>
      <c r="B22" s="434" t="s">
        <v>162</v>
      </c>
      <c r="C22" s="435"/>
      <c r="D22" s="436"/>
      <c r="E22" s="443" t="s">
        <v>1</v>
      </c>
      <c r="F22" s="444"/>
      <c r="G22" s="444"/>
      <c r="H22" s="444"/>
      <c r="I22" s="444"/>
      <c r="J22" s="444"/>
      <c r="K22" s="445"/>
      <c r="L22" s="443" t="s">
        <v>163</v>
      </c>
      <c r="M22" s="444"/>
      <c r="N22" s="444"/>
      <c r="O22" s="444"/>
      <c r="P22" s="445"/>
      <c r="Q22" s="449" t="s">
        <v>164</v>
      </c>
      <c r="R22" s="450"/>
      <c r="S22" s="450"/>
      <c r="T22" s="450"/>
      <c r="U22" s="450"/>
      <c r="V22" s="451"/>
      <c r="W22" s="500" t="s">
        <v>165</v>
      </c>
      <c r="X22" s="435"/>
      <c r="Y22" s="436"/>
      <c r="Z22" s="443" t="s">
        <v>1</v>
      </c>
      <c r="AA22" s="444"/>
      <c r="AB22" s="444"/>
      <c r="AC22" s="444"/>
      <c r="AD22" s="444"/>
      <c r="AE22" s="444"/>
      <c r="AF22" s="444"/>
      <c r="AG22" s="445"/>
      <c r="AH22" s="461" t="s">
        <v>166</v>
      </c>
      <c r="AI22" s="444"/>
      <c r="AJ22" s="444"/>
      <c r="AK22" s="444"/>
      <c r="AL22" s="445"/>
      <c r="AM22" s="461" t="s">
        <v>167</v>
      </c>
      <c r="AN22" s="462"/>
      <c r="AO22" s="462"/>
      <c r="AP22" s="462"/>
      <c r="AQ22" s="462"/>
      <c r="AR22" s="463"/>
      <c r="AS22" s="449" t="s">
        <v>164</v>
      </c>
      <c r="AT22" s="450"/>
      <c r="AU22" s="450"/>
      <c r="AV22" s="450"/>
      <c r="AW22" s="450"/>
      <c r="AX22" s="467"/>
      <c r="AY22" s="484" t="s">
        <v>168</v>
      </c>
      <c r="AZ22" s="485"/>
      <c r="BA22" s="485"/>
      <c r="BB22" s="485"/>
      <c r="BC22" s="485"/>
      <c r="BD22" s="485"/>
      <c r="BE22" s="485"/>
      <c r="BF22" s="485"/>
      <c r="BG22" s="485"/>
      <c r="BH22" s="485"/>
      <c r="BI22" s="485"/>
      <c r="BJ22" s="485"/>
      <c r="BK22" s="485"/>
      <c r="BL22" s="485"/>
      <c r="BM22" s="486"/>
      <c r="BN22" s="487">
        <v>9410213</v>
      </c>
      <c r="BO22" s="488"/>
      <c r="BP22" s="488"/>
      <c r="BQ22" s="488"/>
      <c r="BR22" s="488"/>
      <c r="BS22" s="488"/>
      <c r="BT22" s="488"/>
      <c r="BU22" s="489"/>
      <c r="BV22" s="487">
        <v>9859523</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169</v>
      </c>
      <c r="AZ23" s="473"/>
      <c r="BA23" s="473"/>
      <c r="BB23" s="473"/>
      <c r="BC23" s="473"/>
      <c r="BD23" s="473"/>
      <c r="BE23" s="473"/>
      <c r="BF23" s="473"/>
      <c r="BG23" s="473"/>
      <c r="BH23" s="473"/>
      <c r="BI23" s="473"/>
      <c r="BJ23" s="473"/>
      <c r="BK23" s="473"/>
      <c r="BL23" s="473"/>
      <c r="BM23" s="474"/>
      <c r="BN23" s="458">
        <v>9289131</v>
      </c>
      <c r="BO23" s="459"/>
      <c r="BP23" s="459"/>
      <c r="BQ23" s="459"/>
      <c r="BR23" s="459"/>
      <c r="BS23" s="459"/>
      <c r="BT23" s="459"/>
      <c r="BU23" s="460"/>
      <c r="BV23" s="458">
        <v>9711755</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c r="A24" s="178"/>
      <c r="B24" s="437"/>
      <c r="C24" s="438"/>
      <c r="D24" s="439"/>
      <c r="E24" s="414" t="s">
        <v>170</v>
      </c>
      <c r="F24" s="415"/>
      <c r="G24" s="415"/>
      <c r="H24" s="415"/>
      <c r="I24" s="415"/>
      <c r="J24" s="415"/>
      <c r="K24" s="416"/>
      <c r="L24" s="411">
        <v>1</v>
      </c>
      <c r="M24" s="412"/>
      <c r="N24" s="412"/>
      <c r="O24" s="412"/>
      <c r="P24" s="413"/>
      <c r="Q24" s="411">
        <v>7800</v>
      </c>
      <c r="R24" s="412"/>
      <c r="S24" s="412"/>
      <c r="T24" s="412"/>
      <c r="U24" s="412"/>
      <c r="V24" s="413"/>
      <c r="W24" s="501"/>
      <c r="X24" s="438"/>
      <c r="Y24" s="439"/>
      <c r="Z24" s="414" t="s">
        <v>171</v>
      </c>
      <c r="AA24" s="415"/>
      <c r="AB24" s="415"/>
      <c r="AC24" s="415"/>
      <c r="AD24" s="415"/>
      <c r="AE24" s="415"/>
      <c r="AF24" s="415"/>
      <c r="AG24" s="416"/>
      <c r="AH24" s="411">
        <v>203</v>
      </c>
      <c r="AI24" s="412"/>
      <c r="AJ24" s="412"/>
      <c r="AK24" s="412"/>
      <c r="AL24" s="413"/>
      <c r="AM24" s="411">
        <v>597023</v>
      </c>
      <c r="AN24" s="412"/>
      <c r="AO24" s="412"/>
      <c r="AP24" s="412"/>
      <c r="AQ24" s="412"/>
      <c r="AR24" s="413"/>
      <c r="AS24" s="411">
        <v>2941</v>
      </c>
      <c r="AT24" s="412"/>
      <c r="AU24" s="412"/>
      <c r="AV24" s="412"/>
      <c r="AW24" s="412"/>
      <c r="AX24" s="471"/>
      <c r="AY24" s="431" t="s">
        <v>172</v>
      </c>
      <c r="AZ24" s="432"/>
      <c r="BA24" s="432"/>
      <c r="BB24" s="432"/>
      <c r="BC24" s="432"/>
      <c r="BD24" s="432"/>
      <c r="BE24" s="432"/>
      <c r="BF24" s="432"/>
      <c r="BG24" s="432"/>
      <c r="BH24" s="432"/>
      <c r="BI24" s="432"/>
      <c r="BJ24" s="432"/>
      <c r="BK24" s="432"/>
      <c r="BL24" s="432"/>
      <c r="BM24" s="433"/>
      <c r="BN24" s="458">
        <v>6368280</v>
      </c>
      <c r="BO24" s="459"/>
      <c r="BP24" s="459"/>
      <c r="BQ24" s="459"/>
      <c r="BR24" s="459"/>
      <c r="BS24" s="459"/>
      <c r="BT24" s="459"/>
      <c r="BU24" s="460"/>
      <c r="BV24" s="458">
        <v>6688913</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c r="A25" s="178"/>
      <c r="B25" s="437"/>
      <c r="C25" s="438"/>
      <c r="D25" s="439"/>
      <c r="E25" s="414" t="s">
        <v>173</v>
      </c>
      <c r="F25" s="415"/>
      <c r="G25" s="415"/>
      <c r="H25" s="415"/>
      <c r="I25" s="415"/>
      <c r="J25" s="415"/>
      <c r="K25" s="416"/>
      <c r="L25" s="411">
        <v>1</v>
      </c>
      <c r="M25" s="412"/>
      <c r="N25" s="412"/>
      <c r="O25" s="412"/>
      <c r="P25" s="413"/>
      <c r="Q25" s="411">
        <v>5950</v>
      </c>
      <c r="R25" s="412"/>
      <c r="S25" s="412"/>
      <c r="T25" s="412"/>
      <c r="U25" s="412"/>
      <c r="V25" s="413"/>
      <c r="W25" s="501"/>
      <c r="X25" s="438"/>
      <c r="Y25" s="439"/>
      <c r="Z25" s="414" t="s">
        <v>174</v>
      </c>
      <c r="AA25" s="415"/>
      <c r="AB25" s="415"/>
      <c r="AC25" s="415"/>
      <c r="AD25" s="415"/>
      <c r="AE25" s="415"/>
      <c r="AF25" s="415"/>
      <c r="AG25" s="416"/>
      <c r="AH25" s="411">
        <v>44</v>
      </c>
      <c r="AI25" s="412"/>
      <c r="AJ25" s="412"/>
      <c r="AK25" s="412"/>
      <c r="AL25" s="413"/>
      <c r="AM25" s="411">
        <v>129712</v>
      </c>
      <c r="AN25" s="412"/>
      <c r="AO25" s="412"/>
      <c r="AP25" s="412"/>
      <c r="AQ25" s="412"/>
      <c r="AR25" s="413"/>
      <c r="AS25" s="411">
        <v>2948</v>
      </c>
      <c r="AT25" s="412"/>
      <c r="AU25" s="412"/>
      <c r="AV25" s="412"/>
      <c r="AW25" s="412"/>
      <c r="AX25" s="471"/>
      <c r="AY25" s="484" t="s">
        <v>175</v>
      </c>
      <c r="AZ25" s="485"/>
      <c r="BA25" s="485"/>
      <c r="BB25" s="485"/>
      <c r="BC25" s="485"/>
      <c r="BD25" s="485"/>
      <c r="BE25" s="485"/>
      <c r="BF25" s="485"/>
      <c r="BG25" s="485"/>
      <c r="BH25" s="485"/>
      <c r="BI25" s="485"/>
      <c r="BJ25" s="485"/>
      <c r="BK25" s="485"/>
      <c r="BL25" s="485"/>
      <c r="BM25" s="486"/>
      <c r="BN25" s="487">
        <v>531736</v>
      </c>
      <c r="BO25" s="488"/>
      <c r="BP25" s="488"/>
      <c r="BQ25" s="488"/>
      <c r="BR25" s="488"/>
      <c r="BS25" s="488"/>
      <c r="BT25" s="488"/>
      <c r="BU25" s="489"/>
      <c r="BV25" s="487">
        <v>398424</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c r="A26" s="178"/>
      <c r="B26" s="437"/>
      <c r="C26" s="438"/>
      <c r="D26" s="439"/>
      <c r="E26" s="414" t="s">
        <v>176</v>
      </c>
      <c r="F26" s="415"/>
      <c r="G26" s="415"/>
      <c r="H26" s="415"/>
      <c r="I26" s="415"/>
      <c r="J26" s="415"/>
      <c r="K26" s="416"/>
      <c r="L26" s="411">
        <v>1</v>
      </c>
      <c r="M26" s="412"/>
      <c r="N26" s="412"/>
      <c r="O26" s="412"/>
      <c r="P26" s="413"/>
      <c r="Q26" s="411">
        <v>5710</v>
      </c>
      <c r="R26" s="412"/>
      <c r="S26" s="412"/>
      <c r="T26" s="412"/>
      <c r="U26" s="412"/>
      <c r="V26" s="413"/>
      <c r="W26" s="501"/>
      <c r="X26" s="438"/>
      <c r="Y26" s="439"/>
      <c r="Z26" s="414" t="s">
        <v>177</v>
      </c>
      <c r="AA26" s="469"/>
      <c r="AB26" s="469"/>
      <c r="AC26" s="469"/>
      <c r="AD26" s="469"/>
      <c r="AE26" s="469"/>
      <c r="AF26" s="469"/>
      <c r="AG26" s="470"/>
      <c r="AH26" s="411">
        <v>2</v>
      </c>
      <c r="AI26" s="412"/>
      <c r="AJ26" s="412"/>
      <c r="AK26" s="412"/>
      <c r="AL26" s="413"/>
      <c r="AM26" s="411" t="s">
        <v>178</v>
      </c>
      <c r="AN26" s="412"/>
      <c r="AO26" s="412"/>
      <c r="AP26" s="412"/>
      <c r="AQ26" s="412"/>
      <c r="AR26" s="413"/>
      <c r="AS26" s="411" t="s">
        <v>178</v>
      </c>
      <c r="AT26" s="412"/>
      <c r="AU26" s="412"/>
      <c r="AV26" s="412"/>
      <c r="AW26" s="412"/>
      <c r="AX26" s="471"/>
      <c r="AY26" s="498" t="s">
        <v>179</v>
      </c>
      <c r="AZ26" s="418"/>
      <c r="BA26" s="418"/>
      <c r="BB26" s="418"/>
      <c r="BC26" s="418"/>
      <c r="BD26" s="418"/>
      <c r="BE26" s="418"/>
      <c r="BF26" s="418"/>
      <c r="BG26" s="418"/>
      <c r="BH26" s="418"/>
      <c r="BI26" s="418"/>
      <c r="BJ26" s="418"/>
      <c r="BK26" s="418"/>
      <c r="BL26" s="418"/>
      <c r="BM26" s="499"/>
      <c r="BN26" s="458" t="s">
        <v>180</v>
      </c>
      <c r="BO26" s="459"/>
      <c r="BP26" s="459"/>
      <c r="BQ26" s="459"/>
      <c r="BR26" s="459"/>
      <c r="BS26" s="459"/>
      <c r="BT26" s="459"/>
      <c r="BU26" s="460"/>
      <c r="BV26" s="458" t="s">
        <v>180</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c r="A27" s="178"/>
      <c r="B27" s="437"/>
      <c r="C27" s="438"/>
      <c r="D27" s="439"/>
      <c r="E27" s="414" t="s">
        <v>181</v>
      </c>
      <c r="F27" s="415"/>
      <c r="G27" s="415"/>
      <c r="H27" s="415"/>
      <c r="I27" s="415"/>
      <c r="J27" s="415"/>
      <c r="K27" s="416"/>
      <c r="L27" s="411">
        <v>1</v>
      </c>
      <c r="M27" s="412"/>
      <c r="N27" s="412"/>
      <c r="O27" s="412"/>
      <c r="P27" s="413"/>
      <c r="Q27" s="411">
        <v>3660</v>
      </c>
      <c r="R27" s="412"/>
      <c r="S27" s="412"/>
      <c r="T27" s="412"/>
      <c r="U27" s="412"/>
      <c r="V27" s="413"/>
      <c r="W27" s="501"/>
      <c r="X27" s="438"/>
      <c r="Y27" s="439"/>
      <c r="Z27" s="414" t="s">
        <v>182</v>
      </c>
      <c r="AA27" s="415"/>
      <c r="AB27" s="415"/>
      <c r="AC27" s="415"/>
      <c r="AD27" s="415"/>
      <c r="AE27" s="415"/>
      <c r="AF27" s="415"/>
      <c r="AG27" s="416"/>
      <c r="AH27" s="411">
        <v>3</v>
      </c>
      <c r="AI27" s="412"/>
      <c r="AJ27" s="412"/>
      <c r="AK27" s="412"/>
      <c r="AL27" s="413"/>
      <c r="AM27" s="411">
        <v>12852</v>
      </c>
      <c r="AN27" s="412"/>
      <c r="AO27" s="412"/>
      <c r="AP27" s="412"/>
      <c r="AQ27" s="412"/>
      <c r="AR27" s="413"/>
      <c r="AS27" s="411">
        <v>4284</v>
      </c>
      <c r="AT27" s="412"/>
      <c r="AU27" s="412"/>
      <c r="AV27" s="412"/>
      <c r="AW27" s="412"/>
      <c r="AX27" s="471"/>
      <c r="AY27" s="495" t="s">
        <v>183</v>
      </c>
      <c r="AZ27" s="496"/>
      <c r="BA27" s="496"/>
      <c r="BB27" s="496"/>
      <c r="BC27" s="496"/>
      <c r="BD27" s="496"/>
      <c r="BE27" s="496"/>
      <c r="BF27" s="496"/>
      <c r="BG27" s="496"/>
      <c r="BH27" s="496"/>
      <c r="BI27" s="496"/>
      <c r="BJ27" s="496"/>
      <c r="BK27" s="496"/>
      <c r="BL27" s="496"/>
      <c r="BM27" s="497"/>
      <c r="BN27" s="492" t="s">
        <v>180</v>
      </c>
      <c r="BO27" s="493"/>
      <c r="BP27" s="493"/>
      <c r="BQ27" s="493"/>
      <c r="BR27" s="493"/>
      <c r="BS27" s="493"/>
      <c r="BT27" s="493"/>
      <c r="BU27" s="494"/>
      <c r="BV27" s="492" t="s">
        <v>180</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c r="A28" s="178"/>
      <c r="B28" s="437"/>
      <c r="C28" s="438"/>
      <c r="D28" s="439"/>
      <c r="E28" s="414" t="s">
        <v>184</v>
      </c>
      <c r="F28" s="415"/>
      <c r="G28" s="415"/>
      <c r="H28" s="415"/>
      <c r="I28" s="415"/>
      <c r="J28" s="415"/>
      <c r="K28" s="416"/>
      <c r="L28" s="411">
        <v>1</v>
      </c>
      <c r="M28" s="412"/>
      <c r="N28" s="412"/>
      <c r="O28" s="412"/>
      <c r="P28" s="413"/>
      <c r="Q28" s="411">
        <v>2830</v>
      </c>
      <c r="R28" s="412"/>
      <c r="S28" s="412"/>
      <c r="T28" s="412"/>
      <c r="U28" s="412"/>
      <c r="V28" s="413"/>
      <c r="W28" s="501"/>
      <c r="X28" s="438"/>
      <c r="Y28" s="439"/>
      <c r="Z28" s="414" t="s">
        <v>185</v>
      </c>
      <c r="AA28" s="415"/>
      <c r="AB28" s="415"/>
      <c r="AC28" s="415"/>
      <c r="AD28" s="415"/>
      <c r="AE28" s="415"/>
      <c r="AF28" s="415"/>
      <c r="AG28" s="416"/>
      <c r="AH28" s="411" t="s">
        <v>180</v>
      </c>
      <c r="AI28" s="412"/>
      <c r="AJ28" s="412"/>
      <c r="AK28" s="412"/>
      <c r="AL28" s="413"/>
      <c r="AM28" s="411" t="s">
        <v>180</v>
      </c>
      <c r="AN28" s="412"/>
      <c r="AO28" s="412"/>
      <c r="AP28" s="412"/>
      <c r="AQ28" s="412"/>
      <c r="AR28" s="413"/>
      <c r="AS28" s="411" t="s">
        <v>180</v>
      </c>
      <c r="AT28" s="412"/>
      <c r="AU28" s="412"/>
      <c r="AV28" s="412"/>
      <c r="AW28" s="412"/>
      <c r="AX28" s="471"/>
      <c r="AY28" s="475" t="s">
        <v>186</v>
      </c>
      <c r="AZ28" s="476"/>
      <c r="BA28" s="476"/>
      <c r="BB28" s="477"/>
      <c r="BC28" s="484" t="s">
        <v>48</v>
      </c>
      <c r="BD28" s="485"/>
      <c r="BE28" s="485"/>
      <c r="BF28" s="485"/>
      <c r="BG28" s="485"/>
      <c r="BH28" s="485"/>
      <c r="BI28" s="485"/>
      <c r="BJ28" s="485"/>
      <c r="BK28" s="485"/>
      <c r="BL28" s="485"/>
      <c r="BM28" s="486"/>
      <c r="BN28" s="487">
        <v>1500007</v>
      </c>
      <c r="BO28" s="488"/>
      <c r="BP28" s="488"/>
      <c r="BQ28" s="488"/>
      <c r="BR28" s="488"/>
      <c r="BS28" s="488"/>
      <c r="BT28" s="488"/>
      <c r="BU28" s="489"/>
      <c r="BV28" s="487">
        <v>1114777</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c r="A29" s="178"/>
      <c r="B29" s="437"/>
      <c r="C29" s="438"/>
      <c r="D29" s="439"/>
      <c r="E29" s="414" t="s">
        <v>187</v>
      </c>
      <c r="F29" s="415"/>
      <c r="G29" s="415"/>
      <c r="H29" s="415"/>
      <c r="I29" s="415"/>
      <c r="J29" s="415"/>
      <c r="K29" s="416"/>
      <c r="L29" s="411">
        <v>12</v>
      </c>
      <c r="M29" s="412"/>
      <c r="N29" s="412"/>
      <c r="O29" s="412"/>
      <c r="P29" s="413"/>
      <c r="Q29" s="411">
        <v>2622</v>
      </c>
      <c r="R29" s="412"/>
      <c r="S29" s="412"/>
      <c r="T29" s="412"/>
      <c r="U29" s="412"/>
      <c r="V29" s="413"/>
      <c r="W29" s="502"/>
      <c r="X29" s="503"/>
      <c r="Y29" s="504"/>
      <c r="Z29" s="414" t="s">
        <v>188</v>
      </c>
      <c r="AA29" s="415"/>
      <c r="AB29" s="415"/>
      <c r="AC29" s="415"/>
      <c r="AD29" s="415"/>
      <c r="AE29" s="415"/>
      <c r="AF29" s="415"/>
      <c r="AG29" s="416"/>
      <c r="AH29" s="411">
        <v>206</v>
      </c>
      <c r="AI29" s="412"/>
      <c r="AJ29" s="412"/>
      <c r="AK29" s="412"/>
      <c r="AL29" s="413"/>
      <c r="AM29" s="411">
        <v>609875</v>
      </c>
      <c r="AN29" s="412"/>
      <c r="AO29" s="412"/>
      <c r="AP29" s="412"/>
      <c r="AQ29" s="412"/>
      <c r="AR29" s="413"/>
      <c r="AS29" s="411">
        <v>2961</v>
      </c>
      <c r="AT29" s="412"/>
      <c r="AU29" s="412"/>
      <c r="AV29" s="412"/>
      <c r="AW29" s="412"/>
      <c r="AX29" s="471"/>
      <c r="AY29" s="478"/>
      <c r="AZ29" s="479"/>
      <c r="BA29" s="479"/>
      <c r="BB29" s="480"/>
      <c r="BC29" s="472" t="s">
        <v>189</v>
      </c>
      <c r="BD29" s="473"/>
      <c r="BE29" s="473"/>
      <c r="BF29" s="473"/>
      <c r="BG29" s="473"/>
      <c r="BH29" s="473"/>
      <c r="BI29" s="473"/>
      <c r="BJ29" s="473"/>
      <c r="BK29" s="473"/>
      <c r="BL29" s="473"/>
      <c r="BM29" s="474"/>
      <c r="BN29" s="458">
        <v>228048</v>
      </c>
      <c r="BO29" s="459"/>
      <c r="BP29" s="459"/>
      <c r="BQ29" s="459"/>
      <c r="BR29" s="459"/>
      <c r="BS29" s="459"/>
      <c r="BT29" s="459"/>
      <c r="BU29" s="460"/>
      <c r="BV29" s="458">
        <v>228042</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190</v>
      </c>
      <c r="X30" s="426"/>
      <c r="Y30" s="426"/>
      <c r="Z30" s="426"/>
      <c r="AA30" s="426"/>
      <c r="AB30" s="426"/>
      <c r="AC30" s="426"/>
      <c r="AD30" s="426"/>
      <c r="AE30" s="426"/>
      <c r="AF30" s="426"/>
      <c r="AG30" s="427"/>
      <c r="AH30" s="428">
        <v>95.8</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3125425</v>
      </c>
      <c r="BO30" s="493"/>
      <c r="BP30" s="493"/>
      <c r="BQ30" s="493"/>
      <c r="BR30" s="493"/>
      <c r="BS30" s="493"/>
      <c r="BT30" s="493"/>
      <c r="BU30" s="494"/>
      <c r="BV30" s="492">
        <v>2867492</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417" t="s">
        <v>191</v>
      </c>
      <c r="D32" s="417"/>
      <c r="E32" s="417"/>
      <c r="F32" s="417"/>
      <c r="G32" s="417"/>
      <c r="H32" s="417"/>
      <c r="I32" s="417"/>
      <c r="J32" s="417"/>
      <c r="K32" s="417"/>
      <c r="L32" s="417"/>
      <c r="M32" s="417"/>
      <c r="N32" s="417"/>
      <c r="O32" s="417"/>
      <c r="P32" s="417"/>
      <c r="Q32" s="417"/>
      <c r="R32" s="417"/>
      <c r="S32" s="417"/>
      <c r="U32" s="418" t="s">
        <v>192</v>
      </c>
      <c r="V32" s="418"/>
      <c r="W32" s="418"/>
      <c r="X32" s="418"/>
      <c r="Y32" s="418"/>
      <c r="Z32" s="418"/>
      <c r="AA32" s="418"/>
      <c r="AB32" s="418"/>
      <c r="AC32" s="418"/>
      <c r="AD32" s="418"/>
      <c r="AE32" s="418"/>
      <c r="AF32" s="418"/>
      <c r="AG32" s="418"/>
      <c r="AH32" s="418"/>
      <c r="AI32" s="418"/>
      <c r="AJ32" s="418"/>
      <c r="AK32" s="418"/>
      <c r="AM32" s="418" t="s">
        <v>193</v>
      </c>
      <c r="AN32" s="418"/>
      <c r="AO32" s="418"/>
      <c r="AP32" s="418"/>
      <c r="AQ32" s="418"/>
      <c r="AR32" s="418"/>
      <c r="AS32" s="418"/>
      <c r="AT32" s="418"/>
      <c r="AU32" s="418"/>
      <c r="AV32" s="418"/>
      <c r="AW32" s="418"/>
      <c r="AX32" s="418"/>
      <c r="AY32" s="418"/>
      <c r="AZ32" s="418"/>
      <c r="BA32" s="418"/>
      <c r="BB32" s="418"/>
      <c r="BC32" s="418"/>
      <c r="BE32" s="418" t="s">
        <v>194</v>
      </c>
      <c r="BF32" s="418"/>
      <c r="BG32" s="418"/>
      <c r="BH32" s="418"/>
      <c r="BI32" s="418"/>
      <c r="BJ32" s="418"/>
      <c r="BK32" s="418"/>
      <c r="BL32" s="418"/>
      <c r="BM32" s="418"/>
      <c r="BN32" s="418"/>
      <c r="BO32" s="418"/>
      <c r="BP32" s="418"/>
      <c r="BQ32" s="418"/>
      <c r="BR32" s="418"/>
      <c r="BS32" s="418"/>
      <c r="BT32" s="418"/>
      <c r="BU32" s="418"/>
      <c r="BW32" s="418" t="s">
        <v>195</v>
      </c>
      <c r="BX32" s="418"/>
      <c r="BY32" s="418"/>
      <c r="BZ32" s="418"/>
      <c r="CA32" s="418"/>
      <c r="CB32" s="418"/>
      <c r="CC32" s="418"/>
      <c r="CD32" s="418"/>
      <c r="CE32" s="418"/>
      <c r="CF32" s="418"/>
      <c r="CG32" s="418"/>
      <c r="CH32" s="418"/>
      <c r="CI32" s="418"/>
      <c r="CJ32" s="418"/>
      <c r="CK32" s="418"/>
      <c r="CL32" s="418"/>
      <c r="CM32" s="418"/>
      <c r="CO32" s="418" t="s">
        <v>196</v>
      </c>
      <c r="CP32" s="418"/>
      <c r="CQ32" s="418"/>
      <c r="CR32" s="418"/>
      <c r="CS32" s="418"/>
      <c r="CT32" s="418"/>
      <c r="CU32" s="418"/>
      <c r="CV32" s="418"/>
      <c r="CW32" s="418"/>
      <c r="CX32" s="418"/>
      <c r="CY32" s="418"/>
      <c r="CZ32" s="418"/>
      <c r="DA32" s="418"/>
      <c r="DB32" s="418"/>
      <c r="DC32" s="418"/>
      <c r="DD32" s="418"/>
      <c r="DE32" s="418"/>
      <c r="DI32" s="201"/>
    </row>
    <row r="33" spans="1:113" ht="13.5" customHeight="1">
      <c r="A33" s="178"/>
      <c r="B33" s="202"/>
      <c r="C33" s="410" t="s">
        <v>197</v>
      </c>
      <c r="D33" s="410"/>
      <c r="E33" s="409" t="s">
        <v>198</v>
      </c>
      <c r="F33" s="409"/>
      <c r="G33" s="409"/>
      <c r="H33" s="409"/>
      <c r="I33" s="409"/>
      <c r="J33" s="409"/>
      <c r="K33" s="409"/>
      <c r="L33" s="409"/>
      <c r="M33" s="409"/>
      <c r="N33" s="409"/>
      <c r="O33" s="409"/>
      <c r="P33" s="409"/>
      <c r="Q33" s="409"/>
      <c r="R33" s="409"/>
      <c r="S33" s="409"/>
      <c r="T33" s="203"/>
      <c r="U33" s="410" t="s">
        <v>197</v>
      </c>
      <c r="V33" s="410"/>
      <c r="W33" s="409" t="s">
        <v>198</v>
      </c>
      <c r="X33" s="409"/>
      <c r="Y33" s="409"/>
      <c r="Z33" s="409"/>
      <c r="AA33" s="409"/>
      <c r="AB33" s="409"/>
      <c r="AC33" s="409"/>
      <c r="AD33" s="409"/>
      <c r="AE33" s="409"/>
      <c r="AF33" s="409"/>
      <c r="AG33" s="409"/>
      <c r="AH33" s="409"/>
      <c r="AI33" s="409"/>
      <c r="AJ33" s="409"/>
      <c r="AK33" s="409"/>
      <c r="AL33" s="203"/>
      <c r="AM33" s="410" t="s">
        <v>197</v>
      </c>
      <c r="AN33" s="410"/>
      <c r="AO33" s="409" t="s">
        <v>198</v>
      </c>
      <c r="AP33" s="409"/>
      <c r="AQ33" s="409"/>
      <c r="AR33" s="409"/>
      <c r="AS33" s="409"/>
      <c r="AT33" s="409"/>
      <c r="AU33" s="409"/>
      <c r="AV33" s="409"/>
      <c r="AW33" s="409"/>
      <c r="AX33" s="409"/>
      <c r="AY33" s="409"/>
      <c r="AZ33" s="409"/>
      <c r="BA33" s="409"/>
      <c r="BB33" s="409"/>
      <c r="BC33" s="409"/>
      <c r="BD33" s="204"/>
      <c r="BE33" s="409" t="s">
        <v>199</v>
      </c>
      <c r="BF33" s="409"/>
      <c r="BG33" s="409" t="s">
        <v>200</v>
      </c>
      <c r="BH33" s="409"/>
      <c r="BI33" s="409"/>
      <c r="BJ33" s="409"/>
      <c r="BK33" s="409"/>
      <c r="BL33" s="409"/>
      <c r="BM33" s="409"/>
      <c r="BN33" s="409"/>
      <c r="BO33" s="409"/>
      <c r="BP33" s="409"/>
      <c r="BQ33" s="409"/>
      <c r="BR33" s="409"/>
      <c r="BS33" s="409"/>
      <c r="BT33" s="409"/>
      <c r="BU33" s="409"/>
      <c r="BV33" s="204"/>
      <c r="BW33" s="410" t="s">
        <v>199</v>
      </c>
      <c r="BX33" s="410"/>
      <c r="BY33" s="409" t="s">
        <v>201</v>
      </c>
      <c r="BZ33" s="409"/>
      <c r="CA33" s="409"/>
      <c r="CB33" s="409"/>
      <c r="CC33" s="409"/>
      <c r="CD33" s="409"/>
      <c r="CE33" s="409"/>
      <c r="CF33" s="409"/>
      <c r="CG33" s="409"/>
      <c r="CH33" s="409"/>
      <c r="CI33" s="409"/>
      <c r="CJ33" s="409"/>
      <c r="CK33" s="409"/>
      <c r="CL33" s="409"/>
      <c r="CM33" s="409"/>
      <c r="CN33" s="203"/>
      <c r="CO33" s="410" t="s">
        <v>197</v>
      </c>
      <c r="CP33" s="410"/>
      <c r="CQ33" s="409" t="s">
        <v>202</v>
      </c>
      <c r="CR33" s="409"/>
      <c r="CS33" s="409"/>
      <c r="CT33" s="409"/>
      <c r="CU33" s="409"/>
      <c r="CV33" s="409"/>
      <c r="CW33" s="409"/>
      <c r="CX33" s="409"/>
      <c r="CY33" s="409"/>
      <c r="CZ33" s="409"/>
      <c r="DA33" s="409"/>
      <c r="DB33" s="409"/>
      <c r="DC33" s="409"/>
      <c r="DD33" s="409"/>
      <c r="DE33" s="409"/>
      <c r="DF33" s="203"/>
      <c r="DG33" s="408" t="s">
        <v>203</v>
      </c>
      <c r="DH33" s="408"/>
      <c r="DI33" s="205"/>
    </row>
    <row r="34" spans="1:113" ht="32.25" customHeight="1">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2</v>
      </c>
      <c r="V34" s="406"/>
      <c r="W34" s="407" t="str">
        <f>IF('各会計、関係団体の財政状況及び健全化判断比率'!B28="","",'各会計、関係団体の財政状況及び健全化判断比率'!B28)</f>
        <v>垂水市国民健康保険特別会計</v>
      </c>
      <c r="X34" s="407"/>
      <c r="Y34" s="407"/>
      <c r="Z34" s="407"/>
      <c r="AA34" s="407"/>
      <c r="AB34" s="407"/>
      <c r="AC34" s="407"/>
      <c r="AD34" s="407"/>
      <c r="AE34" s="407"/>
      <c r="AF34" s="407"/>
      <c r="AG34" s="407"/>
      <c r="AH34" s="407"/>
      <c r="AI34" s="407"/>
      <c r="AJ34" s="407"/>
      <c r="AK34" s="407"/>
      <c r="AL34" s="178"/>
      <c r="AM34" s="406">
        <f>IF(AO34="","",MAX(C34:D43,U34:V43)+1)</f>
        <v>7</v>
      </c>
      <c r="AN34" s="406"/>
      <c r="AO34" s="407" t="str">
        <f>IF('各会計、関係団体の財政状況及び健全化判断比率'!B33="","",'各会計、関係団体の財政状況及び健全化判断比率'!B33)</f>
        <v>垂水市水道事業会計</v>
      </c>
      <c r="AP34" s="407"/>
      <c r="AQ34" s="407"/>
      <c r="AR34" s="407"/>
      <c r="AS34" s="407"/>
      <c r="AT34" s="407"/>
      <c r="AU34" s="407"/>
      <c r="AV34" s="407"/>
      <c r="AW34" s="407"/>
      <c r="AX34" s="407"/>
      <c r="AY34" s="407"/>
      <c r="AZ34" s="407"/>
      <c r="BA34" s="407"/>
      <c r="BB34" s="407"/>
      <c r="BC34" s="407"/>
      <c r="BD34" s="178"/>
      <c r="BE34" s="406">
        <f>IF(BG34="","",MAX(C34:D43,U34:V43,AM34:AN43)+1)</f>
        <v>9</v>
      </c>
      <c r="BF34" s="406"/>
      <c r="BG34" s="407" t="str">
        <f>IF('各会計、関係団体の財政状況及び健全化判断比率'!B35="","",'各会計、関係団体の財政状況及び健全化判断比率'!B35)</f>
        <v>垂水市地方卸売市場特別会計</v>
      </c>
      <c r="BH34" s="407"/>
      <c r="BI34" s="407"/>
      <c r="BJ34" s="407"/>
      <c r="BK34" s="407"/>
      <c r="BL34" s="407"/>
      <c r="BM34" s="407"/>
      <c r="BN34" s="407"/>
      <c r="BO34" s="407"/>
      <c r="BP34" s="407"/>
      <c r="BQ34" s="407"/>
      <c r="BR34" s="407"/>
      <c r="BS34" s="407"/>
      <c r="BT34" s="407"/>
      <c r="BU34" s="407"/>
      <c r="BV34" s="178"/>
      <c r="BW34" s="406">
        <f>IF(BY34="","",MAX(C34:D43,U34:V43,AM34:AN43,BE34:BF43)+1)</f>
        <v>12</v>
      </c>
      <c r="BX34" s="406"/>
      <c r="BY34" s="407" t="str">
        <f>IF('各会計、関係団体の財政状況及び健全化判断比率'!B68="","",'各会計、関係団体の財政状況及び健全化判断比率'!B68)</f>
        <v>鹿児島県市町村総合事務組合</v>
      </c>
      <c r="BZ34" s="407"/>
      <c r="CA34" s="407"/>
      <c r="CB34" s="407"/>
      <c r="CC34" s="407"/>
      <c r="CD34" s="407"/>
      <c r="CE34" s="407"/>
      <c r="CF34" s="407"/>
      <c r="CG34" s="407"/>
      <c r="CH34" s="407"/>
      <c r="CI34" s="407"/>
      <c r="CJ34" s="407"/>
      <c r="CK34" s="407"/>
      <c r="CL34" s="407"/>
      <c r="CM34" s="407"/>
      <c r="CN34" s="178"/>
      <c r="CO34" s="406">
        <f>IF(CQ34="","",MAX(C34:D43,U34:V43,AM34:AN43,BE34:BF43,BW34:BX43)+1)</f>
        <v>16</v>
      </c>
      <c r="CP34" s="406"/>
      <c r="CQ34" s="407" t="str">
        <f>IF('各会計、関係団体の財政状況及び健全化判断比率'!BS7="","",'各会計、関係団体の財政状況及び健全化判断比率'!BS7)</f>
        <v>垂水市土地開発公社</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c r="A35" s="178"/>
      <c r="B35" s="202"/>
      <c r="C35" s="406" t="str">
        <f>IF(E35="","",C34+1)</f>
        <v/>
      </c>
      <c r="D35" s="406"/>
      <c r="E35" s="407" t="str">
        <f>IF('各会計、関係団体の財政状況及び健全化判断比率'!B8="","",'各会計、関係団体の財政状況及び健全化判断比率'!B8)</f>
        <v/>
      </c>
      <c r="F35" s="407"/>
      <c r="G35" s="407"/>
      <c r="H35" s="407"/>
      <c r="I35" s="407"/>
      <c r="J35" s="407"/>
      <c r="K35" s="407"/>
      <c r="L35" s="407"/>
      <c r="M35" s="407"/>
      <c r="N35" s="407"/>
      <c r="O35" s="407"/>
      <c r="P35" s="407"/>
      <c r="Q35" s="407"/>
      <c r="R35" s="407"/>
      <c r="S35" s="407"/>
      <c r="T35" s="178"/>
      <c r="U35" s="406">
        <f>IF(W35="","",U34+1)</f>
        <v>3</v>
      </c>
      <c r="V35" s="406"/>
      <c r="W35" s="407" t="str">
        <f>IF('各会計、関係団体の財政状況及び健全化判断比率'!B29="","",'各会計、関係団体の財政状況及び健全化判断比率'!B29)</f>
        <v>垂水市介護保険特別会計</v>
      </c>
      <c r="X35" s="407"/>
      <c r="Y35" s="407"/>
      <c r="Z35" s="407"/>
      <c r="AA35" s="407"/>
      <c r="AB35" s="407"/>
      <c r="AC35" s="407"/>
      <c r="AD35" s="407"/>
      <c r="AE35" s="407"/>
      <c r="AF35" s="407"/>
      <c r="AG35" s="407"/>
      <c r="AH35" s="407"/>
      <c r="AI35" s="407"/>
      <c r="AJ35" s="407"/>
      <c r="AK35" s="407"/>
      <c r="AL35" s="178"/>
      <c r="AM35" s="406">
        <f t="shared" ref="AM35:AM43" si="0">IF(AO35="","",AM34+1)</f>
        <v>8</v>
      </c>
      <c r="AN35" s="406"/>
      <c r="AO35" s="407" t="str">
        <f>IF('各会計、関係団体の財政状況及び健全化判断比率'!B34="","",'各会計、関係団体の財政状況及び健全化判断比率'!B34)</f>
        <v>垂水市病院事業会計</v>
      </c>
      <c r="AP35" s="407"/>
      <c r="AQ35" s="407"/>
      <c r="AR35" s="407"/>
      <c r="AS35" s="407"/>
      <c r="AT35" s="407"/>
      <c r="AU35" s="407"/>
      <c r="AV35" s="407"/>
      <c r="AW35" s="407"/>
      <c r="AX35" s="407"/>
      <c r="AY35" s="407"/>
      <c r="AZ35" s="407"/>
      <c r="BA35" s="407"/>
      <c r="BB35" s="407"/>
      <c r="BC35" s="407"/>
      <c r="BD35" s="178"/>
      <c r="BE35" s="406">
        <f t="shared" ref="BE35:BE43" si="1">IF(BG35="","",BE34+1)</f>
        <v>10</v>
      </c>
      <c r="BF35" s="406"/>
      <c r="BG35" s="407" t="str">
        <f>IF('各会計、関係団体の財政状況及び健全化判断比率'!B36="","",'各会計、関係団体の財政状況及び健全化判断比率'!B36)</f>
        <v>垂水市漁業集落排水処理施設特別会計</v>
      </c>
      <c r="BH35" s="407"/>
      <c r="BI35" s="407"/>
      <c r="BJ35" s="407"/>
      <c r="BK35" s="407"/>
      <c r="BL35" s="407"/>
      <c r="BM35" s="407"/>
      <c r="BN35" s="407"/>
      <c r="BO35" s="407"/>
      <c r="BP35" s="407"/>
      <c r="BQ35" s="407"/>
      <c r="BR35" s="407"/>
      <c r="BS35" s="407"/>
      <c r="BT35" s="407"/>
      <c r="BU35" s="407"/>
      <c r="BV35" s="178"/>
      <c r="BW35" s="406">
        <f t="shared" ref="BW35:BW43" si="2">IF(BY35="","",BW34+1)</f>
        <v>13</v>
      </c>
      <c r="BX35" s="406"/>
      <c r="BY35" s="407" t="str">
        <f>IF('各会計、関係団体の財政状況及び健全化判断比率'!B69="","",'各会計、関係団体の財政状況及び健全化判断比率'!B69)</f>
        <v>大隅肝属広域事務組合</v>
      </c>
      <c r="BZ35" s="407"/>
      <c r="CA35" s="407"/>
      <c r="CB35" s="407"/>
      <c r="CC35" s="407"/>
      <c r="CD35" s="407"/>
      <c r="CE35" s="407"/>
      <c r="CF35" s="407"/>
      <c r="CG35" s="407"/>
      <c r="CH35" s="407"/>
      <c r="CI35" s="407"/>
      <c r="CJ35" s="407"/>
      <c r="CK35" s="407"/>
      <c r="CL35" s="407"/>
      <c r="CM35" s="407"/>
      <c r="CN35" s="178"/>
      <c r="CO35" s="406" t="str">
        <f t="shared" ref="CO35:CO43" si="3">IF(CQ35="","",CO34+1)</f>
        <v/>
      </c>
      <c r="CP35" s="406"/>
      <c r="CQ35" s="407" t="str">
        <f>IF('各会計、関係団体の財政状況及び健全化判断比率'!BS8="","",'各会計、関係団体の財政状況及び健全化判断比率'!BS8)</f>
        <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f t="shared" ref="U36:U43" si="4">IF(W36="","",U35+1)</f>
        <v>4</v>
      </c>
      <c r="V36" s="406"/>
      <c r="W36" s="407" t="str">
        <f>IF('各会計、関係団体の財政状況及び健全化判断比率'!B30="","",'各会計、関係団体の財政状況及び健全化判断比率'!B30)</f>
        <v>垂水市後期高齢者医療特別会計</v>
      </c>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f t="shared" si="1"/>
        <v>11</v>
      </c>
      <c r="BF36" s="406"/>
      <c r="BG36" s="407" t="str">
        <f>IF('各会計、関係団体の財政状況及び健全化判断比率'!B37="","",'各会計、関係団体の財政状況及び健全化判断比率'!B37)</f>
        <v>垂水市簡易水道事業特別会計</v>
      </c>
      <c r="BH36" s="407"/>
      <c r="BI36" s="407"/>
      <c r="BJ36" s="407"/>
      <c r="BK36" s="407"/>
      <c r="BL36" s="407"/>
      <c r="BM36" s="407"/>
      <c r="BN36" s="407"/>
      <c r="BO36" s="407"/>
      <c r="BP36" s="407"/>
      <c r="BQ36" s="407"/>
      <c r="BR36" s="407"/>
      <c r="BS36" s="407"/>
      <c r="BT36" s="407"/>
      <c r="BU36" s="407"/>
      <c r="BV36" s="178"/>
      <c r="BW36" s="406">
        <f t="shared" si="2"/>
        <v>14</v>
      </c>
      <c r="BX36" s="406"/>
      <c r="BY36" s="407" t="str">
        <f>IF('各会計、関係団体の財政状況及び健全化判断比率'!B70="","",'各会計、関係団体の財政状況及び健全化判断比率'!B70)</f>
        <v>鹿児島県後期高齢者医療広域連合（一般会計）</v>
      </c>
      <c r="BZ36" s="407"/>
      <c r="CA36" s="407"/>
      <c r="CB36" s="407"/>
      <c r="CC36" s="407"/>
      <c r="CD36" s="407"/>
      <c r="CE36" s="407"/>
      <c r="CF36" s="407"/>
      <c r="CG36" s="407"/>
      <c r="CH36" s="407"/>
      <c r="CI36" s="407"/>
      <c r="CJ36" s="407"/>
      <c r="CK36" s="407"/>
      <c r="CL36" s="407"/>
      <c r="CM36" s="407"/>
      <c r="CN36" s="178"/>
      <c r="CO36" s="406" t="str">
        <f t="shared" si="3"/>
        <v/>
      </c>
      <c r="CP36" s="406"/>
      <c r="CQ36" s="407" t="str">
        <f>IF('各会計、関係団体の財政状況及び健全化判断比率'!BS9="","",'各会計、関係団体の財政状況及び健全化判断比率'!BS9)</f>
        <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f t="shared" si="4"/>
        <v>5</v>
      </c>
      <c r="V37" s="406"/>
      <c r="W37" s="407" t="str">
        <f>IF('各会計、関係団体の財政状況及び健全化判断比率'!B31="","",'各会計、関係団体の財政状況及び健全化判断比率'!B31)</f>
        <v>垂水市老人保健施設特別会計</v>
      </c>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15</v>
      </c>
      <c r="BX37" s="406"/>
      <c r="BY37" s="407" t="str">
        <f>IF('各会計、関係団体の財政状況及び健全化判断比率'!B71="","",'各会計、関係団体の財政状況及び健全化判断比率'!B71)</f>
        <v>鹿児島県後期高齢者医療広域連合（後期高齢者医療特別会計）</v>
      </c>
      <c r="BZ37" s="407"/>
      <c r="CA37" s="407"/>
      <c r="CB37" s="407"/>
      <c r="CC37" s="407"/>
      <c r="CD37" s="407"/>
      <c r="CE37" s="407"/>
      <c r="CF37" s="407"/>
      <c r="CG37" s="407"/>
      <c r="CH37" s="407"/>
      <c r="CI37" s="407"/>
      <c r="CJ37" s="407"/>
      <c r="CK37" s="407"/>
      <c r="CL37" s="407"/>
      <c r="CM37" s="407"/>
      <c r="CN37" s="178"/>
      <c r="CO37" s="406" t="str">
        <f t="shared" si="3"/>
        <v/>
      </c>
      <c r="CP37" s="406"/>
      <c r="CQ37" s="407" t="str">
        <f>IF('各会計、関係団体の財政状況及び健全化判断比率'!BS10="","",'各会計、関係団体の財政状況及び健全化判断比率'!BS10)</f>
        <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f t="shared" si="4"/>
        <v>6</v>
      </c>
      <c r="V38" s="406"/>
      <c r="W38" s="407" t="str">
        <f>IF('各会計、関係団体の財政状況及び健全化判断比率'!B32="","",'各会計、関係団体の財政状況及び健全化判断比率'!B32)</f>
        <v>垂水市交通災害共済特別会計</v>
      </c>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t="str">
        <f t="shared" si="2"/>
        <v/>
      </c>
      <c r="BX38" s="406"/>
      <c r="BY38" s="407" t="str">
        <f>IF('各会計、関係団体の財政状況及び健全化判断比率'!B72="","",'各会計、関係団体の財政状況及び健全化判断比率'!B72)</f>
        <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t="str">
        <f t="shared" si="2"/>
        <v/>
      </c>
      <c r="BX39" s="406"/>
      <c r="BY39" s="407" t="str">
        <f>IF('各会計、関係団体の財政状況及び健全化判断比率'!B73="","",'各会計、関係団体の財政状況及び健全化判断比率'!B73)</f>
        <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t="str">
        <f t="shared" si="2"/>
        <v/>
      </c>
      <c r="BX40" s="406"/>
      <c r="BY40" s="407" t="str">
        <f>IF('各会計、関係団体の財政状況及び健全化判断比率'!B74="","",'各会計、関係団体の財政状況及び健全化判断比率'!B74)</f>
        <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t="str">
        <f t="shared" si="2"/>
        <v/>
      </c>
      <c r="BX41" s="406"/>
      <c r="BY41" s="407" t="str">
        <f>IF('各会計、関係団体の財政状況及び健全化判断比率'!B75="","",'各会計、関係団体の財政状況及び健全化判断比率'!B75)</f>
        <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t="str">
        <f t="shared" si="2"/>
        <v/>
      </c>
      <c r="BX42" s="406"/>
      <c r="BY42" s="407" t="str">
        <f>IF('各会計、関係団体の財政状況及び健全化判断比率'!B76="","",'各会計、関係団体の財政状況及び健全化判断比率'!B76)</f>
        <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t="str">
        <f t="shared" si="2"/>
        <v/>
      </c>
      <c r="BX43" s="406"/>
      <c r="BY43" s="407" t="str">
        <f>IF('各会計、関係団体の財政状況及び健全化判断比率'!B77="","",'各会計、関係団体の財政状況及び健全化判断比率'!B77)</f>
        <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204</v>
      </c>
      <c r="E46" s="403" t="s">
        <v>205</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c r="E47" s="403" t="s">
        <v>206</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c r="E48" s="403" t="s">
        <v>207</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c r="E49" s="405" t="s">
        <v>208</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c r="E50" s="403" t="s">
        <v>209</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c r="E51" s="403" t="s">
        <v>210</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c r="E52" s="403" t="s">
        <v>211</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c r="E53" s="177" t="s">
        <v>601</v>
      </c>
    </row>
    <row r="54" spans="5:113"/>
    <row r="55" spans="5:113"/>
    <row r="56" spans="5:113"/>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orientation="portrait"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c r="A34" s="22"/>
      <c r="B34" s="31"/>
      <c r="C34" s="1215" t="s">
        <v>573</v>
      </c>
      <c r="D34" s="1215"/>
      <c r="E34" s="1216"/>
      <c r="F34" s="32">
        <v>9.26</v>
      </c>
      <c r="G34" s="33">
        <v>9.89</v>
      </c>
      <c r="H34" s="33">
        <v>10.55</v>
      </c>
      <c r="I34" s="33">
        <v>10.130000000000001</v>
      </c>
      <c r="J34" s="34">
        <v>9.14</v>
      </c>
      <c r="K34" s="22"/>
      <c r="L34" s="22"/>
      <c r="M34" s="22"/>
      <c r="N34" s="22"/>
      <c r="O34" s="22"/>
      <c r="P34" s="22"/>
    </row>
    <row r="35" spans="1:16" ht="39" customHeight="1">
      <c r="A35" s="22"/>
      <c r="B35" s="35"/>
      <c r="C35" s="1209" t="s">
        <v>574</v>
      </c>
      <c r="D35" s="1210"/>
      <c r="E35" s="1211"/>
      <c r="F35" s="36">
        <v>4.76</v>
      </c>
      <c r="G35" s="37">
        <v>5.04</v>
      </c>
      <c r="H35" s="37">
        <v>3.02</v>
      </c>
      <c r="I35" s="37">
        <v>5.0599999999999996</v>
      </c>
      <c r="J35" s="38">
        <v>7.53</v>
      </c>
      <c r="K35" s="22"/>
      <c r="L35" s="22"/>
      <c r="M35" s="22"/>
      <c r="N35" s="22"/>
      <c r="O35" s="22"/>
      <c r="P35" s="22"/>
    </row>
    <row r="36" spans="1:16" ht="39" customHeight="1">
      <c r="A36" s="22"/>
      <c r="B36" s="35"/>
      <c r="C36" s="1209" t="s">
        <v>575</v>
      </c>
      <c r="D36" s="1210"/>
      <c r="E36" s="1211"/>
      <c r="F36" s="36">
        <v>3.94</v>
      </c>
      <c r="G36" s="37">
        <v>4.2</v>
      </c>
      <c r="H36" s="37">
        <v>5.36</v>
      </c>
      <c r="I36" s="37">
        <v>6.89</v>
      </c>
      <c r="J36" s="38">
        <v>7.15</v>
      </c>
      <c r="K36" s="22"/>
      <c r="L36" s="22"/>
      <c r="M36" s="22"/>
      <c r="N36" s="22"/>
      <c r="O36" s="22"/>
      <c r="P36" s="22"/>
    </row>
    <row r="37" spans="1:16" ht="39" customHeight="1">
      <c r="A37" s="22"/>
      <c r="B37" s="35"/>
      <c r="C37" s="1209" t="s">
        <v>576</v>
      </c>
      <c r="D37" s="1210"/>
      <c r="E37" s="1211"/>
      <c r="F37" s="36">
        <v>1.25</v>
      </c>
      <c r="G37" s="37">
        <v>1.02</v>
      </c>
      <c r="H37" s="37">
        <v>1.1499999999999999</v>
      </c>
      <c r="I37" s="37">
        <v>1.83</v>
      </c>
      <c r="J37" s="38">
        <v>3</v>
      </c>
      <c r="K37" s="22"/>
      <c r="L37" s="22"/>
      <c r="M37" s="22"/>
      <c r="N37" s="22"/>
      <c r="O37" s="22"/>
      <c r="P37" s="22"/>
    </row>
    <row r="38" spans="1:16" ht="39" customHeight="1">
      <c r="A38" s="22"/>
      <c r="B38" s="35"/>
      <c r="C38" s="1209" t="s">
        <v>577</v>
      </c>
      <c r="D38" s="1210"/>
      <c r="E38" s="1211"/>
      <c r="F38" s="36">
        <v>0.04</v>
      </c>
      <c r="G38" s="37">
        <v>0.08</v>
      </c>
      <c r="H38" s="37">
        <v>0.03</v>
      </c>
      <c r="I38" s="37">
        <v>0.01</v>
      </c>
      <c r="J38" s="38">
        <v>0.18</v>
      </c>
      <c r="K38" s="22"/>
      <c r="L38" s="22"/>
      <c r="M38" s="22"/>
      <c r="N38" s="22"/>
      <c r="O38" s="22"/>
      <c r="P38" s="22"/>
    </row>
    <row r="39" spans="1:16" ht="39" customHeight="1">
      <c r="A39" s="22"/>
      <c r="B39" s="35"/>
      <c r="C39" s="1209" t="s">
        <v>578</v>
      </c>
      <c r="D39" s="1210"/>
      <c r="E39" s="1211"/>
      <c r="F39" s="36">
        <v>0.01</v>
      </c>
      <c r="G39" s="37">
        <v>0.04</v>
      </c>
      <c r="H39" s="37">
        <v>0.06</v>
      </c>
      <c r="I39" s="37">
        <v>7.0000000000000007E-2</v>
      </c>
      <c r="J39" s="38">
        <v>7.0000000000000007E-2</v>
      </c>
      <c r="K39" s="22"/>
      <c r="L39" s="22"/>
      <c r="M39" s="22"/>
      <c r="N39" s="22"/>
      <c r="O39" s="22"/>
      <c r="P39" s="22"/>
    </row>
    <row r="40" spans="1:16" ht="39" customHeight="1">
      <c r="A40" s="22"/>
      <c r="B40" s="35"/>
      <c r="C40" s="1209" t="s">
        <v>579</v>
      </c>
      <c r="D40" s="1210"/>
      <c r="E40" s="1211"/>
      <c r="F40" s="36">
        <v>0.03</v>
      </c>
      <c r="G40" s="37">
        <v>0.03</v>
      </c>
      <c r="H40" s="37">
        <v>0.05</v>
      </c>
      <c r="I40" s="37">
        <v>0.04</v>
      </c>
      <c r="J40" s="38">
        <v>0.05</v>
      </c>
      <c r="K40" s="22"/>
      <c r="L40" s="22"/>
      <c r="M40" s="22"/>
      <c r="N40" s="22"/>
      <c r="O40" s="22"/>
      <c r="P40" s="22"/>
    </row>
    <row r="41" spans="1:16" ht="39" customHeight="1">
      <c r="A41" s="22"/>
      <c r="B41" s="35"/>
      <c r="C41" s="1209" t="s">
        <v>580</v>
      </c>
      <c r="D41" s="1210"/>
      <c r="E41" s="1211"/>
      <c r="F41" s="36">
        <v>0.01</v>
      </c>
      <c r="G41" s="37">
        <v>0.01</v>
      </c>
      <c r="H41" s="37">
        <v>0.03</v>
      </c>
      <c r="I41" s="37">
        <v>0.03</v>
      </c>
      <c r="J41" s="38">
        <v>0.02</v>
      </c>
      <c r="K41" s="22"/>
      <c r="L41" s="22"/>
      <c r="M41" s="22"/>
      <c r="N41" s="22"/>
      <c r="O41" s="22"/>
      <c r="P41" s="22"/>
    </row>
    <row r="42" spans="1:16" ht="39" customHeight="1">
      <c r="A42" s="22"/>
      <c r="B42" s="39"/>
      <c r="C42" s="1209" t="s">
        <v>581</v>
      </c>
      <c r="D42" s="1210"/>
      <c r="E42" s="1211"/>
      <c r="F42" s="36" t="s">
        <v>523</v>
      </c>
      <c r="G42" s="37" t="s">
        <v>523</v>
      </c>
      <c r="H42" s="37" t="s">
        <v>523</v>
      </c>
      <c r="I42" s="37" t="s">
        <v>523</v>
      </c>
      <c r="J42" s="38" t="s">
        <v>523</v>
      </c>
      <c r="K42" s="22"/>
      <c r="L42" s="22"/>
      <c r="M42" s="22"/>
      <c r="N42" s="22"/>
      <c r="O42" s="22"/>
      <c r="P42" s="22"/>
    </row>
    <row r="43" spans="1:16" ht="39" customHeight="1" thickBot="1">
      <c r="A43" s="22"/>
      <c r="B43" s="40"/>
      <c r="C43" s="1212" t="s">
        <v>582</v>
      </c>
      <c r="D43" s="1213"/>
      <c r="E43" s="1214"/>
      <c r="F43" s="41">
        <v>0.17</v>
      </c>
      <c r="G43" s="42">
        <v>0.1</v>
      </c>
      <c r="H43" s="42">
        <v>0.08</v>
      </c>
      <c r="I43" s="42">
        <v>0.02</v>
      </c>
      <c r="J43" s="43">
        <v>0.02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akbguG9F59pwIVqUO5SQrR0bbKOMjhT7TubTeQplh0M9oJY9+9S4u2PuaAf4lc8WDsUSk+zRafVntVwvcrv/OA==" saltValue="mNRIWJGOojlzpI8RSo5J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c r="A45" s="48"/>
      <c r="B45" s="1235" t="s">
        <v>11</v>
      </c>
      <c r="C45" s="1236"/>
      <c r="D45" s="58"/>
      <c r="E45" s="1241" t="s">
        <v>12</v>
      </c>
      <c r="F45" s="1241"/>
      <c r="G45" s="1241"/>
      <c r="H45" s="1241"/>
      <c r="I45" s="1241"/>
      <c r="J45" s="1242"/>
      <c r="K45" s="59">
        <v>967</v>
      </c>
      <c r="L45" s="60">
        <v>980</v>
      </c>
      <c r="M45" s="60">
        <v>982</v>
      </c>
      <c r="N45" s="60">
        <v>913</v>
      </c>
      <c r="O45" s="61">
        <v>1079</v>
      </c>
      <c r="P45" s="48"/>
      <c r="Q45" s="48"/>
      <c r="R45" s="48"/>
      <c r="S45" s="48"/>
      <c r="T45" s="48"/>
      <c r="U45" s="48"/>
    </row>
    <row r="46" spans="1:21" ht="30.75" customHeight="1">
      <c r="A46" s="48"/>
      <c r="B46" s="1237"/>
      <c r="C46" s="1238"/>
      <c r="D46" s="62"/>
      <c r="E46" s="1219" t="s">
        <v>13</v>
      </c>
      <c r="F46" s="1219"/>
      <c r="G46" s="1219"/>
      <c r="H46" s="1219"/>
      <c r="I46" s="1219"/>
      <c r="J46" s="1220"/>
      <c r="K46" s="63" t="s">
        <v>523</v>
      </c>
      <c r="L46" s="64" t="s">
        <v>523</v>
      </c>
      <c r="M46" s="64" t="s">
        <v>523</v>
      </c>
      <c r="N46" s="64" t="s">
        <v>523</v>
      </c>
      <c r="O46" s="65" t="s">
        <v>523</v>
      </c>
      <c r="P46" s="48"/>
      <c r="Q46" s="48"/>
      <c r="R46" s="48"/>
      <c r="S46" s="48"/>
      <c r="T46" s="48"/>
      <c r="U46" s="48"/>
    </row>
    <row r="47" spans="1:21" ht="30.75" customHeight="1">
      <c r="A47" s="48"/>
      <c r="B47" s="1237"/>
      <c r="C47" s="1238"/>
      <c r="D47" s="62"/>
      <c r="E47" s="1219" t="s">
        <v>14</v>
      </c>
      <c r="F47" s="1219"/>
      <c r="G47" s="1219"/>
      <c r="H47" s="1219"/>
      <c r="I47" s="1219"/>
      <c r="J47" s="1220"/>
      <c r="K47" s="63" t="s">
        <v>523</v>
      </c>
      <c r="L47" s="64" t="s">
        <v>523</v>
      </c>
      <c r="M47" s="64" t="s">
        <v>523</v>
      </c>
      <c r="N47" s="64" t="s">
        <v>523</v>
      </c>
      <c r="O47" s="65" t="s">
        <v>523</v>
      </c>
      <c r="P47" s="48"/>
      <c r="Q47" s="48"/>
      <c r="R47" s="48"/>
      <c r="S47" s="48"/>
      <c r="T47" s="48"/>
      <c r="U47" s="48"/>
    </row>
    <row r="48" spans="1:21" ht="30.75" customHeight="1">
      <c r="A48" s="48"/>
      <c r="B48" s="1237"/>
      <c r="C48" s="1238"/>
      <c r="D48" s="62"/>
      <c r="E48" s="1219" t="s">
        <v>15</v>
      </c>
      <c r="F48" s="1219"/>
      <c r="G48" s="1219"/>
      <c r="H48" s="1219"/>
      <c r="I48" s="1219"/>
      <c r="J48" s="1220"/>
      <c r="K48" s="63">
        <v>133</v>
      </c>
      <c r="L48" s="64">
        <v>120</v>
      </c>
      <c r="M48" s="64">
        <v>102</v>
      </c>
      <c r="N48" s="64">
        <v>139</v>
      </c>
      <c r="O48" s="65">
        <v>161</v>
      </c>
      <c r="P48" s="48"/>
      <c r="Q48" s="48"/>
      <c r="R48" s="48"/>
      <c r="S48" s="48"/>
      <c r="T48" s="48"/>
      <c r="U48" s="48"/>
    </row>
    <row r="49" spans="1:21" ht="30.75" customHeight="1">
      <c r="A49" s="48"/>
      <c r="B49" s="1237"/>
      <c r="C49" s="1238"/>
      <c r="D49" s="62"/>
      <c r="E49" s="1219" t="s">
        <v>16</v>
      </c>
      <c r="F49" s="1219"/>
      <c r="G49" s="1219"/>
      <c r="H49" s="1219"/>
      <c r="I49" s="1219"/>
      <c r="J49" s="1220"/>
      <c r="K49" s="63">
        <v>44</v>
      </c>
      <c r="L49" s="64">
        <v>43</v>
      </c>
      <c r="M49" s="64">
        <v>40</v>
      </c>
      <c r="N49" s="64">
        <v>39</v>
      </c>
      <c r="O49" s="65">
        <v>40</v>
      </c>
      <c r="P49" s="48"/>
      <c r="Q49" s="48"/>
      <c r="R49" s="48"/>
      <c r="S49" s="48"/>
      <c r="T49" s="48"/>
      <c r="U49" s="48"/>
    </row>
    <row r="50" spans="1:21" ht="30.75" customHeight="1">
      <c r="A50" s="48"/>
      <c r="B50" s="1237"/>
      <c r="C50" s="1238"/>
      <c r="D50" s="62"/>
      <c r="E50" s="1219" t="s">
        <v>17</v>
      </c>
      <c r="F50" s="1219"/>
      <c r="G50" s="1219"/>
      <c r="H50" s="1219"/>
      <c r="I50" s="1219"/>
      <c r="J50" s="1220"/>
      <c r="K50" s="63">
        <v>0</v>
      </c>
      <c r="L50" s="64">
        <v>10</v>
      </c>
      <c r="M50" s="64">
        <v>20</v>
      </c>
      <c r="N50" s="64">
        <v>20</v>
      </c>
      <c r="O50" s="65">
        <v>20</v>
      </c>
      <c r="P50" s="48"/>
      <c r="Q50" s="48"/>
      <c r="R50" s="48"/>
      <c r="S50" s="48"/>
      <c r="T50" s="48"/>
      <c r="U50" s="48"/>
    </row>
    <row r="51" spans="1:21" ht="30.75" customHeight="1">
      <c r="A51" s="48"/>
      <c r="B51" s="1239"/>
      <c r="C51" s="1240"/>
      <c r="D51" s="66"/>
      <c r="E51" s="1219" t="s">
        <v>18</v>
      </c>
      <c r="F51" s="1219"/>
      <c r="G51" s="1219"/>
      <c r="H51" s="1219"/>
      <c r="I51" s="1219"/>
      <c r="J51" s="1220"/>
      <c r="K51" s="63">
        <v>0</v>
      </c>
      <c r="L51" s="64" t="s">
        <v>523</v>
      </c>
      <c r="M51" s="64" t="s">
        <v>523</v>
      </c>
      <c r="N51" s="64" t="s">
        <v>523</v>
      </c>
      <c r="O51" s="65" t="s">
        <v>523</v>
      </c>
      <c r="P51" s="48"/>
      <c r="Q51" s="48"/>
      <c r="R51" s="48"/>
      <c r="S51" s="48"/>
      <c r="T51" s="48"/>
      <c r="U51" s="48"/>
    </row>
    <row r="52" spans="1:21" ht="30.75" customHeight="1">
      <c r="A52" s="48"/>
      <c r="B52" s="1217" t="s">
        <v>19</v>
      </c>
      <c r="C52" s="1218"/>
      <c r="D52" s="66"/>
      <c r="E52" s="1219" t="s">
        <v>20</v>
      </c>
      <c r="F52" s="1219"/>
      <c r="G52" s="1219"/>
      <c r="H52" s="1219"/>
      <c r="I52" s="1219"/>
      <c r="J52" s="1220"/>
      <c r="K52" s="63">
        <v>836</v>
      </c>
      <c r="L52" s="64">
        <v>831</v>
      </c>
      <c r="M52" s="64">
        <v>812</v>
      </c>
      <c r="N52" s="64">
        <v>772</v>
      </c>
      <c r="O52" s="65">
        <v>835</v>
      </c>
      <c r="P52" s="48"/>
      <c r="Q52" s="48"/>
      <c r="R52" s="48"/>
      <c r="S52" s="48"/>
      <c r="T52" s="48"/>
      <c r="U52" s="48"/>
    </row>
    <row r="53" spans="1:21" ht="30.75" customHeight="1" thickBot="1">
      <c r="A53" s="48"/>
      <c r="B53" s="1221" t="s">
        <v>21</v>
      </c>
      <c r="C53" s="1222"/>
      <c r="D53" s="67"/>
      <c r="E53" s="1223" t="s">
        <v>22</v>
      </c>
      <c r="F53" s="1223"/>
      <c r="G53" s="1223"/>
      <c r="H53" s="1223"/>
      <c r="I53" s="1223"/>
      <c r="J53" s="1224"/>
      <c r="K53" s="68">
        <v>308</v>
      </c>
      <c r="L53" s="69">
        <v>322</v>
      </c>
      <c r="M53" s="69">
        <v>332</v>
      </c>
      <c r="N53" s="69">
        <v>339</v>
      </c>
      <c r="O53" s="70">
        <v>465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583</v>
      </c>
      <c r="P55" s="48"/>
      <c r="Q55" s="48"/>
      <c r="R55" s="48"/>
      <c r="S55" s="48"/>
      <c r="T55" s="48"/>
      <c r="U55" s="48"/>
    </row>
    <row r="56" spans="1:21" ht="31.5" customHeight="1" thickBot="1">
      <c r="A56" s="48"/>
      <c r="B56" s="76"/>
      <c r="C56" s="77"/>
      <c r="D56" s="77"/>
      <c r="E56" s="78"/>
      <c r="F56" s="78"/>
      <c r="G56" s="78"/>
      <c r="H56" s="78"/>
      <c r="I56" s="78"/>
      <c r="J56" s="79" t="s">
        <v>2</v>
      </c>
      <c r="K56" s="80" t="s">
        <v>584</v>
      </c>
      <c r="L56" s="81" t="s">
        <v>585</v>
      </c>
      <c r="M56" s="81" t="s">
        <v>586</v>
      </c>
      <c r="N56" s="81" t="s">
        <v>587</v>
      </c>
      <c r="O56" s="82" t="s">
        <v>588</v>
      </c>
      <c r="P56" s="48"/>
      <c r="Q56" s="48"/>
      <c r="R56" s="48"/>
      <c r="S56" s="48"/>
      <c r="T56" s="48"/>
      <c r="U56" s="48"/>
    </row>
    <row r="57" spans="1:21" ht="31.5" customHeight="1">
      <c r="B57" s="1225" t="s">
        <v>25</v>
      </c>
      <c r="C57" s="1226"/>
      <c r="D57" s="1229" t="s">
        <v>26</v>
      </c>
      <c r="E57" s="1230"/>
      <c r="F57" s="1230"/>
      <c r="G57" s="1230"/>
      <c r="H57" s="1230"/>
      <c r="I57" s="1230"/>
      <c r="J57" s="1231"/>
      <c r="K57" s="83"/>
      <c r="L57" s="84"/>
      <c r="M57" s="84"/>
      <c r="N57" s="84"/>
      <c r="O57" s="85"/>
    </row>
    <row r="58" spans="1:21" ht="31.5" customHeight="1" thickBot="1">
      <c r="B58" s="1227"/>
      <c r="C58" s="1228"/>
      <c r="D58" s="1232" t="s">
        <v>27</v>
      </c>
      <c r="E58" s="1233"/>
      <c r="F58" s="1233"/>
      <c r="G58" s="1233"/>
      <c r="H58" s="1233"/>
      <c r="I58" s="1233"/>
      <c r="J58" s="1234"/>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j4v5ulnvqmehlr+F7pm3UZLF2EwHTwIjAru40dhaRZrGNRlgbMhm7IDiHsB+RmhDDWVKR5qcbChRm81Ymv1Qw==" saltValue="NVpiXY2CXoaizMkjA+TBu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565</v>
      </c>
      <c r="J40" s="100" t="s">
        <v>566</v>
      </c>
      <c r="K40" s="100" t="s">
        <v>567</v>
      </c>
      <c r="L40" s="100" t="s">
        <v>568</v>
      </c>
      <c r="M40" s="101" t="s">
        <v>569</v>
      </c>
    </row>
    <row r="41" spans="2:13" ht="27.75" customHeight="1">
      <c r="B41" s="1255" t="s">
        <v>30</v>
      </c>
      <c r="C41" s="1256"/>
      <c r="D41" s="102"/>
      <c r="E41" s="1257" t="s">
        <v>31</v>
      </c>
      <c r="F41" s="1257"/>
      <c r="G41" s="1257"/>
      <c r="H41" s="1258"/>
      <c r="I41" s="351">
        <v>9625</v>
      </c>
      <c r="J41" s="352">
        <v>9699</v>
      </c>
      <c r="K41" s="352">
        <v>9960</v>
      </c>
      <c r="L41" s="352">
        <v>9860</v>
      </c>
      <c r="M41" s="353">
        <v>9410</v>
      </c>
    </row>
    <row r="42" spans="2:13" ht="27.75" customHeight="1">
      <c r="B42" s="1245"/>
      <c r="C42" s="1246"/>
      <c r="D42" s="103"/>
      <c r="E42" s="1249" t="s">
        <v>32</v>
      </c>
      <c r="F42" s="1249"/>
      <c r="G42" s="1249"/>
      <c r="H42" s="1250"/>
      <c r="I42" s="354">
        <v>345</v>
      </c>
      <c r="J42" s="355">
        <v>278</v>
      </c>
      <c r="K42" s="355">
        <v>259</v>
      </c>
      <c r="L42" s="355">
        <v>239</v>
      </c>
      <c r="M42" s="356">
        <v>220</v>
      </c>
    </row>
    <row r="43" spans="2:13" ht="27.75" customHeight="1">
      <c r="B43" s="1245"/>
      <c r="C43" s="1246"/>
      <c r="D43" s="103"/>
      <c r="E43" s="1249" t="s">
        <v>33</v>
      </c>
      <c r="F43" s="1249"/>
      <c r="G43" s="1249"/>
      <c r="H43" s="1250"/>
      <c r="I43" s="354">
        <v>1107</v>
      </c>
      <c r="J43" s="355">
        <v>1226</v>
      </c>
      <c r="K43" s="355">
        <v>1246</v>
      </c>
      <c r="L43" s="355">
        <v>1421</v>
      </c>
      <c r="M43" s="356">
        <v>1336</v>
      </c>
    </row>
    <row r="44" spans="2:13" ht="27.75" customHeight="1">
      <c r="B44" s="1245"/>
      <c r="C44" s="1246"/>
      <c r="D44" s="103"/>
      <c r="E44" s="1249" t="s">
        <v>34</v>
      </c>
      <c r="F44" s="1249"/>
      <c r="G44" s="1249"/>
      <c r="H44" s="1250"/>
      <c r="I44" s="354">
        <v>164</v>
      </c>
      <c r="J44" s="355">
        <v>154</v>
      </c>
      <c r="K44" s="355">
        <v>113</v>
      </c>
      <c r="L44" s="355">
        <v>74</v>
      </c>
      <c r="M44" s="356">
        <v>35</v>
      </c>
    </row>
    <row r="45" spans="2:13" ht="27.75" customHeight="1">
      <c r="B45" s="1245"/>
      <c r="C45" s="1246"/>
      <c r="D45" s="103"/>
      <c r="E45" s="1249" t="s">
        <v>35</v>
      </c>
      <c r="F45" s="1249"/>
      <c r="G45" s="1249"/>
      <c r="H45" s="1250"/>
      <c r="I45" s="354">
        <v>1569</v>
      </c>
      <c r="J45" s="355">
        <v>1426</v>
      </c>
      <c r="K45" s="355">
        <v>1217</v>
      </c>
      <c r="L45" s="355">
        <v>1129</v>
      </c>
      <c r="M45" s="356">
        <v>1064</v>
      </c>
    </row>
    <row r="46" spans="2:13" ht="27.75" customHeight="1">
      <c r="B46" s="1245"/>
      <c r="C46" s="1246"/>
      <c r="D46" s="104"/>
      <c r="E46" s="1249" t="s">
        <v>36</v>
      </c>
      <c r="F46" s="1249"/>
      <c r="G46" s="1249"/>
      <c r="H46" s="1250"/>
      <c r="I46" s="354">
        <v>308</v>
      </c>
      <c r="J46" s="355">
        <v>586</v>
      </c>
      <c r="K46" s="355">
        <v>450</v>
      </c>
      <c r="L46" s="355">
        <v>377</v>
      </c>
      <c r="M46" s="356">
        <v>308</v>
      </c>
    </row>
    <row r="47" spans="2:13" ht="27.75" customHeight="1">
      <c r="B47" s="1245"/>
      <c r="C47" s="1246"/>
      <c r="D47" s="105"/>
      <c r="E47" s="1259" t="s">
        <v>37</v>
      </c>
      <c r="F47" s="1260"/>
      <c r="G47" s="1260"/>
      <c r="H47" s="1261"/>
      <c r="I47" s="354" t="s">
        <v>523</v>
      </c>
      <c r="J47" s="355" t="s">
        <v>523</v>
      </c>
      <c r="K47" s="355" t="s">
        <v>523</v>
      </c>
      <c r="L47" s="355" t="s">
        <v>523</v>
      </c>
      <c r="M47" s="356" t="s">
        <v>523</v>
      </c>
    </row>
    <row r="48" spans="2:13" ht="27.75" customHeight="1">
      <c r="B48" s="1245"/>
      <c r="C48" s="1246"/>
      <c r="D48" s="103"/>
      <c r="E48" s="1249" t="s">
        <v>38</v>
      </c>
      <c r="F48" s="1249"/>
      <c r="G48" s="1249"/>
      <c r="H48" s="1250"/>
      <c r="I48" s="354" t="s">
        <v>523</v>
      </c>
      <c r="J48" s="355" t="s">
        <v>523</v>
      </c>
      <c r="K48" s="355" t="s">
        <v>523</v>
      </c>
      <c r="L48" s="355" t="s">
        <v>523</v>
      </c>
      <c r="M48" s="356" t="s">
        <v>523</v>
      </c>
    </row>
    <row r="49" spans="2:13" ht="27.75" customHeight="1">
      <c r="B49" s="1247"/>
      <c r="C49" s="1248"/>
      <c r="D49" s="103"/>
      <c r="E49" s="1249" t="s">
        <v>39</v>
      </c>
      <c r="F49" s="1249"/>
      <c r="G49" s="1249"/>
      <c r="H49" s="1250"/>
      <c r="I49" s="354" t="s">
        <v>523</v>
      </c>
      <c r="J49" s="355" t="s">
        <v>523</v>
      </c>
      <c r="K49" s="355" t="s">
        <v>523</v>
      </c>
      <c r="L49" s="355" t="s">
        <v>523</v>
      </c>
      <c r="M49" s="356" t="s">
        <v>523</v>
      </c>
    </row>
    <row r="50" spans="2:13" ht="27.75" customHeight="1">
      <c r="B50" s="1243" t="s">
        <v>40</v>
      </c>
      <c r="C50" s="1244"/>
      <c r="D50" s="106"/>
      <c r="E50" s="1249" t="s">
        <v>41</v>
      </c>
      <c r="F50" s="1249"/>
      <c r="G50" s="1249"/>
      <c r="H50" s="1250"/>
      <c r="I50" s="354">
        <v>3523</v>
      </c>
      <c r="J50" s="355">
        <v>4519</v>
      </c>
      <c r="K50" s="355">
        <v>4648</v>
      </c>
      <c r="L50" s="355">
        <v>4494</v>
      </c>
      <c r="M50" s="356">
        <v>5141</v>
      </c>
    </row>
    <row r="51" spans="2:13" ht="27.75" customHeight="1">
      <c r="B51" s="1245"/>
      <c r="C51" s="1246"/>
      <c r="D51" s="103"/>
      <c r="E51" s="1249" t="s">
        <v>42</v>
      </c>
      <c r="F51" s="1249"/>
      <c r="G51" s="1249"/>
      <c r="H51" s="1250"/>
      <c r="I51" s="354">
        <v>11</v>
      </c>
      <c r="J51" s="355">
        <v>27</v>
      </c>
      <c r="K51" s="355" t="s">
        <v>523</v>
      </c>
      <c r="L51" s="355" t="s">
        <v>523</v>
      </c>
      <c r="M51" s="356" t="s">
        <v>523</v>
      </c>
    </row>
    <row r="52" spans="2:13" ht="27.75" customHeight="1">
      <c r="B52" s="1247"/>
      <c r="C52" s="1248"/>
      <c r="D52" s="103"/>
      <c r="E52" s="1249" t="s">
        <v>43</v>
      </c>
      <c r="F52" s="1249"/>
      <c r="G52" s="1249"/>
      <c r="H52" s="1250"/>
      <c r="I52" s="354">
        <v>7218</v>
      </c>
      <c r="J52" s="355">
        <v>7381</v>
      </c>
      <c r="K52" s="355">
        <v>7326</v>
      </c>
      <c r="L52" s="355">
        <v>7395</v>
      </c>
      <c r="M52" s="356">
        <v>7286</v>
      </c>
    </row>
    <row r="53" spans="2:13" ht="27.75" customHeight="1" thickBot="1">
      <c r="B53" s="1251" t="s">
        <v>44</v>
      </c>
      <c r="C53" s="1252"/>
      <c r="D53" s="107"/>
      <c r="E53" s="1253" t="s">
        <v>45</v>
      </c>
      <c r="F53" s="1253"/>
      <c r="G53" s="1253"/>
      <c r="H53" s="1254"/>
      <c r="I53" s="357">
        <v>2366</v>
      </c>
      <c r="J53" s="358">
        <v>1441</v>
      </c>
      <c r="K53" s="358">
        <v>1272</v>
      </c>
      <c r="L53" s="358">
        <v>1211</v>
      </c>
      <c r="M53" s="359">
        <v>-53</v>
      </c>
    </row>
    <row r="54" spans="2:13" ht="27.75" customHeight="1">
      <c r="B54" s="108" t="s">
        <v>46</v>
      </c>
      <c r="C54" s="109"/>
      <c r="D54" s="109"/>
      <c r="E54" s="110"/>
      <c r="F54" s="110"/>
      <c r="G54" s="110"/>
      <c r="H54" s="110"/>
      <c r="I54" s="111"/>
      <c r="J54" s="111"/>
      <c r="K54" s="111"/>
      <c r="L54" s="111"/>
      <c r="M54" s="111"/>
    </row>
    <row r="55" spans="2:13"/>
  </sheetData>
  <sheetProtection algorithmName="SHA-512" hashValue="ghz3j+6tEt3Htr/VGz7uWnpxJ07Ms9HyP/plDn0II+o9bqBkYProcQyiCnslzJfDXnbQZVQSsZ5No5FqVbQQHQ==" saltValue="GH47e+v6pUR3S06ooYIsO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567</v>
      </c>
      <c r="G54" s="116" t="s">
        <v>568</v>
      </c>
      <c r="H54" s="117" t="s">
        <v>569</v>
      </c>
    </row>
    <row r="55" spans="2:8" ht="52.5" customHeight="1">
      <c r="B55" s="118"/>
      <c r="C55" s="1270" t="s">
        <v>48</v>
      </c>
      <c r="D55" s="1270"/>
      <c r="E55" s="1271"/>
      <c r="F55" s="119">
        <v>1207</v>
      </c>
      <c r="G55" s="119">
        <v>1115</v>
      </c>
      <c r="H55" s="120">
        <v>1500</v>
      </c>
    </row>
    <row r="56" spans="2:8" ht="52.5" customHeight="1">
      <c r="B56" s="121"/>
      <c r="C56" s="1272" t="s">
        <v>49</v>
      </c>
      <c r="D56" s="1272"/>
      <c r="E56" s="1273"/>
      <c r="F56" s="122">
        <v>285</v>
      </c>
      <c r="G56" s="122">
        <v>228</v>
      </c>
      <c r="H56" s="123">
        <v>228</v>
      </c>
    </row>
    <row r="57" spans="2:8" ht="53.25" customHeight="1">
      <c r="B57" s="121"/>
      <c r="C57" s="1274" t="s">
        <v>50</v>
      </c>
      <c r="D57" s="1274"/>
      <c r="E57" s="1275"/>
      <c r="F57" s="124">
        <v>2851</v>
      </c>
      <c r="G57" s="124">
        <v>2867</v>
      </c>
      <c r="H57" s="125">
        <v>3125</v>
      </c>
    </row>
    <row r="58" spans="2:8" ht="45.75" customHeight="1">
      <c r="B58" s="126"/>
      <c r="C58" s="1262" t="s">
        <v>589</v>
      </c>
      <c r="D58" s="1263"/>
      <c r="E58" s="1264"/>
      <c r="F58" s="127">
        <v>1803</v>
      </c>
      <c r="G58" s="127">
        <v>1854</v>
      </c>
      <c r="H58" s="128">
        <v>1978</v>
      </c>
    </row>
    <row r="59" spans="2:8" ht="45.75" customHeight="1">
      <c r="B59" s="126"/>
      <c r="C59" s="1262" t="s">
        <v>590</v>
      </c>
      <c r="D59" s="1263"/>
      <c r="E59" s="1264"/>
      <c r="F59" s="127">
        <v>930</v>
      </c>
      <c r="G59" s="127">
        <v>905</v>
      </c>
      <c r="H59" s="128">
        <v>1032</v>
      </c>
    </row>
    <row r="60" spans="2:8" ht="45.75" customHeight="1">
      <c r="B60" s="126"/>
      <c r="C60" s="1262" t="s">
        <v>591</v>
      </c>
      <c r="D60" s="1263"/>
      <c r="E60" s="1264"/>
      <c r="F60" s="127">
        <v>40</v>
      </c>
      <c r="G60" s="127">
        <v>39</v>
      </c>
      <c r="H60" s="128">
        <v>40</v>
      </c>
    </row>
    <row r="61" spans="2:8" ht="45.75" customHeight="1">
      <c r="B61" s="126"/>
      <c r="C61" s="1262" t="s">
        <v>592</v>
      </c>
      <c r="D61" s="1263"/>
      <c r="E61" s="1264"/>
      <c r="F61" s="127">
        <v>31</v>
      </c>
      <c r="G61" s="127">
        <v>31</v>
      </c>
      <c r="H61" s="128">
        <v>31</v>
      </c>
    </row>
    <row r="62" spans="2:8" ht="45.75" customHeight="1" thickBot="1">
      <c r="B62" s="129"/>
      <c r="C62" s="1265" t="s">
        <v>593</v>
      </c>
      <c r="D62" s="1266"/>
      <c r="E62" s="1267"/>
      <c r="F62" s="130">
        <v>4</v>
      </c>
      <c r="G62" s="130">
        <v>10</v>
      </c>
      <c r="H62" s="131">
        <v>15</v>
      </c>
    </row>
    <row r="63" spans="2:8" ht="52.5" customHeight="1" thickBot="1">
      <c r="B63" s="132"/>
      <c r="C63" s="1268" t="s">
        <v>51</v>
      </c>
      <c r="D63" s="1268"/>
      <c r="E63" s="1269"/>
      <c r="F63" s="133">
        <v>4343</v>
      </c>
      <c r="G63" s="133">
        <v>4210</v>
      </c>
      <c r="H63" s="134">
        <v>4853</v>
      </c>
    </row>
    <row r="64" spans="2:8"/>
  </sheetData>
  <sheetProtection algorithmName="SHA-512" hashValue="6fb62rhX78oqhx95sQ+t7yIGLDDOLqdGNq1bxh7K0Cg8fEWnLEQJlPBE43SGGljJS1p/ajW4qchdtvwS2/AGNw==" saltValue="jN08LQU6YwLBP4iaHszfw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cols>
    <col min="1" max="1" width="6.375" style="369" customWidth="1"/>
    <col min="2" max="107" width="2.5" style="369" customWidth="1"/>
    <col min="108" max="108" width="6.125" style="376" customWidth="1"/>
    <col min="109" max="109" width="5.875" style="375" customWidth="1"/>
    <col min="110" max="16384" width="8.625" style="369" hidden="1"/>
  </cols>
  <sheetData>
    <row r="1" spans="1:109" ht="42.75" customHeight="1">
      <c r="A1" s="367"/>
      <c r="B1" s="368"/>
      <c r="DD1" s="369"/>
      <c r="DE1" s="369"/>
    </row>
    <row r="2" spans="1:109" ht="25.5" customHeight="1">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c r="DD19" s="369"/>
      <c r="DE19" s="369"/>
    </row>
    <row r="20" spans="1:109">
      <c r="DD20" s="369"/>
      <c r="DE20" s="369"/>
    </row>
    <row r="21" spans="1:109" ht="17.25" customHeight="1">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c r="B22" s="375"/>
    </row>
    <row r="23" spans="1:109">
      <c r="B23" s="375"/>
    </row>
    <row r="24" spans="1:109">
      <c r="B24" s="375"/>
    </row>
    <row r="25" spans="1:109">
      <c r="B25" s="375"/>
    </row>
    <row r="26" spans="1:109">
      <c r="B26" s="375"/>
    </row>
    <row r="27" spans="1:109">
      <c r="B27" s="375"/>
    </row>
    <row r="28" spans="1:109">
      <c r="B28" s="375"/>
    </row>
    <row r="29" spans="1:109">
      <c r="B29" s="375"/>
    </row>
    <row r="30" spans="1:109">
      <c r="B30" s="375"/>
    </row>
    <row r="31" spans="1:109">
      <c r="B31" s="375"/>
    </row>
    <row r="32" spans="1:109">
      <c r="B32" s="375"/>
    </row>
    <row r="33" spans="2:109">
      <c r="B33" s="375"/>
    </row>
    <row r="34" spans="2:109">
      <c r="B34" s="375"/>
    </row>
    <row r="35" spans="2:109">
      <c r="B35" s="375"/>
    </row>
    <row r="36" spans="2:109">
      <c r="B36" s="375"/>
    </row>
    <row r="37" spans="2:109">
      <c r="B37" s="375"/>
    </row>
    <row r="38" spans="2:109">
      <c r="B38" s="375"/>
    </row>
    <row r="39" spans="2:109">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c r="B40" s="380"/>
      <c r="DD40" s="380"/>
      <c r="DE40" s="369"/>
    </row>
    <row r="41" spans="2:109" ht="17.25">
      <c r="B41" s="381" t="s">
        <v>602</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c r="B42" s="375"/>
      <c r="G42" s="382"/>
      <c r="I42" s="383"/>
      <c r="J42" s="383"/>
      <c r="K42" s="383"/>
      <c r="AM42" s="382"/>
      <c r="AN42" s="382" t="s">
        <v>603</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c r="B43" s="375"/>
      <c r="AN43" s="1288" t="s">
        <v>604</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c r="B44" s="375"/>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c r="B45" s="375"/>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c r="B46" s="375"/>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c r="B47" s="375"/>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c r="B49" s="375"/>
      <c r="AN49" s="369" t="s">
        <v>605</v>
      </c>
    </row>
    <row r="50" spans="1:109">
      <c r="B50" s="375"/>
      <c r="G50" s="1282"/>
      <c r="H50" s="1282"/>
      <c r="I50" s="1282"/>
      <c r="J50" s="1282"/>
      <c r="K50" s="385"/>
      <c r="L50" s="385"/>
      <c r="M50" s="386"/>
      <c r="N50" s="386"/>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1" t="s">
        <v>565</v>
      </c>
      <c r="BQ50" s="1281"/>
      <c r="BR50" s="1281"/>
      <c r="BS50" s="1281"/>
      <c r="BT50" s="1281"/>
      <c r="BU50" s="1281"/>
      <c r="BV50" s="1281"/>
      <c r="BW50" s="1281"/>
      <c r="BX50" s="1281" t="s">
        <v>566</v>
      </c>
      <c r="BY50" s="1281"/>
      <c r="BZ50" s="1281"/>
      <c r="CA50" s="1281"/>
      <c r="CB50" s="1281"/>
      <c r="CC50" s="1281"/>
      <c r="CD50" s="1281"/>
      <c r="CE50" s="1281"/>
      <c r="CF50" s="1281" t="s">
        <v>567</v>
      </c>
      <c r="CG50" s="1281"/>
      <c r="CH50" s="1281"/>
      <c r="CI50" s="1281"/>
      <c r="CJ50" s="1281"/>
      <c r="CK50" s="1281"/>
      <c r="CL50" s="1281"/>
      <c r="CM50" s="1281"/>
      <c r="CN50" s="1281" t="s">
        <v>568</v>
      </c>
      <c r="CO50" s="1281"/>
      <c r="CP50" s="1281"/>
      <c r="CQ50" s="1281"/>
      <c r="CR50" s="1281"/>
      <c r="CS50" s="1281"/>
      <c r="CT50" s="1281"/>
      <c r="CU50" s="1281"/>
      <c r="CV50" s="1281" t="s">
        <v>569</v>
      </c>
      <c r="CW50" s="1281"/>
      <c r="CX50" s="1281"/>
      <c r="CY50" s="1281"/>
      <c r="CZ50" s="1281"/>
      <c r="DA50" s="1281"/>
      <c r="DB50" s="1281"/>
      <c r="DC50" s="1281"/>
    </row>
    <row r="51" spans="1:109" ht="13.5" customHeight="1">
      <c r="B51" s="375"/>
      <c r="G51" s="1284"/>
      <c r="H51" s="1284"/>
      <c r="I51" s="1297"/>
      <c r="J51" s="1297"/>
      <c r="K51" s="1283"/>
      <c r="L51" s="1283"/>
      <c r="M51" s="1283"/>
      <c r="N51" s="1283"/>
      <c r="AM51" s="384"/>
      <c r="AN51" s="1279" t="s">
        <v>606</v>
      </c>
      <c r="AO51" s="1279"/>
      <c r="AP51" s="1279"/>
      <c r="AQ51" s="1279"/>
      <c r="AR51" s="1279"/>
      <c r="AS51" s="1279"/>
      <c r="AT51" s="1279"/>
      <c r="AU51" s="1279"/>
      <c r="AV51" s="1279"/>
      <c r="AW51" s="1279"/>
      <c r="AX51" s="1279"/>
      <c r="AY51" s="1279"/>
      <c r="AZ51" s="1279"/>
      <c r="BA51" s="1279"/>
      <c r="BB51" s="1279" t="s">
        <v>607</v>
      </c>
      <c r="BC51" s="1279"/>
      <c r="BD51" s="1279"/>
      <c r="BE51" s="1279"/>
      <c r="BF51" s="1279"/>
      <c r="BG51" s="1279"/>
      <c r="BH51" s="1279"/>
      <c r="BI51" s="1279"/>
      <c r="BJ51" s="1279"/>
      <c r="BK51" s="1279"/>
      <c r="BL51" s="1279"/>
      <c r="BM51" s="1279"/>
      <c r="BN51" s="1279"/>
      <c r="BO51" s="1279"/>
      <c r="BP51" s="1276">
        <v>53.6</v>
      </c>
      <c r="BQ51" s="1276"/>
      <c r="BR51" s="1276"/>
      <c r="BS51" s="1276"/>
      <c r="BT51" s="1276"/>
      <c r="BU51" s="1276"/>
      <c r="BV51" s="1276"/>
      <c r="BW51" s="1276"/>
      <c r="BX51" s="1276">
        <v>32.9</v>
      </c>
      <c r="BY51" s="1276"/>
      <c r="BZ51" s="1276"/>
      <c r="CA51" s="1276"/>
      <c r="CB51" s="1276"/>
      <c r="CC51" s="1276"/>
      <c r="CD51" s="1276"/>
      <c r="CE51" s="1276"/>
      <c r="CF51" s="1276">
        <v>28.6</v>
      </c>
      <c r="CG51" s="1276"/>
      <c r="CH51" s="1276"/>
      <c r="CI51" s="1276"/>
      <c r="CJ51" s="1276"/>
      <c r="CK51" s="1276"/>
      <c r="CL51" s="1276"/>
      <c r="CM51" s="1276"/>
      <c r="CN51" s="1276">
        <v>26.4</v>
      </c>
      <c r="CO51" s="1276"/>
      <c r="CP51" s="1276"/>
      <c r="CQ51" s="1276"/>
      <c r="CR51" s="1276"/>
      <c r="CS51" s="1276"/>
      <c r="CT51" s="1276"/>
      <c r="CU51" s="1276"/>
      <c r="CV51" s="1276"/>
      <c r="CW51" s="1276"/>
      <c r="CX51" s="1276"/>
      <c r="CY51" s="1276"/>
      <c r="CZ51" s="1276"/>
      <c r="DA51" s="1276"/>
      <c r="DB51" s="1276"/>
      <c r="DC51" s="1276"/>
    </row>
    <row r="52" spans="1:109">
      <c r="B52" s="375"/>
      <c r="G52" s="1284"/>
      <c r="H52" s="1284"/>
      <c r="I52" s="1297"/>
      <c r="J52" s="1297"/>
      <c r="K52" s="1283"/>
      <c r="L52" s="1283"/>
      <c r="M52" s="1283"/>
      <c r="N52" s="1283"/>
      <c r="AM52" s="384"/>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c r="A53" s="383"/>
      <c r="B53" s="375"/>
      <c r="G53" s="1284"/>
      <c r="H53" s="1284"/>
      <c r="I53" s="1282"/>
      <c r="J53" s="1282"/>
      <c r="K53" s="1283"/>
      <c r="L53" s="1283"/>
      <c r="M53" s="1283"/>
      <c r="N53" s="1283"/>
      <c r="AM53" s="384"/>
      <c r="AN53" s="1279"/>
      <c r="AO53" s="1279"/>
      <c r="AP53" s="1279"/>
      <c r="AQ53" s="1279"/>
      <c r="AR53" s="1279"/>
      <c r="AS53" s="1279"/>
      <c r="AT53" s="1279"/>
      <c r="AU53" s="1279"/>
      <c r="AV53" s="1279"/>
      <c r="AW53" s="1279"/>
      <c r="AX53" s="1279"/>
      <c r="AY53" s="1279"/>
      <c r="AZ53" s="1279"/>
      <c r="BA53" s="1279"/>
      <c r="BB53" s="1279" t="s">
        <v>608</v>
      </c>
      <c r="BC53" s="1279"/>
      <c r="BD53" s="1279"/>
      <c r="BE53" s="1279"/>
      <c r="BF53" s="1279"/>
      <c r="BG53" s="1279"/>
      <c r="BH53" s="1279"/>
      <c r="BI53" s="1279"/>
      <c r="BJ53" s="1279"/>
      <c r="BK53" s="1279"/>
      <c r="BL53" s="1279"/>
      <c r="BM53" s="1279"/>
      <c r="BN53" s="1279"/>
      <c r="BO53" s="1279"/>
      <c r="BP53" s="1276">
        <v>60.9</v>
      </c>
      <c r="BQ53" s="1276"/>
      <c r="BR53" s="1276"/>
      <c r="BS53" s="1276"/>
      <c r="BT53" s="1276"/>
      <c r="BU53" s="1276"/>
      <c r="BV53" s="1276"/>
      <c r="BW53" s="1276"/>
      <c r="BX53" s="1276">
        <v>61.3</v>
      </c>
      <c r="BY53" s="1276"/>
      <c r="BZ53" s="1276"/>
      <c r="CA53" s="1276"/>
      <c r="CB53" s="1276"/>
      <c r="CC53" s="1276"/>
      <c r="CD53" s="1276"/>
      <c r="CE53" s="1276"/>
      <c r="CF53" s="1276">
        <v>61.3</v>
      </c>
      <c r="CG53" s="1276"/>
      <c r="CH53" s="1276"/>
      <c r="CI53" s="1276"/>
      <c r="CJ53" s="1276"/>
      <c r="CK53" s="1276"/>
      <c r="CL53" s="1276"/>
      <c r="CM53" s="1276"/>
      <c r="CN53" s="1276">
        <v>62.2</v>
      </c>
      <c r="CO53" s="1276"/>
      <c r="CP53" s="1276"/>
      <c r="CQ53" s="1276"/>
      <c r="CR53" s="1276"/>
      <c r="CS53" s="1276"/>
      <c r="CT53" s="1276"/>
      <c r="CU53" s="1276"/>
      <c r="CV53" s="1276">
        <v>63.7</v>
      </c>
      <c r="CW53" s="1276"/>
      <c r="CX53" s="1276"/>
      <c r="CY53" s="1276"/>
      <c r="CZ53" s="1276"/>
      <c r="DA53" s="1276"/>
      <c r="DB53" s="1276"/>
      <c r="DC53" s="1276"/>
    </row>
    <row r="54" spans="1:109">
      <c r="A54" s="383"/>
      <c r="B54" s="375"/>
      <c r="G54" s="1284"/>
      <c r="H54" s="1284"/>
      <c r="I54" s="1282"/>
      <c r="J54" s="1282"/>
      <c r="K54" s="1283"/>
      <c r="L54" s="1283"/>
      <c r="M54" s="1283"/>
      <c r="N54" s="1283"/>
      <c r="AM54" s="384"/>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c r="A55" s="383"/>
      <c r="B55" s="375"/>
      <c r="G55" s="1282"/>
      <c r="H55" s="1282"/>
      <c r="I55" s="1282"/>
      <c r="J55" s="1282"/>
      <c r="K55" s="1283"/>
      <c r="L55" s="1283"/>
      <c r="M55" s="1283"/>
      <c r="N55" s="1283"/>
      <c r="AN55" s="1281" t="s">
        <v>609</v>
      </c>
      <c r="AO55" s="1281"/>
      <c r="AP55" s="1281"/>
      <c r="AQ55" s="1281"/>
      <c r="AR55" s="1281"/>
      <c r="AS55" s="1281"/>
      <c r="AT55" s="1281"/>
      <c r="AU55" s="1281"/>
      <c r="AV55" s="1281"/>
      <c r="AW55" s="1281"/>
      <c r="AX55" s="1281"/>
      <c r="AY55" s="1281"/>
      <c r="AZ55" s="1281"/>
      <c r="BA55" s="1281"/>
      <c r="BB55" s="1279" t="s">
        <v>607</v>
      </c>
      <c r="BC55" s="1279"/>
      <c r="BD55" s="1279"/>
      <c r="BE55" s="1279"/>
      <c r="BF55" s="1279"/>
      <c r="BG55" s="1279"/>
      <c r="BH55" s="1279"/>
      <c r="BI55" s="1279"/>
      <c r="BJ55" s="1279"/>
      <c r="BK55" s="1279"/>
      <c r="BL55" s="1279"/>
      <c r="BM55" s="1279"/>
      <c r="BN55" s="1279"/>
      <c r="BO55" s="1279"/>
      <c r="BP55" s="1276">
        <v>53.4</v>
      </c>
      <c r="BQ55" s="1276"/>
      <c r="BR55" s="1276"/>
      <c r="BS55" s="1276"/>
      <c r="BT55" s="1276"/>
      <c r="BU55" s="1276"/>
      <c r="BV55" s="1276"/>
      <c r="BW55" s="1276"/>
      <c r="BX55" s="1276">
        <v>48</v>
      </c>
      <c r="BY55" s="1276"/>
      <c r="BZ55" s="1276"/>
      <c r="CA55" s="1276"/>
      <c r="CB55" s="1276"/>
      <c r="CC55" s="1276"/>
      <c r="CD55" s="1276"/>
      <c r="CE55" s="1276"/>
      <c r="CF55" s="1276">
        <v>49.1</v>
      </c>
      <c r="CG55" s="1276"/>
      <c r="CH55" s="1276"/>
      <c r="CI55" s="1276"/>
      <c r="CJ55" s="1276"/>
      <c r="CK55" s="1276"/>
      <c r="CL55" s="1276"/>
      <c r="CM55" s="1276"/>
      <c r="CN55" s="1276">
        <v>41.5</v>
      </c>
      <c r="CO55" s="1276"/>
      <c r="CP55" s="1276"/>
      <c r="CQ55" s="1276"/>
      <c r="CR55" s="1276"/>
      <c r="CS55" s="1276"/>
      <c r="CT55" s="1276"/>
      <c r="CU55" s="1276"/>
      <c r="CV55" s="1276">
        <v>25.2</v>
      </c>
      <c r="CW55" s="1276"/>
      <c r="CX55" s="1276"/>
      <c r="CY55" s="1276"/>
      <c r="CZ55" s="1276"/>
      <c r="DA55" s="1276"/>
      <c r="DB55" s="1276"/>
      <c r="DC55" s="1276"/>
    </row>
    <row r="56" spans="1:109">
      <c r="A56" s="383"/>
      <c r="B56" s="375"/>
      <c r="G56" s="1282"/>
      <c r="H56" s="1282"/>
      <c r="I56" s="1282"/>
      <c r="J56" s="1282"/>
      <c r="K56" s="1283"/>
      <c r="L56" s="1283"/>
      <c r="M56" s="1283"/>
      <c r="N56" s="1283"/>
      <c r="AN56" s="1281"/>
      <c r="AO56" s="1281"/>
      <c r="AP56" s="1281"/>
      <c r="AQ56" s="1281"/>
      <c r="AR56" s="1281"/>
      <c r="AS56" s="1281"/>
      <c r="AT56" s="1281"/>
      <c r="AU56" s="1281"/>
      <c r="AV56" s="1281"/>
      <c r="AW56" s="1281"/>
      <c r="AX56" s="1281"/>
      <c r="AY56" s="1281"/>
      <c r="AZ56" s="1281"/>
      <c r="BA56" s="1281"/>
      <c r="BB56" s="1279"/>
      <c r="BC56" s="1279"/>
      <c r="BD56" s="1279"/>
      <c r="BE56" s="1279"/>
      <c r="BF56" s="1279"/>
      <c r="BG56" s="1279"/>
      <c r="BH56" s="1279"/>
      <c r="BI56" s="1279"/>
      <c r="BJ56" s="1279"/>
      <c r="BK56" s="1279"/>
      <c r="BL56" s="1279"/>
      <c r="BM56" s="1279"/>
      <c r="BN56" s="1279"/>
      <c r="BO56" s="1279"/>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3" customFormat="1">
      <c r="B57" s="387"/>
      <c r="G57" s="1282"/>
      <c r="H57" s="1282"/>
      <c r="I57" s="1277"/>
      <c r="J57" s="1277"/>
      <c r="K57" s="1283"/>
      <c r="L57" s="1283"/>
      <c r="M57" s="1283"/>
      <c r="N57" s="1283"/>
      <c r="AM57" s="369"/>
      <c r="AN57" s="1281"/>
      <c r="AO57" s="1281"/>
      <c r="AP57" s="1281"/>
      <c r="AQ57" s="1281"/>
      <c r="AR57" s="1281"/>
      <c r="AS57" s="1281"/>
      <c r="AT57" s="1281"/>
      <c r="AU57" s="1281"/>
      <c r="AV57" s="1281"/>
      <c r="AW57" s="1281"/>
      <c r="AX57" s="1281"/>
      <c r="AY57" s="1281"/>
      <c r="AZ57" s="1281"/>
      <c r="BA57" s="1281"/>
      <c r="BB57" s="1279" t="s">
        <v>608</v>
      </c>
      <c r="BC57" s="1279"/>
      <c r="BD57" s="1279"/>
      <c r="BE57" s="1279"/>
      <c r="BF57" s="1279"/>
      <c r="BG57" s="1279"/>
      <c r="BH57" s="1279"/>
      <c r="BI57" s="1279"/>
      <c r="BJ57" s="1279"/>
      <c r="BK57" s="1279"/>
      <c r="BL57" s="1279"/>
      <c r="BM57" s="1279"/>
      <c r="BN57" s="1279"/>
      <c r="BO57" s="1279"/>
      <c r="BP57" s="1276">
        <v>59.6</v>
      </c>
      <c r="BQ57" s="1276"/>
      <c r="BR57" s="1276"/>
      <c r="BS57" s="1276"/>
      <c r="BT57" s="1276"/>
      <c r="BU57" s="1276"/>
      <c r="BV57" s="1276"/>
      <c r="BW57" s="1276"/>
      <c r="BX57" s="1276">
        <v>60.8</v>
      </c>
      <c r="BY57" s="1276"/>
      <c r="BZ57" s="1276"/>
      <c r="CA57" s="1276"/>
      <c r="CB57" s="1276"/>
      <c r="CC57" s="1276"/>
      <c r="CD57" s="1276"/>
      <c r="CE57" s="1276"/>
      <c r="CF57" s="1276">
        <v>61</v>
      </c>
      <c r="CG57" s="1276"/>
      <c r="CH57" s="1276"/>
      <c r="CI57" s="1276"/>
      <c r="CJ57" s="1276"/>
      <c r="CK57" s="1276"/>
      <c r="CL57" s="1276"/>
      <c r="CM57" s="1276"/>
      <c r="CN57" s="1276">
        <v>61.7</v>
      </c>
      <c r="CO57" s="1276"/>
      <c r="CP57" s="1276"/>
      <c r="CQ57" s="1276"/>
      <c r="CR57" s="1276"/>
      <c r="CS57" s="1276"/>
      <c r="CT57" s="1276"/>
      <c r="CU57" s="1276"/>
      <c r="CV57" s="1276">
        <v>62.4</v>
      </c>
      <c r="CW57" s="1276"/>
      <c r="CX57" s="1276"/>
      <c r="CY57" s="1276"/>
      <c r="CZ57" s="1276"/>
      <c r="DA57" s="1276"/>
      <c r="DB57" s="1276"/>
      <c r="DC57" s="1276"/>
      <c r="DD57" s="388"/>
      <c r="DE57" s="387"/>
    </row>
    <row r="58" spans="1:109" s="383" customFormat="1">
      <c r="A58" s="369"/>
      <c r="B58" s="387"/>
      <c r="G58" s="1282"/>
      <c r="H58" s="1282"/>
      <c r="I58" s="1277"/>
      <c r="J58" s="1277"/>
      <c r="K58" s="1283"/>
      <c r="L58" s="1283"/>
      <c r="M58" s="1283"/>
      <c r="N58" s="1283"/>
      <c r="AM58" s="369"/>
      <c r="AN58" s="1281"/>
      <c r="AO58" s="1281"/>
      <c r="AP58" s="1281"/>
      <c r="AQ58" s="1281"/>
      <c r="AR58" s="1281"/>
      <c r="AS58" s="1281"/>
      <c r="AT58" s="1281"/>
      <c r="AU58" s="1281"/>
      <c r="AV58" s="1281"/>
      <c r="AW58" s="1281"/>
      <c r="AX58" s="1281"/>
      <c r="AY58" s="1281"/>
      <c r="AZ58" s="1281"/>
      <c r="BA58" s="1281"/>
      <c r="BB58" s="1279"/>
      <c r="BC58" s="1279"/>
      <c r="BD58" s="1279"/>
      <c r="BE58" s="1279"/>
      <c r="BF58" s="1279"/>
      <c r="BG58" s="1279"/>
      <c r="BH58" s="1279"/>
      <c r="BI58" s="1279"/>
      <c r="BJ58" s="1279"/>
      <c r="BK58" s="1279"/>
      <c r="BL58" s="1279"/>
      <c r="BM58" s="1279"/>
      <c r="BN58" s="1279"/>
      <c r="BO58" s="1279"/>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8"/>
      <c r="DE58" s="387"/>
    </row>
    <row r="59" spans="1:109" s="383" customFormat="1">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7.25">
      <c r="B63" s="394" t="s">
        <v>610</v>
      </c>
    </row>
    <row r="64" spans="1:109">
      <c r="B64" s="375"/>
      <c r="G64" s="382"/>
      <c r="I64" s="395"/>
      <c r="J64" s="395"/>
      <c r="K64" s="395"/>
      <c r="L64" s="395"/>
      <c r="M64" s="395"/>
      <c r="N64" s="396"/>
      <c r="AM64" s="382"/>
      <c r="AN64" s="382" t="s">
        <v>603</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c r="B65" s="375"/>
      <c r="AN65" s="1288" t="s">
        <v>611</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c r="B66" s="375"/>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c r="B67" s="375"/>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c r="B68" s="375"/>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c r="B69" s="375"/>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c r="B71" s="375"/>
      <c r="G71" s="400"/>
      <c r="I71" s="401"/>
      <c r="J71" s="398"/>
      <c r="K71" s="398"/>
      <c r="L71" s="399"/>
      <c r="M71" s="398"/>
      <c r="N71" s="399"/>
      <c r="AM71" s="400"/>
      <c r="AN71" s="369" t="s">
        <v>605</v>
      </c>
    </row>
    <row r="72" spans="2:107">
      <c r="B72" s="375"/>
      <c r="G72" s="1282"/>
      <c r="H72" s="1282"/>
      <c r="I72" s="1282"/>
      <c r="J72" s="1282"/>
      <c r="K72" s="385"/>
      <c r="L72" s="385"/>
      <c r="M72" s="386"/>
      <c r="N72" s="386"/>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1" t="s">
        <v>565</v>
      </c>
      <c r="BQ72" s="1281"/>
      <c r="BR72" s="1281"/>
      <c r="BS72" s="1281"/>
      <c r="BT72" s="1281"/>
      <c r="BU72" s="1281"/>
      <c r="BV72" s="1281"/>
      <c r="BW72" s="1281"/>
      <c r="BX72" s="1281" t="s">
        <v>566</v>
      </c>
      <c r="BY72" s="1281"/>
      <c r="BZ72" s="1281"/>
      <c r="CA72" s="1281"/>
      <c r="CB72" s="1281"/>
      <c r="CC72" s="1281"/>
      <c r="CD72" s="1281"/>
      <c r="CE72" s="1281"/>
      <c r="CF72" s="1281" t="s">
        <v>567</v>
      </c>
      <c r="CG72" s="1281"/>
      <c r="CH72" s="1281"/>
      <c r="CI72" s="1281"/>
      <c r="CJ72" s="1281"/>
      <c r="CK72" s="1281"/>
      <c r="CL72" s="1281"/>
      <c r="CM72" s="1281"/>
      <c r="CN72" s="1281" t="s">
        <v>568</v>
      </c>
      <c r="CO72" s="1281"/>
      <c r="CP72" s="1281"/>
      <c r="CQ72" s="1281"/>
      <c r="CR72" s="1281"/>
      <c r="CS72" s="1281"/>
      <c r="CT72" s="1281"/>
      <c r="CU72" s="1281"/>
      <c r="CV72" s="1281" t="s">
        <v>569</v>
      </c>
      <c r="CW72" s="1281"/>
      <c r="CX72" s="1281"/>
      <c r="CY72" s="1281"/>
      <c r="CZ72" s="1281"/>
      <c r="DA72" s="1281"/>
      <c r="DB72" s="1281"/>
      <c r="DC72" s="1281"/>
    </row>
    <row r="73" spans="2:107">
      <c r="B73" s="375"/>
      <c r="G73" s="1284"/>
      <c r="H73" s="1284"/>
      <c r="I73" s="1284"/>
      <c r="J73" s="1284"/>
      <c r="K73" s="1280"/>
      <c r="L73" s="1280"/>
      <c r="M73" s="1280"/>
      <c r="N73" s="1280"/>
      <c r="AM73" s="384"/>
      <c r="AN73" s="1279" t="s">
        <v>606</v>
      </c>
      <c r="AO73" s="1279"/>
      <c r="AP73" s="1279"/>
      <c r="AQ73" s="1279"/>
      <c r="AR73" s="1279"/>
      <c r="AS73" s="1279"/>
      <c r="AT73" s="1279"/>
      <c r="AU73" s="1279"/>
      <c r="AV73" s="1279"/>
      <c r="AW73" s="1279"/>
      <c r="AX73" s="1279"/>
      <c r="AY73" s="1279"/>
      <c r="AZ73" s="1279"/>
      <c r="BA73" s="1279"/>
      <c r="BB73" s="1279" t="s">
        <v>607</v>
      </c>
      <c r="BC73" s="1279"/>
      <c r="BD73" s="1279"/>
      <c r="BE73" s="1279"/>
      <c r="BF73" s="1279"/>
      <c r="BG73" s="1279"/>
      <c r="BH73" s="1279"/>
      <c r="BI73" s="1279"/>
      <c r="BJ73" s="1279"/>
      <c r="BK73" s="1279"/>
      <c r="BL73" s="1279"/>
      <c r="BM73" s="1279"/>
      <c r="BN73" s="1279"/>
      <c r="BO73" s="1279"/>
      <c r="BP73" s="1276">
        <v>53.6</v>
      </c>
      <c r="BQ73" s="1276"/>
      <c r="BR73" s="1276"/>
      <c r="BS73" s="1276"/>
      <c r="BT73" s="1276"/>
      <c r="BU73" s="1276"/>
      <c r="BV73" s="1276"/>
      <c r="BW73" s="1276"/>
      <c r="BX73" s="1276">
        <v>32.9</v>
      </c>
      <c r="BY73" s="1276"/>
      <c r="BZ73" s="1276"/>
      <c r="CA73" s="1276"/>
      <c r="CB73" s="1276"/>
      <c r="CC73" s="1276"/>
      <c r="CD73" s="1276"/>
      <c r="CE73" s="1276"/>
      <c r="CF73" s="1276">
        <v>28.6</v>
      </c>
      <c r="CG73" s="1276"/>
      <c r="CH73" s="1276"/>
      <c r="CI73" s="1276"/>
      <c r="CJ73" s="1276"/>
      <c r="CK73" s="1276"/>
      <c r="CL73" s="1276"/>
      <c r="CM73" s="1276"/>
      <c r="CN73" s="1276">
        <v>26.4</v>
      </c>
      <c r="CO73" s="1276"/>
      <c r="CP73" s="1276"/>
      <c r="CQ73" s="1276"/>
      <c r="CR73" s="1276"/>
      <c r="CS73" s="1276"/>
      <c r="CT73" s="1276"/>
      <c r="CU73" s="1276"/>
      <c r="CV73" s="1276"/>
      <c r="CW73" s="1276"/>
      <c r="CX73" s="1276"/>
      <c r="CY73" s="1276"/>
      <c r="CZ73" s="1276"/>
      <c r="DA73" s="1276"/>
      <c r="DB73" s="1276"/>
      <c r="DC73" s="1276"/>
    </row>
    <row r="74" spans="2:107">
      <c r="B74" s="375"/>
      <c r="G74" s="1284"/>
      <c r="H74" s="1284"/>
      <c r="I74" s="1284"/>
      <c r="J74" s="1284"/>
      <c r="K74" s="1280"/>
      <c r="L74" s="1280"/>
      <c r="M74" s="1280"/>
      <c r="N74" s="1280"/>
      <c r="AM74" s="384"/>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c r="B75" s="375"/>
      <c r="G75" s="1284"/>
      <c r="H75" s="1284"/>
      <c r="I75" s="1282"/>
      <c r="J75" s="1282"/>
      <c r="K75" s="1283"/>
      <c r="L75" s="1283"/>
      <c r="M75" s="1283"/>
      <c r="N75" s="1283"/>
      <c r="AM75" s="384"/>
      <c r="AN75" s="1279"/>
      <c r="AO75" s="1279"/>
      <c r="AP75" s="1279"/>
      <c r="AQ75" s="1279"/>
      <c r="AR75" s="1279"/>
      <c r="AS75" s="1279"/>
      <c r="AT75" s="1279"/>
      <c r="AU75" s="1279"/>
      <c r="AV75" s="1279"/>
      <c r="AW75" s="1279"/>
      <c r="AX75" s="1279"/>
      <c r="AY75" s="1279"/>
      <c r="AZ75" s="1279"/>
      <c r="BA75" s="1279"/>
      <c r="BB75" s="1279" t="s">
        <v>612</v>
      </c>
      <c r="BC75" s="1279"/>
      <c r="BD75" s="1279"/>
      <c r="BE75" s="1279"/>
      <c r="BF75" s="1279"/>
      <c r="BG75" s="1279"/>
      <c r="BH75" s="1279"/>
      <c r="BI75" s="1279"/>
      <c r="BJ75" s="1279"/>
      <c r="BK75" s="1279"/>
      <c r="BL75" s="1279"/>
      <c r="BM75" s="1279"/>
      <c r="BN75" s="1279"/>
      <c r="BO75" s="1279"/>
      <c r="BP75" s="1276">
        <v>8.6999999999999993</v>
      </c>
      <c r="BQ75" s="1276"/>
      <c r="BR75" s="1276"/>
      <c r="BS75" s="1276"/>
      <c r="BT75" s="1276"/>
      <c r="BU75" s="1276"/>
      <c r="BV75" s="1276"/>
      <c r="BW75" s="1276"/>
      <c r="BX75" s="1276">
        <v>7.8</v>
      </c>
      <c r="BY75" s="1276"/>
      <c r="BZ75" s="1276"/>
      <c r="CA75" s="1276"/>
      <c r="CB75" s="1276"/>
      <c r="CC75" s="1276"/>
      <c r="CD75" s="1276"/>
      <c r="CE75" s="1276"/>
      <c r="CF75" s="1276">
        <v>7.2</v>
      </c>
      <c r="CG75" s="1276"/>
      <c r="CH75" s="1276"/>
      <c r="CI75" s="1276"/>
      <c r="CJ75" s="1276"/>
      <c r="CK75" s="1276"/>
      <c r="CL75" s="1276"/>
      <c r="CM75" s="1276"/>
      <c r="CN75" s="1276">
        <v>7.4</v>
      </c>
      <c r="CO75" s="1276"/>
      <c r="CP75" s="1276"/>
      <c r="CQ75" s="1276"/>
      <c r="CR75" s="1276"/>
      <c r="CS75" s="1276"/>
      <c r="CT75" s="1276"/>
      <c r="CU75" s="1276"/>
      <c r="CV75" s="1276">
        <v>8.3000000000000007</v>
      </c>
      <c r="CW75" s="1276"/>
      <c r="CX75" s="1276"/>
      <c r="CY75" s="1276"/>
      <c r="CZ75" s="1276"/>
      <c r="DA75" s="1276"/>
      <c r="DB75" s="1276"/>
      <c r="DC75" s="1276"/>
    </row>
    <row r="76" spans="2:107">
      <c r="B76" s="375"/>
      <c r="G76" s="1284"/>
      <c r="H76" s="1284"/>
      <c r="I76" s="1282"/>
      <c r="J76" s="1282"/>
      <c r="K76" s="1283"/>
      <c r="L76" s="1283"/>
      <c r="M76" s="1283"/>
      <c r="N76" s="1283"/>
      <c r="AM76" s="384"/>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c r="B77" s="375"/>
      <c r="G77" s="1282"/>
      <c r="H77" s="1282"/>
      <c r="I77" s="1282"/>
      <c r="J77" s="1282"/>
      <c r="K77" s="1280"/>
      <c r="L77" s="1280"/>
      <c r="M77" s="1280"/>
      <c r="N77" s="1280"/>
      <c r="AN77" s="1281" t="s">
        <v>609</v>
      </c>
      <c r="AO77" s="1281"/>
      <c r="AP77" s="1281"/>
      <c r="AQ77" s="1281"/>
      <c r="AR77" s="1281"/>
      <c r="AS77" s="1281"/>
      <c r="AT77" s="1281"/>
      <c r="AU77" s="1281"/>
      <c r="AV77" s="1281"/>
      <c r="AW77" s="1281"/>
      <c r="AX77" s="1281"/>
      <c r="AY77" s="1281"/>
      <c r="AZ77" s="1281"/>
      <c r="BA77" s="1281"/>
      <c r="BB77" s="1279" t="s">
        <v>607</v>
      </c>
      <c r="BC77" s="1279"/>
      <c r="BD77" s="1279"/>
      <c r="BE77" s="1279"/>
      <c r="BF77" s="1279"/>
      <c r="BG77" s="1279"/>
      <c r="BH77" s="1279"/>
      <c r="BI77" s="1279"/>
      <c r="BJ77" s="1279"/>
      <c r="BK77" s="1279"/>
      <c r="BL77" s="1279"/>
      <c r="BM77" s="1279"/>
      <c r="BN77" s="1279"/>
      <c r="BO77" s="1279"/>
      <c r="BP77" s="1276">
        <v>53.4</v>
      </c>
      <c r="BQ77" s="1276"/>
      <c r="BR77" s="1276"/>
      <c r="BS77" s="1276"/>
      <c r="BT77" s="1276"/>
      <c r="BU77" s="1276"/>
      <c r="BV77" s="1276"/>
      <c r="BW77" s="1276"/>
      <c r="BX77" s="1276">
        <v>48</v>
      </c>
      <c r="BY77" s="1276"/>
      <c r="BZ77" s="1276"/>
      <c r="CA77" s="1276"/>
      <c r="CB77" s="1276"/>
      <c r="CC77" s="1276"/>
      <c r="CD77" s="1276"/>
      <c r="CE77" s="1276"/>
      <c r="CF77" s="1276">
        <v>49.1</v>
      </c>
      <c r="CG77" s="1276"/>
      <c r="CH77" s="1276"/>
      <c r="CI77" s="1276"/>
      <c r="CJ77" s="1276"/>
      <c r="CK77" s="1276"/>
      <c r="CL77" s="1276"/>
      <c r="CM77" s="1276"/>
      <c r="CN77" s="1276">
        <v>41.5</v>
      </c>
      <c r="CO77" s="1276"/>
      <c r="CP77" s="1276"/>
      <c r="CQ77" s="1276"/>
      <c r="CR77" s="1276"/>
      <c r="CS77" s="1276"/>
      <c r="CT77" s="1276"/>
      <c r="CU77" s="1276"/>
      <c r="CV77" s="1276">
        <v>25.2</v>
      </c>
      <c r="CW77" s="1276"/>
      <c r="CX77" s="1276"/>
      <c r="CY77" s="1276"/>
      <c r="CZ77" s="1276"/>
      <c r="DA77" s="1276"/>
      <c r="DB77" s="1276"/>
      <c r="DC77" s="1276"/>
    </row>
    <row r="78" spans="2:107">
      <c r="B78" s="375"/>
      <c r="G78" s="1282"/>
      <c r="H78" s="1282"/>
      <c r="I78" s="1282"/>
      <c r="J78" s="1282"/>
      <c r="K78" s="1280"/>
      <c r="L78" s="1280"/>
      <c r="M78" s="1280"/>
      <c r="N78" s="1280"/>
      <c r="AN78" s="1281"/>
      <c r="AO78" s="1281"/>
      <c r="AP78" s="1281"/>
      <c r="AQ78" s="1281"/>
      <c r="AR78" s="1281"/>
      <c r="AS78" s="1281"/>
      <c r="AT78" s="1281"/>
      <c r="AU78" s="1281"/>
      <c r="AV78" s="1281"/>
      <c r="AW78" s="1281"/>
      <c r="AX78" s="1281"/>
      <c r="AY78" s="1281"/>
      <c r="AZ78" s="1281"/>
      <c r="BA78" s="1281"/>
      <c r="BB78" s="1279"/>
      <c r="BC78" s="1279"/>
      <c r="BD78" s="1279"/>
      <c r="BE78" s="1279"/>
      <c r="BF78" s="1279"/>
      <c r="BG78" s="1279"/>
      <c r="BH78" s="1279"/>
      <c r="BI78" s="1279"/>
      <c r="BJ78" s="1279"/>
      <c r="BK78" s="1279"/>
      <c r="BL78" s="1279"/>
      <c r="BM78" s="1279"/>
      <c r="BN78" s="1279"/>
      <c r="BO78" s="1279"/>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c r="B79" s="375"/>
      <c r="G79" s="1282"/>
      <c r="H79" s="1282"/>
      <c r="I79" s="1277"/>
      <c r="J79" s="1277"/>
      <c r="K79" s="1278"/>
      <c r="L79" s="1278"/>
      <c r="M79" s="1278"/>
      <c r="N79" s="1278"/>
      <c r="AN79" s="1281"/>
      <c r="AO79" s="1281"/>
      <c r="AP79" s="1281"/>
      <c r="AQ79" s="1281"/>
      <c r="AR79" s="1281"/>
      <c r="AS79" s="1281"/>
      <c r="AT79" s="1281"/>
      <c r="AU79" s="1281"/>
      <c r="AV79" s="1281"/>
      <c r="AW79" s="1281"/>
      <c r="AX79" s="1281"/>
      <c r="AY79" s="1281"/>
      <c r="AZ79" s="1281"/>
      <c r="BA79" s="1281"/>
      <c r="BB79" s="1279" t="s">
        <v>612</v>
      </c>
      <c r="BC79" s="1279"/>
      <c r="BD79" s="1279"/>
      <c r="BE79" s="1279"/>
      <c r="BF79" s="1279"/>
      <c r="BG79" s="1279"/>
      <c r="BH79" s="1279"/>
      <c r="BI79" s="1279"/>
      <c r="BJ79" s="1279"/>
      <c r="BK79" s="1279"/>
      <c r="BL79" s="1279"/>
      <c r="BM79" s="1279"/>
      <c r="BN79" s="1279"/>
      <c r="BO79" s="1279"/>
      <c r="BP79" s="1276">
        <v>9.8000000000000007</v>
      </c>
      <c r="BQ79" s="1276"/>
      <c r="BR79" s="1276"/>
      <c r="BS79" s="1276"/>
      <c r="BT79" s="1276"/>
      <c r="BU79" s="1276"/>
      <c r="BV79" s="1276"/>
      <c r="BW79" s="1276"/>
      <c r="BX79" s="1276">
        <v>9.6</v>
      </c>
      <c r="BY79" s="1276"/>
      <c r="BZ79" s="1276"/>
      <c r="CA79" s="1276"/>
      <c r="CB79" s="1276"/>
      <c r="CC79" s="1276"/>
      <c r="CD79" s="1276"/>
      <c r="CE79" s="1276"/>
      <c r="CF79" s="1276">
        <v>9.5</v>
      </c>
      <c r="CG79" s="1276"/>
      <c r="CH79" s="1276"/>
      <c r="CI79" s="1276"/>
      <c r="CJ79" s="1276"/>
      <c r="CK79" s="1276"/>
      <c r="CL79" s="1276"/>
      <c r="CM79" s="1276"/>
      <c r="CN79" s="1276">
        <v>9.1999999999999993</v>
      </c>
      <c r="CO79" s="1276"/>
      <c r="CP79" s="1276"/>
      <c r="CQ79" s="1276"/>
      <c r="CR79" s="1276"/>
      <c r="CS79" s="1276"/>
      <c r="CT79" s="1276"/>
      <c r="CU79" s="1276"/>
      <c r="CV79" s="1276">
        <v>8.9</v>
      </c>
      <c r="CW79" s="1276"/>
      <c r="CX79" s="1276"/>
      <c r="CY79" s="1276"/>
      <c r="CZ79" s="1276"/>
      <c r="DA79" s="1276"/>
      <c r="DB79" s="1276"/>
      <c r="DC79" s="1276"/>
    </row>
    <row r="80" spans="2:107">
      <c r="B80" s="375"/>
      <c r="G80" s="1282"/>
      <c r="H80" s="1282"/>
      <c r="I80" s="1277"/>
      <c r="J80" s="1277"/>
      <c r="K80" s="1278"/>
      <c r="L80" s="1278"/>
      <c r="M80" s="1278"/>
      <c r="N80" s="1278"/>
      <c r="AN80" s="1281"/>
      <c r="AO80" s="1281"/>
      <c r="AP80" s="1281"/>
      <c r="AQ80" s="1281"/>
      <c r="AR80" s="1281"/>
      <c r="AS80" s="1281"/>
      <c r="AT80" s="1281"/>
      <c r="AU80" s="1281"/>
      <c r="AV80" s="1281"/>
      <c r="AW80" s="1281"/>
      <c r="AX80" s="1281"/>
      <c r="AY80" s="1281"/>
      <c r="AZ80" s="1281"/>
      <c r="BA80" s="1281"/>
      <c r="BB80" s="1279"/>
      <c r="BC80" s="1279"/>
      <c r="BD80" s="1279"/>
      <c r="BE80" s="1279"/>
      <c r="BF80" s="1279"/>
      <c r="BG80" s="1279"/>
      <c r="BH80" s="1279"/>
      <c r="BI80" s="1279"/>
      <c r="BJ80" s="1279"/>
      <c r="BK80" s="1279"/>
      <c r="BL80" s="1279"/>
      <c r="BM80" s="1279"/>
      <c r="BN80" s="1279"/>
      <c r="BO80" s="1279"/>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c r="B81" s="375"/>
    </row>
    <row r="82" spans="2:109" ht="17.2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c r="DD84" s="369"/>
      <c r="DE84" s="369"/>
    </row>
    <row r="85" spans="2:109">
      <c r="DD85" s="369"/>
      <c r="DE85" s="369"/>
    </row>
  </sheetData>
  <sheetProtection algorithmName="SHA-512" hashValue="qTXQGUI2Of9qWT23TqRiDQR1AXzaM5ES7Qvd4V0BDslNVuOHqpGMSTlgp9RbK8fm7+bQkNd5ODN9I9GeUHuUNQ==" saltValue="arhRsGu4lGrsoKfpVh72+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topLeftCell="A9" zoomScaleNormal="100" zoomScaleSheetLayoutView="70" workbookViewId="0">
      <selection activeCell="A9" sqref="A9"/>
    </sheetView>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512</v>
      </c>
    </row>
  </sheetData>
  <sheetProtection algorithmName="SHA-512" hashValue="MsFPcwI2gemhcafvvfZH2yV1XgyAmJIfyc2VCdPQjRTDsVdcKHGParJ37iyAYuSTd7YGNn3bnFem0YRhckNIKA==" saltValue="VlL2rxcHjC3DgmB4BIb8d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512</v>
      </c>
    </row>
  </sheetData>
  <sheetProtection algorithmName="SHA-512" hashValue="ugwbRz1UL1sCrGsRkQ2aKvLyM9hGrrn871OjHIx9n6dPPO/PG0+Ryqu48y7njj3xX9sP12xLcXRzkxYui65ahA==" saltValue="+IaClouUAeXS/zBsElzjr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562</v>
      </c>
      <c r="G2" s="148"/>
      <c r="H2" s="149"/>
    </row>
    <row r="3" spans="1:8">
      <c r="A3" s="145" t="s">
        <v>555</v>
      </c>
      <c r="B3" s="150"/>
      <c r="C3" s="151"/>
      <c r="D3" s="152">
        <v>180872</v>
      </c>
      <c r="E3" s="153"/>
      <c r="F3" s="154">
        <v>88968</v>
      </c>
      <c r="G3" s="155"/>
      <c r="H3" s="156"/>
    </row>
    <row r="4" spans="1:8">
      <c r="A4" s="157"/>
      <c r="B4" s="158"/>
      <c r="C4" s="159"/>
      <c r="D4" s="160">
        <v>71526</v>
      </c>
      <c r="E4" s="161"/>
      <c r="F4" s="162">
        <v>45482</v>
      </c>
      <c r="G4" s="163"/>
      <c r="H4" s="164"/>
    </row>
    <row r="5" spans="1:8">
      <c r="A5" s="145" t="s">
        <v>557</v>
      </c>
      <c r="B5" s="150"/>
      <c r="C5" s="151"/>
      <c r="D5" s="152">
        <v>129703</v>
      </c>
      <c r="E5" s="153"/>
      <c r="F5" s="154">
        <v>85173</v>
      </c>
      <c r="G5" s="155"/>
      <c r="H5" s="156"/>
    </row>
    <row r="6" spans="1:8">
      <c r="A6" s="157"/>
      <c r="B6" s="158"/>
      <c r="C6" s="159"/>
      <c r="D6" s="160">
        <v>55002</v>
      </c>
      <c r="E6" s="161"/>
      <c r="F6" s="162">
        <v>43913</v>
      </c>
      <c r="G6" s="163"/>
      <c r="H6" s="164"/>
    </row>
    <row r="7" spans="1:8">
      <c r="A7" s="145" t="s">
        <v>558</v>
      </c>
      <c r="B7" s="150"/>
      <c r="C7" s="151"/>
      <c r="D7" s="152">
        <v>151011</v>
      </c>
      <c r="E7" s="153"/>
      <c r="F7" s="154">
        <v>94081</v>
      </c>
      <c r="G7" s="155"/>
      <c r="H7" s="156"/>
    </row>
    <row r="8" spans="1:8">
      <c r="A8" s="157"/>
      <c r="B8" s="158"/>
      <c r="C8" s="159"/>
      <c r="D8" s="160">
        <v>70385</v>
      </c>
      <c r="E8" s="161"/>
      <c r="F8" s="162">
        <v>48949</v>
      </c>
      <c r="G8" s="163"/>
      <c r="H8" s="164"/>
    </row>
    <row r="9" spans="1:8">
      <c r="A9" s="145" t="s">
        <v>559</v>
      </c>
      <c r="B9" s="150"/>
      <c r="C9" s="151"/>
      <c r="D9" s="152">
        <v>102062</v>
      </c>
      <c r="E9" s="153"/>
      <c r="F9" s="154">
        <v>92632</v>
      </c>
      <c r="G9" s="155"/>
      <c r="H9" s="156"/>
    </row>
    <row r="10" spans="1:8">
      <c r="A10" s="157"/>
      <c r="B10" s="158"/>
      <c r="C10" s="159"/>
      <c r="D10" s="160">
        <v>54682</v>
      </c>
      <c r="E10" s="161"/>
      <c r="F10" s="162">
        <v>47978</v>
      </c>
      <c r="G10" s="163"/>
      <c r="H10" s="164"/>
    </row>
    <row r="11" spans="1:8">
      <c r="A11" s="145" t="s">
        <v>560</v>
      </c>
      <c r="B11" s="150"/>
      <c r="C11" s="151"/>
      <c r="D11" s="152">
        <v>104906</v>
      </c>
      <c r="E11" s="153"/>
      <c r="F11" s="154">
        <v>96469</v>
      </c>
      <c r="G11" s="155"/>
      <c r="H11" s="156"/>
    </row>
    <row r="12" spans="1:8">
      <c r="A12" s="157"/>
      <c r="B12" s="158"/>
      <c r="C12" s="165"/>
      <c r="D12" s="160">
        <v>51852</v>
      </c>
      <c r="E12" s="161"/>
      <c r="F12" s="162">
        <v>49775</v>
      </c>
      <c r="G12" s="163"/>
      <c r="H12" s="164"/>
    </row>
    <row r="13" spans="1:8">
      <c r="A13" s="145"/>
      <c r="B13" s="150"/>
      <c r="C13" s="166"/>
      <c r="D13" s="167">
        <v>133711</v>
      </c>
      <c r="E13" s="168"/>
      <c r="F13" s="169">
        <v>91465</v>
      </c>
      <c r="G13" s="170"/>
      <c r="H13" s="156"/>
    </row>
    <row r="14" spans="1:8">
      <c r="A14" s="157"/>
      <c r="B14" s="158"/>
      <c r="C14" s="159"/>
      <c r="D14" s="160">
        <v>60689</v>
      </c>
      <c r="E14" s="161"/>
      <c r="F14" s="162">
        <v>47219</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4.7699999999999996</v>
      </c>
      <c r="C19" s="171">
        <f>ROUND(VALUE(SUBSTITUTE(実質収支比率等に係る経年分析!G$48,"▲","-")),2)</f>
        <v>5.05</v>
      </c>
      <c r="D19" s="171">
        <f>ROUND(VALUE(SUBSTITUTE(実質収支比率等に係る経年分析!H$48,"▲","-")),2)</f>
        <v>3.03</v>
      </c>
      <c r="E19" s="171">
        <f>ROUND(VALUE(SUBSTITUTE(実質収支比率等に係る経年分析!I$48,"▲","-")),2)</f>
        <v>5.07</v>
      </c>
      <c r="F19" s="171">
        <f>ROUND(VALUE(SUBSTITUTE(実質収支比率等に係る経年分析!J$48,"▲","-")),2)</f>
        <v>7.53</v>
      </c>
    </row>
    <row r="20" spans="1:11">
      <c r="A20" s="171" t="s">
        <v>55</v>
      </c>
      <c r="B20" s="171">
        <f>ROUND(VALUE(SUBSTITUTE(実質収支比率等に係る経年分析!F$47,"▲","-")),2)</f>
        <v>29.52</v>
      </c>
      <c r="C20" s="171">
        <f>ROUND(VALUE(SUBSTITUTE(実質収支比率等に係る経年分析!G$47,"▲","-")),2)</f>
        <v>28.5</v>
      </c>
      <c r="D20" s="171">
        <f>ROUND(VALUE(SUBSTITUTE(実質収支比率等に係る経年分析!H$47,"▲","-")),2)</f>
        <v>23.01</v>
      </c>
      <c r="E20" s="171">
        <f>ROUND(VALUE(SUBSTITUTE(実質収支比率等に係る経年分析!I$47,"▲","-")),2)</f>
        <v>20.82</v>
      </c>
      <c r="F20" s="171">
        <f>ROUND(VALUE(SUBSTITUTE(実質収支比率等に係る経年分析!J$47,"▲","-")),2)</f>
        <v>26.07</v>
      </c>
    </row>
    <row r="21" spans="1:11">
      <c r="A21" s="171" t="s">
        <v>56</v>
      </c>
      <c r="B21" s="171">
        <f>IF(ISNUMBER(VALUE(SUBSTITUTE(実質収支比率等に係る経年分析!F$49,"▲","-"))),ROUND(VALUE(SUBSTITUTE(実質収支比率等に係る経年分析!F$49,"▲","-")),2),NA())</f>
        <v>-0.54</v>
      </c>
      <c r="C21" s="171">
        <f>IF(ISNUMBER(VALUE(SUBSTITUTE(実質収支比率等に係る経年分析!G$49,"▲","-"))),ROUND(VALUE(SUBSTITUTE(実質収支比率等に係る経年分析!G$49,"▲","-")),2),NA())</f>
        <v>-1</v>
      </c>
      <c r="D21" s="171">
        <f>IF(ISNUMBER(VALUE(SUBSTITUTE(実質収支比率等に係る経年分析!H$49,"▲","-"))),ROUND(VALUE(SUBSTITUTE(実質収支比率等に係る経年分析!H$49,"▲","-")),2),NA())</f>
        <v>-7.24</v>
      </c>
      <c r="E21" s="171">
        <f>IF(ISNUMBER(VALUE(SUBSTITUTE(実質収支比率等に係る経年分析!I$49,"▲","-"))),ROUND(VALUE(SUBSTITUTE(実質収支比率等に係る経年分析!I$49,"▲","-")),2),NA())</f>
        <v>1.43</v>
      </c>
      <c r="F21" s="171">
        <f>IF(ISNUMBER(VALUE(SUBSTITUTE(実質収支比率等に係る経年分析!J$49,"▲","-"))),ROUND(VALUE(SUBSTITUTE(実質収支比率等に係る経年分析!J$49,"▲","-")),2),NA())</f>
        <v>9.51</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0.17</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0.1</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0.08</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0.02</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0.02</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垂水市漁業集落排水処理施設特別会計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0.01</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0.01</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0.03</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0.03</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0.02</v>
      </c>
    </row>
    <row r="30" spans="1:11">
      <c r="A30" s="172" t="str">
        <f>IF(連結実質赤字比率に係る赤字・黒字の構成分析!C$40="",NA(),連結実質赤字比率に係る赤字・黒字の構成分析!C$40)</f>
        <v>垂水市簡易水道事業特別会計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0.03</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0.03</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0.05</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0.04</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0.05</v>
      </c>
    </row>
    <row r="31" spans="1:11">
      <c r="A31" s="172" t="str">
        <f>IF(連結実質赤字比率に係る赤字・黒字の構成分析!C$39="",NA(),連結実質赤字比率に係る赤字・黒字の構成分析!C$39)</f>
        <v>垂水市交通災害共済特別会計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0.04</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0.06</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7.0000000000000007E-2</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7.0000000000000007E-2</v>
      </c>
    </row>
    <row r="32" spans="1:11">
      <c r="A32" s="172" t="str">
        <f>IF(連結実質赤字比率に係る赤字・黒字の構成分析!C$38="",NA(),連結実質赤字比率に係る赤字・黒字の構成分析!C$38)</f>
        <v>垂水市国民健康保険特別会計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0.04</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0.08</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0.03</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0.01</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0.18</v>
      </c>
    </row>
    <row r="33" spans="1:16">
      <c r="A33" s="172" t="str">
        <f>IF(連結実質赤字比率に係る赤字・黒字の構成分析!C$37="",NA(),連結実質赤字比率に係る赤字・黒字の構成分析!C$37)</f>
        <v>垂水市介護保険特別会計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1.25</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1.02</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1.1499999999999999</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1.83</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3</v>
      </c>
    </row>
    <row r="34" spans="1:16">
      <c r="A34" s="172" t="str">
        <f>IF(連結実質赤字比率に係る赤字・黒字の構成分析!C$36="",NA(),連結実質赤字比率に係る赤字・黒字の構成分析!C$36)</f>
        <v>垂水市病院事業会計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3.94</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4.2</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5.36</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6.89</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7.15</v>
      </c>
    </row>
    <row r="35" spans="1:16">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4.76</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5.04</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3.02</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5.0599999999999996</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7.53</v>
      </c>
    </row>
    <row r="36" spans="1:16">
      <c r="A36" s="172" t="str">
        <f>IF(連結実質赤字比率に係る赤字・黒字の構成分析!C$34="",NA(),連結実質赤字比率に係る赤字・黒字の構成分析!C$34)</f>
        <v>垂水市水道事業会計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9.26</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9.89</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10.55</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10.130000000000001</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9.14</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836</v>
      </c>
      <c r="E42" s="173"/>
      <c r="F42" s="173"/>
      <c r="G42" s="173">
        <f>'実質公債費比率（分子）の構造'!L$52</f>
        <v>831</v>
      </c>
      <c r="H42" s="173"/>
      <c r="I42" s="173"/>
      <c r="J42" s="173">
        <f>'実質公債費比率（分子）の構造'!M$52</f>
        <v>812</v>
      </c>
      <c r="K42" s="173"/>
      <c r="L42" s="173"/>
      <c r="M42" s="173">
        <f>'実質公債費比率（分子）の構造'!N$52</f>
        <v>772</v>
      </c>
      <c r="N42" s="173"/>
      <c r="O42" s="173"/>
      <c r="P42" s="173">
        <f>'実質公債費比率（分子）の構造'!O$52</f>
        <v>835</v>
      </c>
    </row>
    <row r="43" spans="1:16">
      <c r="A43" s="173" t="s">
        <v>64</v>
      </c>
      <c r="B43" s="173">
        <f>'実質公債費比率（分子）の構造'!K$51</f>
        <v>0</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c r="A44" s="173" t="s">
        <v>65</v>
      </c>
      <c r="B44" s="173">
        <f>'実質公債費比率（分子）の構造'!K$50</f>
        <v>0</v>
      </c>
      <c r="C44" s="173"/>
      <c r="D44" s="173"/>
      <c r="E44" s="173">
        <f>'実質公債費比率（分子）の構造'!L$50</f>
        <v>10</v>
      </c>
      <c r="F44" s="173"/>
      <c r="G44" s="173"/>
      <c r="H44" s="173">
        <f>'実質公債費比率（分子）の構造'!M$50</f>
        <v>20</v>
      </c>
      <c r="I44" s="173"/>
      <c r="J44" s="173"/>
      <c r="K44" s="173">
        <f>'実質公債費比率（分子）の構造'!N$50</f>
        <v>20</v>
      </c>
      <c r="L44" s="173"/>
      <c r="M44" s="173"/>
      <c r="N44" s="173">
        <f>'実質公債費比率（分子）の構造'!O$50</f>
        <v>20</v>
      </c>
      <c r="O44" s="173"/>
      <c r="P44" s="173"/>
    </row>
    <row r="45" spans="1:16">
      <c r="A45" s="173" t="s">
        <v>66</v>
      </c>
      <c r="B45" s="173">
        <f>'実質公債費比率（分子）の構造'!K$49</f>
        <v>44</v>
      </c>
      <c r="C45" s="173"/>
      <c r="D45" s="173"/>
      <c r="E45" s="173">
        <f>'実質公債費比率（分子）の構造'!L$49</f>
        <v>43</v>
      </c>
      <c r="F45" s="173"/>
      <c r="G45" s="173"/>
      <c r="H45" s="173">
        <f>'実質公債費比率（分子）の構造'!M$49</f>
        <v>40</v>
      </c>
      <c r="I45" s="173"/>
      <c r="J45" s="173"/>
      <c r="K45" s="173">
        <f>'実質公債費比率（分子）の構造'!N$49</f>
        <v>39</v>
      </c>
      <c r="L45" s="173"/>
      <c r="M45" s="173"/>
      <c r="N45" s="173">
        <f>'実質公債費比率（分子）の構造'!O$49</f>
        <v>40</v>
      </c>
      <c r="O45" s="173"/>
      <c r="P45" s="173"/>
    </row>
    <row r="46" spans="1:16">
      <c r="A46" s="173" t="s">
        <v>67</v>
      </c>
      <c r="B46" s="173">
        <f>'実質公債費比率（分子）の構造'!K$48</f>
        <v>133</v>
      </c>
      <c r="C46" s="173"/>
      <c r="D46" s="173"/>
      <c r="E46" s="173">
        <f>'実質公債費比率（分子）の構造'!L$48</f>
        <v>120</v>
      </c>
      <c r="F46" s="173"/>
      <c r="G46" s="173"/>
      <c r="H46" s="173">
        <f>'実質公債費比率（分子）の構造'!M$48</f>
        <v>102</v>
      </c>
      <c r="I46" s="173"/>
      <c r="J46" s="173"/>
      <c r="K46" s="173">
        <f>'実質公債費比率（分子）の構造'!N$48</f>
        <v>139</v>
      </c>
      <c r="L46" s="173"/>
      <c r="M46" s="173"/>
      <c r="N46" s="173">
        <f>'実質公債費比率（分子）の構造'!O$48</f>
        <v>161</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967</v>
      </c>
      <c r="C49" s="173"/>
      <c r="D49" s="173"/>
      <c r="E49" s="173">
        <f>'実質公債費比率（分子）の構造'!L$45</f>
        <v>980</v>
      </c>
      <c r="F49" s="173"/>
      <c r="G49" s="173"/>
      <c r="H49" s="173">
        <f>'実質公債費比率（分子）の構造'!M$45</f>
        <v>982</v>
      </c>
      <c r="I49" s="173"/>
      <c r="J49" s="173"/>
      <c r="K49" s="173">
        <f>'実質公債費比率（分子）の構造'!N$45</f>
        <v>913</v>
      </c>
      <c r="L49" s="173"/>
      <c r="M49" s="173"/>
      <c r="N49" s="173">
        <f>'実質公債費比率（分子）の構造'!O$45</f>
        <v>1079</v>
      </c>
      <c r="O49" s="173"/>
      <c r="P49" s="173"/>
    </row>
    <row r="50" spans="1:16">
      <c r="A50" s="173" t="s">
        <v>71</v>
      </c>
      <c r="B50" s="173" t="e">
        <f>NA()</f>
        <v>#N/A</v>
      </c>
      <c r="C50" s="173">
        <f>IF(ISNUMBER('実質公債費比率（分子）の構造'!K$53),'実質公債費比率（分子）の構造'!K$53,NA())</f>
        <v>308</v>
      </c>
      <c r="D50" s="173" t="e">
        <f>NA()</f>
        <v>#N/A</v>
      </c>
      <c r="E50" s="173" t="e">
        <f>NA()</f>
        <v>#N/A</v>
      </c>
      <c r="F50" s="173">
        <f>IF(ISNUMBER('実質公債費比率（分子）の構造'!L$53),'実質公債費比率（分子）の構造'!L$53,NA())</f>
        <v>322</v>
      </c>
      <c r="G50" s="173" t="e">
        <f>NA()</f>
        <v>#N/A</v>
      </c>
      <c r="H50" s="173" t="e">
        <f>NA()</f>
        <v>#N/A</v>
      </c>
      <c r="I50" s="173">
        <f>IF(ISNUMBER('実質公債費比率（分子）の構造'!M$53),'実質公債費比率（分子）の構造'!M$53,NA())</f>
        <v>332</v>
      </c>
      <c r="J50" s="173" t="e">
        <f>NA()</f>
        <v>#N/A</v>
      </c>
      <c r="K50" s="173" t="e">
        <f>NA()</f>
        <v>#N/A</v>
      </c>
      <c r="L50" s="173">
        <f>IF(ISNUMBER('実質公債費比率（分子）の構造'!N$53),'実質公債費比率（分子）の構造'!N$53,NA())</f>
        <v>339</v>
      </c>
      <c r="M50" s="173" t="e">
        <f>NA()</f>
        <v>#N/A</v>
      </c>
      <c r="N50" s="173" t="e">
        <f>NA()</f>
        <v>#N/A</v>
      </c>
      <c r="O50" s="173">
        <f>IF(ISNUMBER('実質公債費比率（分子）の構造'!O$53),'実質公債費比率（分子）の構造'!O$53,NA())</f>
        <v>465</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7218</v>
      </c>
      <c r="E56" s="172"/>
      <c r="F56" s="172"/>
      <c r="G56" s="172">
        <f>'将来負担比率（分子）の構造'!J$52</f>
        <v>7381</v>
      </c>
      <c r="H56" s="172"/>
      <c r="I56" s="172"/>
      <c r="J56" s="172">
        <f>'将来負担比率（分子）の構造'!K$52</f>
        <v>7326</v>
      </c>
      <c r="K56" s="172"/>
      <c r="L56" s="172"/>
      <c r="M56" s="172">
        <f>'将来負担比率（分子）の構造'!L$52</f>
        <v>7395</v>
      </c>
      <c r="N56" s="172"/>
      <c r="O56" s="172"/>
      <c r="P56" s="172">
        <f>'将来負担比率（分子）の構造'!M$52</f>
        <v>7286</v>
      </c>
    </row>
    <row r="57" spans="1:16">
      <c r="A57" s="172" t="s">
        <v>42</v>
      </c>
      <c r="B57" s="172"/>
      <c r="C57" s="172"/>
      <c r="D57" s="172">
        <f>'将来負担比率（分子）の構造'!I$51</f>
        <v>11</v>
      </c>
      <c r="E57" s="172"/>
      <c r="F57" s="172"/>
      <c r="G57" s="172">
        <f>'将来負担比率（分子）の構造'!J$51</f>
        <v>27</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c r="A58" s="172" t="s">
        <v>41</v>
      </c>
      <c r="B58" s="172"/>
      <c r="C58" s="172"/>
      <c r="D58" s="172">
        <f>'将来負担比率（分子）の構造'!I$50</f>
        <v>3523</v>
      </c>
      <c r="E58" s="172"/>
      <c r="F58" s="172"/>
      <c r="G58" s="172">
        <f>'将来負担比率（分子）の構造'!J$50</f>
        <v>4519</v>
      </c>
      <c r="H58" s="172"/>
      <c r="I58" s="172"/>
      <c r="J58" s="172">
        <f>'将来負担比率（分子）の構造'!K$50</f>
        <v>4648</v>
      </c>
      <c r="K58" s="172"/>
      <c r="L58" s="172"/>
      <c r="M58" s="172">
        <f>'将来負担比率（分子）の構造'!L$50</f>
        <v>4494</v>
      </c>
      <c r="N58" s="172"/>
      <c r="O58" s="172"/>
      <c r="P58" s="172">
        <f>'将来負担比率（分子）の構造'!M$50</f>
        <v>5141</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f>'将来負担比率（分子）の構造'!I$46</f>
        <v>308</v>
      </c>
      <c r="C61" s="172"/>
      <c r="D61" s="172"/>
      <c r="E61" s="172">
        <f>'将来負担比率（分子）の構造'!J$46</f>
        <v>586</v>
      </c>
      <c r="F61" s="172"/>
      <c r="G61" s="172"/>
      <c r="H61" s="172">
        <f>'将来負担比率（分子）の構造'!K$46</f>
        <v>450</v>
      </c>
      <c r="I61" s="172"/>
      <c r="J61" s="172"/>
      <c r="K61" s="172">
        <f>'将来負担比率（分子）の構造'!L$46</f>
        <v>377</v>
      </c>
      <c r="L61" s="172"/>
      <c r="M61" s="172"/>
      <c r="N61" s="172">
        <f>'将来負担比率（分子）の構造'!M$46</f>
        <v>308</v>
      </c>
      <c r="O61" s="172"/>
      <c r="P61" s="172"/>
    </row>
    <row r="62" spans="1:16">
      <c r="A62" s="172" t="s">
        <v>35</v>
      </c>
      <c r="B62" s="172">
        <f>'将来負担比率（分子）の構造'!I$45</f>
        <v>1569</v>
      </c>
      <c r="C62" s="172"/>
      <c r="D62" s="172"/>
      <c r="E62" s="172">
        <f>'将来負担比率（分子）の構造'!J$45</f>
        <v>1426</v>
      </c>
      <c r="F62" s="172"/>
      <c r="G62" s="172"/>
      <c r="H62" s="172">
        <f>'将来負担比率（分子）の構造'!K$45</f>
        <v>1217</v>
      </c>
      <c r="I62" s="172"/>
      <c r="J62" s="172"/>
      <c r="K62" s="172">
        <f>'将来負担比率（分子）の構造'!L$45</f>
        <v>1129</v>
      </c>
      <c r="L62" s="172"/>
      <c r="M62" s="172"/>
      <c r="N62" s="172">
        <f>'将来負担比率（分子）の構造'!M$45</f>
        <v>1064</v>
      </c>
      <c r="O62" s="172"/>
      <c r="P62" s="172"/>
    </row>
    <row r="63" spans="1:16">
      <c r="A63" s="172" t="s">
        <v>34</v>
      </c>
      <c r="B63" s="172">
        <f>'将来負担比率（分子）の構造'!I$44</f>
        <v>164</v>
      </c>
      <c r="C63" s="172"/>
      <c r="D63" s="172"/>
      <c r="E63" s="172">
        <f>'将来負担比率（分子）の構造'!J$44</f>
        <v>154</v>
      </c>
      <c r="F63" s="172"/>
      <c r="G63" s="172"/>
      <c r="H63" s="172">
        <f>'将来負担比率（分子）の構造'!K$44</f>
        <v>113</v>
      </c>
      <c r="I63" s="172"/>
      <c r="J63" s="172"/>
      <c r="K63" s="172">
        <f>'将来負担比率（分子）の構造'!L$44</f>
        <v>74</v>
      </c>
      <c r="L63" s="172"/>
      <c r="M63" s="172"/>
      <c r="N63" s="172">
        <f>'将来負担比率（分子）の構造'!M$44</f>
        <v>35</v>
      </c>
      <c r="O63" s="172"/>
      <c r="P63" s="172"/>
    </row>
    <row r="64" spans="1:16">
      <c r="A64" s="172" t="s">
        <v>33</v>
      </c>
      <c r="B64" s="172">
        <f>'将来負担比率（分子）の構造'!I$43</f>
        <v>1107</v>
      </c>
      <c r="C64" s="172"/>
      <c r="D64" s="172"/>
      <c r="E64" s="172">
        <f>'将来負担比率（分子）の構造'!J$43</f>
        <v>1226</v>
      </c>
      <c r="F64" s="172"/>
      <c r="G64" s="172"/>
      <c r="H64" s="172">
        <f>'将来負担比率（分子）の構造'!K$43</f>
        <v>1246</v>
      </c>
      <c r="I64" s="172"/>
      <c r="J64" s="172"/>
      <c r="K64" s="172">
        <f>'将来負担比率（分子）の構造'!L$43</f>
        <v>1421</v>
      </c>
      <c r="L64" s="172"/>
      <c r="M64" s="172"/>
      <c r="N64" s="172">
        <f>'将来負担比率（分子）の構造'!M$43</f>
        <v>1336</v>
      </c>
      <c r="O64" s="172"/>
      <c r="P64" s="172"/>
    </row>
    <row r="65" spans="1:16">
      <c r="A65" s="172" t="s">
        <v>32</v>
      </c>
      <c r="B65" s="172">
        <f>'将来負担比率（分子）の構造'!I$42</f>
        <v>345</v>
      </c>
      <c r="C65" s="172"/>
      <c r="D65" s="172"/>
      <c r="E65" s="172">
        <f>'将来負担比率（分子）の構造'!J$42</f>
        <v>278</v>
      </c>
      <c r="F65" s="172"/>
      <c r="G65" s="172"/>
      <c r="H65" s="172">
        <f>'将来負担比率（分子）の構造'!K$42</f>
        <v>259</v>
      </c>
      <c r="I65" s="172"/>
      <c r="J65" s="172"/>
      <c r="K65" s="172">
        <f>'将来負担比率（分子）の構造'!L$42</f>
        <v>239</v>
      </c>
      <c r="L65" s="172"/>
      <c r="M65" s="172"/>
      <c r="N65" s="172">
        <f>'将来負担比率（分子）の構造'!M$42</f>
        <v>220</v>
      </c>
      <c r="O65" s="172"/>
      <c r="P65" s="172"/>
    </row>
    <row r="66" spans="1:16">
      <c r="A66" s="172" t="s">
        <v>31</v>
      </c>
      <c r="B66" s="172">
        <f>'将来負担比率（分子）の構造'!I$41</f>
        <v>9625</v>
      </c>
      <c r="C66" s="172"/>
      <c r="D66" s="172"/>
      <c r="E66" s="172">
        <f>'将来負担比率（分子）の構造'!J$41</f>
        <v>9699</v>
      </c>
      <c r="F66" s="172"/>
      <c r="G66" s="172"/>
      <c r="H66" s="172">
        <f>'将来負担比率（分子）の構造'!K$41</f>
        <v>9960</v>
      </c>
      <c r="I66" s="172"/>
      <c r="J66" s="172"/>
      <c r="K66" s="172">
        <f>'将来負担比率（分子）の構造'!L$41</f>
        <v>9860</v>
      </c>
      <c r="L66" s="172"/>
      <c r="M66" s="172"/>
      <c r="N66" s="172">
        <f>'将来負担比率（分子）の構造'!M$41</f>
        <v>9410</v>
      </c>
      <c r="O66" s="172"/>
      <c r="P66" s="172"/>
    </row>
    <row r="67" spans="1:16">
      <c r="A67" s="172" t="s">
        <v>75</v>
      </c>
      <c r="B67" s="172" t="e">
        <f>NA()</f>
        <v>#N/A</v>
      </c>
      <c r="C67" s="172">
        <f>IF(ISNUMBER('将来負担比率（分子）の構造'!I$53), IF('将来負担比率（分子）の構造'!I$53 &lt; 0, 0, '将来負担比率（分子）の構造'!I$53), NA())</f>
        <v>2366</v>
      </c>
      <c r="D67" s="172" t="e">
        <f>NA()</f>
        <v>#N/A</v>
      </c>
      <c r="E67" s="172" t="e">
        <f>NA()</f>
        <v>#N/A</v>
      </c>
      <c r="F67" s="172">
        <f>IF(ISNUMBER('将来負担比率（分子）の構造'!J$53), IF('将来負担比率（分子）の構造'!J$53 &lt; 0, 0, '将来負担比率（分子）の構造'!J$53), NA())</f>
        <v>1441</v>
      </c>
      <c r="G67" s="172" t="e">
        <f>NA()</f>
        <v>#N/A</v>
      </c>
      <c r="H67" s="172" t="e">
        <f>NA()</f>
        <v>#N/A</v>
      </c>
      <c r="I67" s="172">
        <f>IF(ISNUMBER('将来負担比率（分子）の構造'!K$53), IF('将来負担比率（分子）の構造'!K$53 &lt; 0, 0, '将来負担比率（分子）の構造'!K$53), NA())</f>
        <v>1272</v>
      </c>
      <c r="J67" s="172" t="e">
        <f>NA()</f>
        <v>#N/A</v>
      </c>
      <c r="K67" s="172" t="e">
        <f>NA()</f>
        <v>#N/A</v>
      </c>
      <c r="L67" s="172">
        <f>IF(ISNUMBER('将来負担比率（分子）の構造'!L$53), IF('将来負担比率（分子）の構造'!L$53 &lt; 0, 0, '将来負担比率（分子）の構造'!L$53), NA())</f>
        <v>1211</v>
      </c>
      <c r="M67" s="172" t="e">
        <f>NA()</f>
        <v>#N/A</v>
      </c>
      <c r="N67" s="172" t="e">
        <f>NA()</f>
        <v>#N/A</v>
      </c>
      <c r="O67" s="172">
        <f>IF(ISNUMBER('将来負担比率（分子）の構造'!M$53), IF('将来負担比率（分子）の構造'!M$53 &lt; 0, 0, '将来負担比率（分子）の構造'!M$53), NA())</f>
        <v>0</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1207</v>
      </c>
      <c r="C72" s="176">
        <f>基金残高に係る経年分析!G55</f>
        <v>1115</v>
      </c>
      <c r="D72" s="176">
        <f>基金残高に係る経年分析!H55</f>
        <v>1500</v>
      </c>
    </row>
    <row r="73" spans="1:16">
      <c r="A73" s="175" t="s">
        <v>78</v>
      </c>
      <c r="B73" s="176">
        <f>基金残高に係る経年分析!F56</f>
        <v>285</v>
      </c>
      <c r="C73" s="176">
        <f>基金残高に係る経年分析!G56</f>
        <v>228</v>
      </c>
      <c r="D73" s="176">
        <f>基金残高に係る経年分析!H56</f>
        <v>228</v>
      </c>
    </row>
    <row r="74" spans="1:16">
      <c r="A74" s="175" t="s">
        <v>79</v>
      </c>
      <c r="B74" s="176">
        <f>基金残高に係る経年分析!F57</f>
        <v>2851</v>
      </c>
      <c r="C74" s="176">
        <f>基金残高に係る経年分析!G57</f>
        <v>2867</v>
      </c>
      <c r="D74" s="176">
        <f>基金残高に係る経年分析!H57</f>
        <v>3125</v>
      </c>
    </row>
  </sheetData>
  <sheetProtection algorithmName="SHA-512" hashValue="Wwb0ZjykoLP9QfRmFIYwLrHVTpk34LxU6lf7zuHoKGFy21dozCKY69KFdf1sJL2aJg2Pcig0XoNAHA2WEy5pjg==" saltValue="FjHEPSL+kN1I4ku8k6xmi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election activeCell="AL22" sqref="AL22:AO22"/>
    </sheetView>
  </sheetViews>
  <sheetFormatPr defaultColWidth="0" defaultRowHeight="0"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1" t="s">
        <v>212</v>
      </c>
      <c r="DI1" s="642"/>
      <c r="DJ1" s="642"/>
      <c r="DK1" s="642"/>
      <c r="DL1" s="642"/>
      <c r="DM1" s="642"/>
      <c r="DN1" s="643"/>
      <c r="DO1" s="212"/>
      <c r="DP1" s="641" t="s">
        <v>213</v>
      </c>
      <c r="DQ1" s="642"/>
      <c r="DR1" s="642"/>
      <c r="DS1" s="642"/>
      <c r="DT1" s="642"/>
      <c r="DU1" s="642"/>
      <c r="DV1" s="642"/>
      <c r="DW1" s="642"/>
      <c r="DX1" s="642"/>
      <c r="DY1" s="642"/>
      <c r="DZ1" s="642"/>
      <c r="EA1" s="642"/>
      <c r="EB1" s="642"/>
      <c r="EC1" s="643"/>
      <c r="ED1" s="210"/>
      <c r="EE1" s="210"/>
      <c r="EF1" s="210"/>
      <c r="EG1" s="210"/>
      <c r="EH1" s="210"/>
      <c r="EI1" s="210"/>
      <c r="EJ1" s="210"/>
      <c r="EK1" s="210"/>
      <c r="EL1" s="210"/>
      <c r="EM1" s="210"/>
    </row>
    <row r="2" spans="2:143" ht="22.5" customHeight="1">
      <c r="B2" s="213" t="s">
        <v>214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644" t="s">
        <v>215</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216</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7" t="s">
        <v>217</v>
      </c>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8"/>
      <c r="DY3" s="648"/>
      <c r="DZ3" s="648"/>
      <c r="EA3" s="648"/>
      <c r="EB3" s="648"/>
      <c r="EC3" s="649"/>
    </row>
    <row r="4" spans="2:143" ht="11.25" customHeight="1">
      <c r="B4" s="644" t="s">
        <v>1</v>
      </c>
      <c r="C4" s="645"/>
      <c r="D4" s="645"/>
      <c r="E4" s="645"/>
      <c r="F4" s="645"/>
      <c r="G4" s="645"/>
      <c r="H4" s="645"/>
      <c r="I4" s="645"/>
      <c r="J4" s="645"/>
      <c r="K4" s="645"/>
      <c r="L4" s="645"/>
      <c r="M4" s="645"/>
      <c r="N4" s="645"/>
      <c r="O4" s="645"/>
      <c r="P4" s="645"/>
      <c r="Q4" s="646"/>
      <c r="R4" s="644" t="s">
        <v>218</v>
      </c>
      <c r="S4" s="645"/>
      <c r="T4" s="645"/>
      <c r="U4" s="645"/>
      <c r="V4" s="645"/>
      <c r="W4" s="645"/>
      <c r="X4" s="645"/>
      <c r="Y4" s="646"/>
      <c r="Z4" s="644" t="s">
        <v>219</v>
      </c>
      <c r="AA4" s="645"/>
      <c r="AB4" s="645"/>
      <c r="AC4" s="646"/>
      <c r="AD4" s="644" t="s">
        <v>220</v>
      </c>
      <c r="AE4" s="645"/>
      <c r="AF4" s="645"/>
      <c r="AG4" s="645"/>
      <c r="AH4" s="645"/>
      <c r="AI4" s="645"/>
      <c r="AJ4" s="645"/>
      <c r="AK4" s="646"/>
      <c r="AL4" s="644" t="s">
        <v>219</v>
      </c>
      <c r="AM4" s="645"/>
      <c r="AN4" s="645"/>
      <c r="AO4" s="646"/>
      <c r="AP4" s="650" t="s">
        <v>221</v>
      </c>
      <c r="AQ4" s="650"/>
      <c r="AR4" s="650"/>
      <c r="AS4" s="650"/>
      <c r="AT4" s="650"/>
      <c r="AU4" s="650"/>
      <c r="AV4" s="650"/>
      <c r="AW4" s="650"/>
      <c r="AX4" s="650"/>
      <c r="AY4" s="650"/>
      <c r="AZ4" s="650"/>
      <c r="BA4" s="650"/>
      <c r="BB4" s="650"/>
      <c r="BC4" s="650"/>
      <c r="BD4" s="650"/>
      <c r="BE4" s="650"/>
      <c r="BF4" s="650"/>
      <c r="BG4" s="650" t="s">
        <v>222</v>
      </c>
      <c r="BH4" s="650"/>
      <c r="BI4" s="650"/>
      <c r="BJ4" s="650"/>
      <c r="BK4" s="650"/>
      <c r="BL4" s="650"/>
      <c r="BM4" s="650"/>
      <c r="BN4" s="650"/>
      <c r="BO4" s="650" t="s">
        <v>219</v>
      </c>
      <c r="BP4" s="650"/>
      <c r="BQ4" s="650"/>
      <c r="BR4" s="650"/>
      <c r="BS4" s="650" t="s">
        <v>223</v>
      </c>
      <c r="BT4" s="650"/>
      <c r="BU4" s="650"/>
      <c r="BV4" s="650"/>
      <c r="BW4" s="650"/>
      <c r="BX4" s="650"/>
      <c r="BY4" s="650"/>
      <c r="BZ4" s="650"/>
      <c r="CA4" s="650"/>
      <c r="CB4" s="650"/>
      <c r="CD4" s="647" t="s">
        <v>224</v>
      </c>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8"/>
      <c r="DY4" s="648"/>
      <c r="DZ4" s="648"/>
      <c r="EA4" s="648"/>
      <c r="EB4" s="648"/>
      <c r="EC4" s="649"/>
    </row>
    <row r="5" spans="2:143" s="361" customFormat="1" ht="11.25" customHeight="1">
      <c r="B5" s="651" t="s">
        <v>225</v>
      </c>
      <c r="C5" s="652"/>
      <c r="D5" s="652"/>
      <c r="E5" s="652"/>
      <c r="F5" s="652"/>
      <c r="G5" s="652"/>
      <c r="H5" s="652"/>
      <c r="I5" s="652"/>
      <c r="J5" s="652"/>
      <c r="K5" s="652"/>
      <c r="L5" s="652"/>
      <c r="M5" s="652"/>
      <c r="N5" s="652"/>
      <c r="O5" s="652"/>
      <c r="P5" s="652"/>
      <c r="Q5" s="653"/>
      <c r="R5" s="654">
        <v>1393750</v>
      </c>
      <c r="S5" s="655"/>
      <c r="T5" s="655"/>
      <c r="U5" s="655"/>
      <c r="V5" s="655"/>
      <c r="W5" s="655"/>
      <c r="X5" s="655"/>
      <c r="Y5" s="656"/>
      <c r="Z5" s="657">
        <v>10.5</v>
      </c>
      <c r="AA5" s="657"/>
      <c r="AB5" s="657"/>
      <c r="AC5" s="657"/>
      <c r="AD5" s="658">
        <v>1393750</v>
      </c>
      <c r="AE5" s="658"/>
      <c r="AF5" s="658"/>
      <c r="AG5" s="658"/>
      <c r="AH5" s="658"/>
      <c r="AI5" s="658"/>
      <c r="AJ5" s="658"/>
      <c r="AK5" s="658"/>
      <c r="AL5" s="659">
        <v>24.7</v>
      </c>
      <c r="AM5" s="660"/>
      <c r="AN5" s="660"/>
      <c r="AO5" s="661"/>
      <c r="AP5" s="651" t="s">
        <v>226</v>
      </c>
      <c r="AQ5" s="652"/>
      <c r="AR5" s="652"/>
      <c r="AS5" s="652"/>
      <c r="AT5" s="652"/>
      <c r="AU5" s="652"/>
      <c r="AV5" s="652"/>
      <c r="AW5" s="652"/>
      <c r="AX5" s="652"/>
      <c r="AY5" s="652"/>
      <c r="AZ5" s="652"/>
      <c r="BA5" s="652"/>
      <c r="BB5" s="652"/>
      <c r="BC5" s="652"/>
      <c r="BD5" s="652"/>
      <c r="BE5" s="652"/>
      <c r="BF5" s="653"/>
      <c r="BG5" s="662">
        <v>1391961</v>
      </c>
      <c r="BH5" s="663"/>
      <c r="BI5" s="663"/>
      <c r="BJ5" s="663"/>
      <c r="BK5" s="663"/>
      <c r="BL5" s="663"/>
      <c r="BM5" s="663"/>
      <c r="BN5" s="664"/>
      <c r="BO5" s="665">
        <v>99.9</v>
      </c>
      <c r="BP5" s="665"/>
      <c r="BQ5" s="665"/>
      <c r="BR5" s="665"/>
      <c r="BS5" s="666">
        <v>20360</v>
      </c>
      <c r="BT5" s="666"/>
      <c r="BU5" s="666"/>
      <c r="BV5" s="666"/>
      <c r="BW5" s="666"/>
      <c r="BX5" s="666"/>
      <c r="BY5" s="666"/>
      <c r="BZ5" s="666"/>
      <c r="CA5" s="666"/>
      <c r="CB5" s="667"/>
      <c r="CD5" s="647" t="s">
        <v>221</v>
      </c>
      <c r="CE5" s="648"/>
      <c r="CF5" s="648"/>
      <c r="CG5" s="648"/>
      <c r="CH5" s="648"/>
      <c r="CI5" s="648"/>
      <c r="CJ5" s="648"/>
      <c r="CK5" s="648"/>
      <c r="CL5" s="648"/>
      <c r="CM5" s="648"/>
      <c r="CN5" s="648"/>
      <c r="CO5" s="648"/>
      <c r="CP5" s="648"/>
      <c r="CQ5" s="649"/>
      <c r="CR5" s="647" t="s">
        <v>227</v>
      </c>
      <c r="CS5" s="648"/>
      <c r="CT5" s="648"/>
      <c r="CU5" s="648"/>
      <c r="CV5" s="648"/>
      <c r="CW5" s="648"/>
      <c r="CX5" s="648"/>
      <c r="CY5" s="649"/>
      <c r="CZ5" s="647" t="s">
        <v>219</v>
      </c>
      <c r="DA5" s="648"/>
      <c r="DB5" s="648"/>
      <c r="DC5" s="649"/>
      <c r="DD5" s="647" t="s">
        <v>228</v>
      </c>
      <c r="DE5" s="648"/>
      <c r="DF5" s="648"/>
      <c r="DG5" s="648"/>
      <c r="DH5" s="648"/>
      <c r="DI5" s="648"/>
      <c r="DJ5" s="648"/>
      <c r="DK5" s="648"/>
      <c r="DL5" s="648"/>
      <c r="DM5" s="648"/>
      <c r="DN5" s="648"/>
      <c r="DO5" s="648"/>
      <c r="DP5" s="649"/>
      <c r="DQ5" s="647" t="s">
        <v>229</v>
      </c>
      <c r="DR5" s="648"/>
      <c r="DS5" s="648"/>
      <c r="DT5" s="648"/>
      <c r="DU5" s="648"/>
      <c r="DV5" s="648"/>
      <c r="DW5" s="648"/>
      <c r="DX5" s="648"/>
      <c r="DY5" s="648"/>
      <c r="DZ5" s="648"/>
      <c r="EA5" s="648"/>
      <c r="EB5" s="648"/>
      <c r="EC5" s="649"/>
    </row>
    <row r="6" spans="2:143" ht="11.25" customHeight="1">
      <c r="B6" s="668" t="s">
        <v>230</v>
      </c>
      <c r="C6" s="669"/>
      <c r="D6" s="669"/>
      <c r="E6" s="669"/>
      <c r="F6" s="669"/>
      <c r="G6" s="669"/>
      <c r="H6" s="669"/>
      <c r="I6" s="669"/>
      <c r="J6" s="669"/>
      <c r="K6" s="669"/>
      <c r="L6" s="669"/>
      <c r="M6" s="669"/>
      <c r="N6" s="669"/>
      <c r="O6" s="669"/>
      <c r="P6" s="669"/>
      <c r="Q6" s="670"/>
      <c r="R6" s="662">
        <v>85983</v>
      </c>
      <c r="S6" s="663"/>
      <c r="T6" s="663"/>
      <c r="U6" s="663"/>
      <c r="V6" s="663"/>
      <c r="W6" s="663"/>
      <c r="X6" s="663"/>
      <c r="Y6" s="664"/>
      <c r="Z6" s="665">
        <v>0.6</v>
      </c>
      <c r="AA6" s="665"/>
      <c r="AB6" s="665"/>
      <c r="AC6" s="665"/>
      <c r="AD6" s="666">
        <v>85983</v>
      </c>
      <c r="AE6" s="666"/>
      <c r="AF6" s="666"/>
      <c r="AG6" s="666"/>
      <c r="AH6" s="666"/>
      <c r="AI6" s="666"/>
      <c r="AJ6" s="666"/>
      <c r="AK6" s="666"/>
      <c r="AL6" s="671">
        <v>1.5</v>
      </c>
      <c r="AM6" s="672"/>
      <c r="AN6" s="672"/>
      <c r="AO6" s="673"/>
      <c r="AP6" s="668" t="s">
        <v>231</v>
      </c>
      <c r="AQ6" s="669"/>
      <c r="AR6" s="669"/>
      <c r="AS6" s="669"/>
      <c r="AT6" s="669"/>
      <c r="AU6" s="669"/>
      <c r="AV6" s="669"/>
      <c r="AW6" s="669"/>
      <c r="AX6" s="669"/>
      <c r="AY6" s="669"/>
      <c r="AZ6" s="669"/>
      <c r="BA6" s="669"/>
      <c r="BB6" s="669"/>
      <c r="BC6" s="669"/>
      <c r="BD6" s="669"/>
      <c r="BE6" s="669"/>
      <c r="BF6" s="670"/>
      <c r="BG6" s="662">
        <v>1391961</v>
      </c>
      <c r="BH6" s="663"/>
      <c r="BI6" s="663"/>
      <c r="BJ6" s="663"/>
      <c r="BK6" s="663"/>
      <c r="BL6" s="663"/>
      <c r="BM6" s="663"/>
      <c r="BN6" s="664"/>
      <c r="BO6" s="665">
        <v>99.9</v>
      </c>
      <c r="BP6" s="665"/>
      <c r="BQ6" s="665"/>
      <c r="BR6" s="665"/>
      <c r="BS6" s="666">
        <v>20360</v>
      </c>
      <c r="BT6" s="666"/>
      <c r="BU6" s="666"/>
      <c r="BV6" s="666"/>
      <c r="BW6" s="666"/>
      <c r="BX6" s="666"/>
      <c r="BY6" s="666"/>
      <c r="BZ6" s="666"/>
      <c r="CA6" s="666"/>
      <c r="CB6" s="667"/>
      <c r="CD6" s="674" t="s">
        <v>232</v>
      </c>
      <c r="CE6" s="675"/>
      <c r="CF6" s="675"/>
      <c r="CG6" s="675"/>
      <c r="CH6" s="675"/>
      <c r="CI6" s="675"/>
      <c r="CJ6" s="675"/>
      <c r="CK6" s="675"/>
      <c r="CL6" s="675"/>
      <c r="CM6" s="675"/>
      <c r="CN6" s="675"/>
      <c r="CO6" s="675"/>
      <c r="CP6" s="675"/>
      <c r="CQ6" s="676"/>
      <c r="CR6" s="662">
        <v>108312</v>
      </c>
      <c r="CS6" s="663"/>
      <c r="CT6" s="663"/>
      <c r="CU6" s="663"/>
      <c r="CV6" s="663"/>
      <c r="CW6" s="663"/>
      <c r="CX6" s="663"/>
      <c r="CY6" s="664"/>
      <c r="CZ6" s="659">
        <v>0.8</v>
      </c>
      <c r="DA6" s="660"/>
      <c r="DB6" s="660"/>
      <c r="DC6" s="677"/>
      <c r="DD6" s="678" t="s">
        <v>128</v>
      </c>
      <c r="DE6" s="663"/>
      <c r="DF6" s="663"/>
      <c r="DG6" s="663"/>
      <c r="DH6" s="663"/>
      <c r="DI6" s="663"/>
      <c r="DJ6" s="663"/>
      <c r="DK6" s="663"/>
      <c r="DL6" s="663"/>
      <c r="DM6" s="663"/>
      <c r="DN6" s="663"/>
      <c r="DO6" s="663"/>
      <c r="DP6" s="664"/>
      <c r="DQ6" s="678">
        <v>108312</v>
      </c>
      <c r="DR6" s="663"/>
      <c r="DS6" s="663"/>
      <c r="DT6" s="663"/>
      <c r="DU6" s="663"/>
      <c r="DV6" s="663"/>
      <c r="DW6" s="663"/>
      <c r="DX6" s="663"/>
      <c r="DY6" s="663"/>
      <c r="DZ6" s="663"/>
      <c r="EA6" s="663"/>
      <c r="EB6" s="663"/>
      <c r="EC6" s="682"/>
    </row>
    <row r="7" spans="2:143" ht="11.25" customHeight="1">
      <c r="B7" s="668" t="s">
        <v>233</v>
      </c>
      <c r="C7" s="669"/>
      <c r="D7" s="669"/>
      <c r="E7" s="669"/>
      <c r="F7" s="669"/>
      <c r="G7" s="669"/>
      <c r="H7" s="669"/>
      <c r="I7" s="669"/>
      <c r="J7" s="669"/>
      <c r="K7" s="669"/>
      <c r="L7" s="669"/>
      <c r="M7" s="669"/>
      <c r="N7" s="669"/>
      <c r="O7" s="669"/>
      <c r="P7" s="669"/>
      <c r="Q7" s="670"/>
      <c r="R7" s="662">
        <v>756</v>
      </c>
      <c r="S7" s="663"/>
      <c r="T7" s="663"/>
      <c r="U7" s="663"/>
      <c r="V7" s="663"/>
      <c r="W7" s="663"/>
      <c r="X7" s="663"/>
      <c r="Y7" s="664"/>
      <c r="Z7" s="665">
        <v>0</v>
      </c>
      <c r="AA7" s="665"/>
      <c r="AB7" s="665"/>
      <c r="AC7" s="665"/>
      <c r="AD7" s="666">
        <v>756</v>
      </c>
      <c r="AE7" s="666"/>
      <c r="AF7" s="666"/>
      <c r="AG7" s="666"/>
      <c r="AH7" s="666"/>
      <c r="AI7" s="666"/>
      <c r="AJ7" s="666"/>
      <c r="AK7" s="666"/>
      <c r="AL7" s="671">
        <v>0</v>
      </c>
      <c r="AM7" s="672"/>
      <c r="AN7" s="672"/>
      <c r="AO7" s="673"/>
      <c r="AP7" s="668" t="s">
        <v>234</v>
      </c>
      <c r="AQ7" s="669"/>
      <c r="AR7" s="669"/>
      <c r="AS7" s="669"/>
      <c r="AT7" s="669"/>
      <c r="AU7" s="669"/>
      <c r="AV7" s="669"/>
      <c r="AW7" s="669"/>
      <c r="AX7" s="669"/>
      <c r="AY7" s="669"/>
      <c r="AZ7" s="669"/>
      <c r="BA7" s="669"/>
      <c r="BB7" s="669"/>
      <c r="BC7" s="669"/>
      <c r="BD7" s="669"/>
      <c r="BE7" s="669"/>
      <c r="BF7" s="670"/>
      <c r="BG7" s="662">
        <v>568359</v>
      </c>
      <c r="BH7" s="663"/>
      <c r="BI7" s="663"/>
      <c r="BJ7" s="663"/>
      <c r="BK7" s="663"/>
      <c r="BL7" s="663"/>
      <c r="BM7" s="663"/>
      <c r="BN7" s="664"/>
      <c r="BO7" s="665">
        <v>40.799999999999997</v>
      </c>
      <c r="BP7" s="665"/>
      <c r="BQ7" s="665"/>
      <c r="BR7" s="665"/>
      <c r="BS7" s="666">
        <v>20360</v>
      </c>
      <c r="BT7" s="666"/>
      <c r="BU7" s="666"/>
      <c r="BV7" s="666"/>
      <c r="BW7" s="666"/>
      <c r="BX7" s="666"/>
      <c r="BY7" s="666"/>
      <c r="BZ7" s="666"/>
      <c r="CA7" s="666"/>
      <c r="CB7" s="667"/>
      <c r="CD7" s="679" t="s">
        <v>235</v>
      </c>
      <c r="CE7" s="680"/>
      <c r="CF7" s="680"/>
      <c r="CG7" s="680"/>
      <c r="CH7" s="680"/>
      <c r="CI7" s="680"/>
      <c r="CJ7" s="680"/>
      <c r="CK7" s="680"/>
      <c r="CL7" s="680"/>
      <c r="CM7" s="680"/>
      <c r="CN7" s="680"/>
      <c r="CO7" s="680"/>
      <c r="CP7" s="680"/>
      <c r="CQ7" s="681"/>
      <c r="CR7" s="662">
        <v>3607106</v>
      </c>
      <c r="CS7" s="663"/>
      <c r="CT7" s="663"/>
      <c r="CU7" s="663"/>
      <c r="CV7" s="663"/>
      <c r="CW7" s="663"/>
      <c r="CX7" s="663"/>
      <c r="CY7" s="664"/>
      <c r="CZ7" s="665">
        <v>28.2</v>
      </c>
      <c r="DA7" s="665"/>
      <c r="DB7" s="665"/>
      <c r="DC7" s="665"/>
      <c r="DD7" s="678">
        <v>194557</v>
      </c>
      <c r="DE7" s="663"/>
      <c r="DF7" s="663"/>
      <c r="DG7" s="663"/>
      <c r="DH7" s="663"/>
      <c r="DI7" s="663"/>
      <c r="DJ7" s="663"/>
      <c r="DK7" s="663"/>
      <c r="DL7" s="663"/>
      <c r="DM7" s="663"/>
      <c r="DN7" s="663"/>
      <c r="DO7" s="663"/>
      <c r="DP7" s="664"/>
      <c r="DQ7" s="678">
        <v>1534338</v>
      </c>
      <c r="DR7" s="663"/>
      <c r="DS7" s="663"/>
      <c r="DT7" s="663"/>
      <c r="DU7" s="663"/>
      <c r="DV7" s="663"/>
      <c r="DW7" s="663"/>
      <c r="DX7" s="663"/>
      <c r="DY7" s="663"/>
      <c r="DZ7" s="663"/>
      <c r="EA7" s="663"/>
      <c r="EB7" s="663"/>
      <c r="EC7" s="682"/>
    </row>
    <row r="8" spans="2:143" ht="11.25" customHeight="1">
      <c r="B8" s="668" t="s">
        <v>236</v>
      </c>
      <c r="C8" s="669"/>
      <c r="D8" s="669"/>
      <c r="E8" s="669"/>
      <c r="F8" s="669"/>
      <c r="G8" s="669"/>
      <c r="H8" s="669"/>
      <c r="I8" s="669"/>
      <c r="J8" s="669"/>
      <c r="K8" s="669"/>
      <c r="L8" s="669"/>
      <c r="M8" s="669"/>
      <c r="N8" s="669"/>
      <c r="O8" s="669"/>
      <c r="P8" s="669"/>
      <c r="Q8" s="670"/>
      <c r="R8" s="662">
        <v>3161</v>
      </c>
      <c r="S8" s="663"/>
      <c r="T8" s="663"/>
      <c r="U8" s="663"/>
      <c r="V8" s="663"/>
      <c r="W8" s="663"/>
      <c r="X8" s="663"/>
      <c r="Y8" s="664"/>
      <c r="Z8" s="665">
        <v>0</v>
      </c>
      <c r="AA8" s="665"/>
      <c r="AB8" s="665"/>
      <c r="AC8" s="665"/>
      <c r="AD8" s="666">
        <v>3161</v>
      </c>
      <c r="AE8" s="666"/>
      <c r="AF8" s="666"/>
      <c r="AG8" s="666"/>
      <c r="AH8" s="666"/>
      <c r="AI8" s="666"/>
      <c r="AJ8" s="666"/>
      <c r="AK8" s="666"/>
      <c r="AL8" s="671">
        <v>0.1</v>
      </c>
      <c r="AM8" s="672"/>
      <c r="AN8" s="672"/>
      <c r="AO8" s="673"/>
      <c r="AP8" s="668" t="s">
        <v>237</v>
      </c>
      <c r="AQ8" s="669"/>
      <c r="AR8" s="669"/>
      <c r="AS8" s="669"/>
      <c r="AT8" s="669"/>
      <c r="AU8" s="669"/>
      <c r="AV8" s="669"/>
      <c r="AW8" s="669"/>
      <c r="AX8" s="669"/>
      <c r="AY8" s="669"/>
      <c r="AZ8" s="669"/>
      <c r="BA8" s="669"/>
      <c r="BB8" s="669"/>
      <c r="BC8" s="669"/>
      <c r="BD8" s="669"/>
      <c r="BE8" s="669"/>
      <c r="BF8" s="670"/>
      <c r="BG8" s="662">
        <v>18366</v>
      </c>
      <c r="BH8" s="663"/>
      <c r="BI8" s="663"/>
      <c r="BJ8" s="663"/>
      <c r="BK8" s="663"/>
      <c r="BL8" s="663"/>
      <c r="BM8" s="663"/>
      <c r="BN8" s="664"/>
      <c r="BO8" s="665">
        <v>1.3</v>
      </c>
      <c r="BP8" s="665"/>
      <c r="BQ8" s="665"/>
      <c r="BR8" s="665"/>
      <c r="BS8" s="666" t="s">
        <v>128</v>
      </c>
      <c r="BT8" s="666"/>
      <c r="BU8" s="666"/>
      <c r="BV8" s="666"/>
      <c r="BW8" s="666"/>
      <c r="BX8" s="666"/>
      <c r="BY8" s="666"/>
      <c r="BZ8" s="666"/>
      <c r="CA8" s="666"/>
      <c r="CB8" s="667"/>
      <c r="CD8" s="679" t="s">
        <v>238</v>
      </c>
      <c r="CE8" s="680"/>
      <c r="CF8" s="680"/>
      <c r="CG8" s="680"/>
      <c r="CH8" s="680"/>
      <c r="CI8" s="680"/>
      <c r="CJ8" s="680"/>
      <c r="CK8" s="680"/>
      <c r="CL8" s="680"/>
      <c r="CM8" s="680"/>
      <c r="CN8" s="680"/>
      <c r="CO8" s="680"/>
      <c r="CP8" s="680"/>
      <c r="CQ8" s="681"/>
      <c r="CR8" s="662">
        <v>3542112</v>
      </c>
      <c r="CS8" s="663"/>
      <c r="CT8" s="663"/>
      <c r="CU8" s="663"/>
      <c r="CV8" s="663"/>
      <c r="CW8" s="663"/>
      <c r="CX8" s="663"/>
      <c r="CY8" s="664"/>
      <c r="CZ8" s="665">
        <v>27.7</v>
      </c>
      <c r="DA8" s="665"/>
      <c r="DB8" s="665"/>
      <c r="DC8" s="665"/>
      <c r="DD8" s="678">
        <v>22650</v>
      </c>
      <c r="DE8" s="663"/>
      <c r="DF8" s="663"/>
      <c r="DG8" s="663"/>
      <c r="DH8" s="663"/>
      <c r="DI8" s="663"/>
      <c r="DJ8" s="663"/>
      <c r="DK8" s="663"/>
      <c r="DL8" s="663"/>
      <c r="DM8" s="663"/>
      <c r="DN8" s="663"/>
      <c r="DO8" s="663"/>
      <c r="DP8" s="664"/>
      <c r="DQ8" s="678">
        <v>1741126</v>
      </c>
      <c r="DR8" s="663"/>
      <c r="DS8" s="663"/>
      <c r="DT8" s="663"/>
      <c r="DU8" s="663"/>
      <c r="DV8" s="663"/>
      <c r="DW8" s="663"/>
      <c r="DX8" s="663"/>
      <c r="DY8" s="663"/>
      <c r="DZ8" s="663"/>
      <c r="EA8" s="663"/>
      <c r="EB8" s="663"/>
      <c r="EC8" s="682"/>
    </row>
    <row r="9" spans="2:143" ht="11.25" customHeight="1">
      <c r="B9" s="668" t="s">
        <v>239</v>
      </c>
      <c r="C9" s="669"/>
      <c r="D9" s="669"/>
      <c r="E9" s="669"/>
      <c r="F9" s="669"/>
      <c r="G9" s="669"/>
      <c r="H9" s="669"/>
      <c r="I9" s="669"/>
      <c r="J9" s="669"/>
      <c r="K9" s="669"/>
      <c r="L9" s="669"/>
      <c r="M9" s="669"/>
      <c r="N9" s="669"/>
      <c r="O9" s="669"/>
      <c r="P9" s="669"/>
      <c r="Q9" s="670"/>
      <c r="R9" s="662">
        <v>4393</v>
      </c>
      <c r="S9" s="663"/>
      <c r="T9" s="663"/>
      <c r="U9" s="663"/>
      <c r="V9" s="663"/>
      <c r="W9" s="663"/>
      <c r="X9" s="663"/>
      <c r="Y9" s="664"/>
      <c r="Z9" s="665">
        <v>0</v>
      </c>
      <c r="AA9" s="665"/>
      <c r="AB9" s="665"/>
      <c r="AC9" s="665"/>
      <c r="AD9" s="666">
        <v>4393</v>
      </c>
      <c r="AE9" s="666"/>
      <c r="AF9" s="666"/>
      <c r="AG9" s="666"/>
      <c r="AH9" s="666"/>
      <c r="AI9" s="666"/>
      <c r="AJ9" s="666"/>
      <c r="AK9" s="666"/>
      <c r="AL9" s="671">
        <v>0.1</v>
      </c>
      <c r="AM9" s="672"/>
      <c r="AN9" s="672"/>
      <c r="AO9" s="673"/>
      <c r="AP9" s="668" t="s">
        <v>240</v>
      </c>
      <c r="AQ9" s="669"/>
      <c r="AR9" s="669"/>
      <c r="AS9" s="669"/>
      <c r="AT9" s="669"/>
      <c r="AU9" s="669"/>
      <c r="AV9" s="669"/>
      <c r="AW9" s="669"/>
      <c r="AX9" s="669"/>
      <c r="AY9" s="669"/>
      <c r="AZ9" s="669"/>
      <c r="BA9" s="669"/>
      <c r="BB9" s="669"/>
      <c r="BC9" s="669"/>
      <c r="BD9" s="669"/>
      <c r="BE9" s="669"/>
      <c r="BF9" s="670"/>
      <c r="BG9" s="662">
        <v>442259</v>
      </c>
      <c r="BH9" s="663"/>
      <c r="BI9" s="663"/>
      <c r="BJ9" s="663"/>
      <c r="BK9" s="663"/>
      <c r="BL9" s="663"/>
      <c r="BM9" s="663"/>
      <c r="BN9" s="664"/>
      <c r="BO9" s="665">
        <v>31.7</v>
      </c>
      <c r="BP9" s="665"/>
      <c r="BQ9" s="665"/>
      <c r="BR9" s="665"/>
      <c r="BS9" s="666" t="s">
        <v>128</v>
      </c>
      <c r="BT9" s="666"/>
      <c r="BU9" s="666"/>
      <c r="BV9" s="666"/>
      <c r="BW9" s="666"/>
      <c r="BX9" s="666"/>
      <c r="BY9" s="666"/>
      <c r="BZ9" s="666"/>
      <c r="CA9" s="666"/>
      <c r="CB9" s="667"/>
      <c r="CD9" s="679" t="s">
        <v>241</v>
      </c>
      <c r="CE9" s="680"/>
      <c r="CF9" s="680"/>
      <c r="CG9" s="680"/>
      <c r="CH9" s="680"/>
      <c r="CI9" s="680"/>
      <c r="CJ9" s="680"/>
      <c r="CK9" s="680"/>
      <c r="CL9" s="680"/>
      <c r="CM9" s="680"/>
      <c r="CN9" s="680"/>
      <c r="CO9" s="680"/>
      <c r="CP9" s="680"/>
      <c r="CQ9" s="681"/>
      <c r="CR9" s="662">
        <v>1079440</v>
      </c>
      <c r="CS9" s="663"/>
      <c r="CT9" s="663"/>
      <c r="CU9" s="663"/>
      <c r="CV9" s="663"/>
      <c r="CW9" s="663"/>
      <c r="CX9" s="663"/>
      <c r="CY9" s="664"/>
      <c r="CZ9" s="665">
        <v>8.4</v>
      </c>
      <c r="DA9" s="665"/>
      <c r="DB9" s="665"/>
      <c r="DC9" s="665"/>
      <c r="DD9" s="678">
        <v>41444</v>
      </c>
      <c r="DE9" s="663"/>
      <c r="DF9" s="663"/>
      <c r="DG9" s="663"/>
      <c r="DH9" s="663"/>
      <c r="DI9" s="663"/>
      <c r="DJ9" s="663"/>
      <c r="DK9" s="663"/>
      <c r="DL9" s="663"/>
      <c r="DM9" s="663"/>
      <c r="DN9" s="663"/>
      <c r="DO9" s="663"/>
      <c r="DP9" s="664"/>
      <c r="DQ9" s="678">
        <v>804264</v>
      </c>
      <c r="DR9" s="663"/>
      <c r="DS9" s="663"/>
      <c r="DT9" s="663"/>
      <c r="DU9" s="663"/>
      <c r="DV9" s="663"/>
      <c r="DW9" s="663"/>
      <c r="DX9" s="663"/>
      <c r="DY9" s="663"/>
      <c r="DZ9" s="663"/>
      <c r="EA9" s="663"/>
      <c r="EB9" s="663"/>
      <c r="EC9" s="682"/>
    </row>
    <row r="10" spans="2:143" ht="11.25" customHeight="1">
      <c r="B10" s="668" t="s">
        <v>242</v>
      </c>
      <c r="C10" s="669"/>
      <c r="D10" s="669"/>
      <c r="E10" s="669"/>
      <c r="F10" s="669"/>
      <c r="G10" s="669"/>
      <c r="H10" s="669"/>
      <c r="I10" s="669"/>
      <c r="J10" s="669"/>
      <c r="K10" s="669"/>
      <c r="L10" s="669"/>
      <c r="M10" s="669"/>
      <c r="N10" s="669"/>
      <c r="O10" s="669"/>
      <c r="P10" s="669"/>
      <c r="Q10" s="670"/>
      <c r="R10" s="662" t="s">
        <v>128</v>
      </c>
      <c r="S10" s="663"/>
      <c r="T10" s="663"/>
      <c r="U10" s="663"/>
      <c r="V10" s="663"/>
      <c r="W10" s="663"/>
      <c r="X10" s="663"/>
      <c r="Y10" s="664"/>
      <c r="Z10" s="665" t="s">
        <v>128</v>
      </c>
      <c r="AA10" s="665"/>
      <c r="AB10" s="665"/>
      <c r="AC10" s="665"/>
      <c r="AD10" s="666" t="s">
        <v>128</v>
      </c>
      <c r="AE10" s="666"/>
      <c r="AF10" s="666"/>
      <c r="AG10" s="666"/>
      <c r="AH10" s="666"/>
      <c r="AI10" s="666"/>
      <c r="AJ10" s="666"/>
      <c r="AK10" s="666"/>
      <c r="AL10" s="671" t="s">
        <v>128</v>
      </c>
      <c r="AM10" s="672"/>
      <c r="AN10" s="672"/>
      <c r="AO10" s="673"/>
      <c r="AP10" s="668" t="s">
        <v>243</v>
      </c>
      <c r="AQ10" s="669"/>
      <c r="AR10" s="669"/>
      <c r="AS10" s="669"/>
      <c r="AT10" s="669"/>
      <c r="AU10" s="669"/>
      <c r="AV10" s="669"/>
      <c r="AW10" s="669"/>
      <c r="AX10" s="669"/>
      <c r="AY10" s="669"/>
      <c r="AZ10" s="669"/>
      <c r="BA10" s="669"/>
      <c r="BB10" s="669"/>
      <c r="BC10" s="669"/>
      <c r="BD10" s="669"/>
      <c r="BE10" s="669"/>
      <c r="BF10" s="670"/>
      <c r="BG10" s="662">
        <v>36151</v>
      </c>
      <c r="BH10" s="663"/>
      <c r="BI10" s="663"/>
      <c r="BJ10" s="663"/>
      <c r="BK10" s="663"/>
      <c r="BL10" s="663"/>
      <c r="BM10" s="663"/>
      <c r="BN10" s="664"/>
      <c r="BO10" s="665">
        <v>2.6</v>
      </c>
      <c r="BP10" s="665"/>
      <c r="BQ10" s="665"/>
      <c r="BR10" s="665"/>
      <c r="BS10" s="666" t="s">
        <v>128</v>
      </c>
      <c r="BT10" s="666"/>
      <c r="BU10" s="666"/>
      <c r="BV10" s="666"/>
      <c r="BW10" s="666"/>
      <c r="BX10" s="666"/>
      <c r="BY10" s="666"/>
      <c r="BZ10" s="666"/>
      <c r="CA10" s="666"/>
      <c r="CB10" s="667"/>
      <c r="CD10" s="679" t="s">
        <v>244</v>
      </c>
      <c r="CE10" s="680"/>
      <c r="CF10" s="680"/>
      <c r="CG10" s="680"/>
      <c r="CH10" s="680"/>
      <c r="CI10" s="680"/>
      <c r="CJ10" s="680"/>
      <c r="CK10" s="680"/>
      <c r="CL10" s="680"/>
      <c r="CM10" s="680"/>
      <c r="CN10" s="680"/>
      <c r="CO10" s="680"/>
      <c r="CP10" s="680"/>
      <c r="CQ10" s="681"/>
      <c r="CR10" s="662" t="s">
        <v>128</v>
      </c>
      <c r="CS10" s="663"/>
      <c r="CT10" s="663"/>
      <c r="CU10" s="663"/>
      <c r="CV10" s="663"/>
      <c r="CW10" s="663"/>
      <c r="CX10" s="663"/>
      <c r="CY10" s="664"/>
      <c r="CZ10" s="665" t="s">
        <v>128</v>
      </c>
      <c r="DA10" s="665"/>
      <c r="DB10" s="665"/>
      <c r="DC10" s="665"/>
      <c r="DD10" s="678" t="s">
        <v>128</v>
      </c>
      <c r="DE10" s="663"/>
      <c r="DF10" s="663"/>
      <c r="DG10" s="663"/>
      <c r="DH10" s="663"/>
      <c r="DI10" s="663"/>
      <c r="DJ10" s="663"/>
      <c r="DK10" s="663"/>
      <c r="DL10" s="663"/>
      <c r="DM10" s="663"/>
      <c r="DN10" s="663"/>
      <c r="DO10" s="663"/>
      <c r="DP10" s="664"/>
      <c r="DQ10" s="678" t="s">
        <v>128</v>
      </c>
      <c r="DR10" s="663"/>
      <c r="DS10" s="663"/>
      <c r="DT10" s="663"/>
      <c r="DU10" s="663"/>
      <c r="DV10" s="663"/>
      <c r="DW10" s="663"/>
      <c r="DX10" s="663"/>
      <c r="DY10" s="663"/>
      <c r="DZ10" s="663"/>
      <c r="EA10" s="663"/>
      <c r="EB10" s="663"/>
      <c r="EC10" s="682"/>
    </row>
    <row r="11" spans="2:143" ht="11.25" customHeight="1">
      <c r="B11" s="668" t="s">
        <v>245</v>
      </c>
      <c r="C11" s="669"/>
      <c r="D11" s="669"/>
      <c r="E11" s="669"/>
      <c r="F11" s="669"/>
      <c r="G11" s="669"/>
      <c r="H11" s="669"/>
      <c r="I11" s="669"/>
      <c r="J11" s="669"/>
      <c r="K11" s="669"/>
      <c r="L11" s="669"/>
      <c r="M11" s="669"/>
      <c r="N11" s="669"/>
      <c r="O11" s="669"/>
      <c r="P11" s="669"/>
      <c r="Q11" s="670"/>
      <c r="R11" s="662">
        <v>350760</v>
      </c>
      <c r="S11" s="663"/>
      <c r="T11" s="663"/>
      <c r="U11" s="663"/>
      <c r="V11" s="663"/>
      <c r="W11" s="663"/>
      <c r="X11" s="663"/>
      <c r="Y11" s="664"/>
      <c r="Z11" s="671">
        <v>2.6</v>
      </c>
      <c r="AA11" s="672"/>
      <c r="AB11" s="672"/>
      <c r="AC11" s="683"/>
      <c r="AD11" s="678">
        <v>350760</v>
      </c>
      <c r="AE11" s="663"/>
      <c r="AF11" s="663"/>
      <c r="AG11" s="663"/>
      <c r="AH11" s="663"/>
      <c r="AI11" s="663"/>
      <c r="AJ11" s="663"/>
      <c r="AK11" s="664"/>
      <c r="AL11" s="671">
        <v>6.2</v>
      </c>
      <c r="AM11" s="672"/>
      <c r="AN11" s="672"/>
      <c r="AO11" s="673"/>
      <c r="AP11" s="668" t="s">
        <v>246</v>
      </c>
      <c r="AQ11" s="669"/>
      <c r="AR11" s="669"/>
      <c r="AS11" s="669"/>
      <c r="AT11" s="669"/>
      <c r="AU11" s="669"/>
      <c r="AV11" s="669"/>
      <c r="AW11" s="669"/>
      <c r="AX11" s="669"/>
      <c r="AY11" s="669"/>
      <c r="AZ11" s="669"/>
      <c r="BA11" s="669"/>
      <c r="BB11" s="669"/>
      <c r="BC11" s="669"/>
      <c r="BD11" s="669"/>
      <c r="BE11" s="669"/>
      <c r="BF11" s="670"/>
      <c r="BG11" s="662">
        <v>71583</v>
      </c>
      <c r="BH11" s="663"/>
      <c r="BI11" s="663"/>
      <c r="BJ11" s="663"/>
      <c r="BK11" s="663"/>
      <c r="BL11" s="663"/>
      <c r="BM11" s="663"/>
      <c r="BN11" s="664"/>
      <c r="BO11" s="665">
        <v>5.0999999999999996</v>
      </c>
      <c r="BP11" s="665"/>
      <c r="BQ11" s="665"/>
      <c r="BR11" s="665"/>
      <c r="BS11" s="666">
        <v>20360</v>
      </c>
      <c r="BT11" s="666"/>
      <c r="BU11" s="666"/>
      <c r="BV11" s="666"/>
      <c r="BW11" s="666"/>
      <c r="BX11" s="666"/>
      <c r="BY11" s="666"/>
      <c r="BZ11" s="666"/>
      <c r="CA11" s="666"/>
      <c r="CB11" s="667"/>
      <c r="CD11" s="679" t="s">
        <v>247</v>
      </c>
      <c r="CE11" s="680"/>
      <c r="CF11" s="680"/>
      <c r="CG11" s="680"/>
      <c r="CH11" s="680"/>
      <c r="CI11" s="680"/>
      <c r="CJ11" s="680"/>
      <c r="CK11" s="680"/>
      <c r="CL11" s="680"/>
      <c r="CM11" s="680"/>
      <c r="CN11" s="680"/>
      <c r="CO11" s="680"/>
      <c r="CP11" s="680"/>
      <c r="CQ11" s="681"/>
      <c r="CR11" s="662">
        <v>906291</v>
      </c>
      <c r="CS11" s="663"/>
      <c r="CT11" s="663"/>
      <c r="CU11" s="663"/>
      <c r="CV11" s="663"/>
      <c r="CW11" s="663"/>
      <c r="CX11" s="663"/>
      <c r="CY11" s="664"/>
      <c r="CZ11" s="665">
        <v>7.1</v>
      </c>
      <c r="DA11" s="665"/>
      <c r="DB11" s="665"/>
      <c r="DC11" s="665"/>
      <c r="DD11" s="678">
        <v>396183</v>
      </c>
      <c r="DE11" s="663"/>
      <c r="DF11" s="663"/>
      <c r="DG11" s="663"/>
      <c r="DH11" s="663"/>
      <c r="DI11" s="663"/>
      <c r="DJ11" s="663"/>
      <c r="DK11" s="663"/>
      <c r="DL11" s="663"/>
      <c r="DM11" s="663"/>
      <c r="DN11" s="663"/>
      <c r="DO11" s="663"/>
      <c r="DP11" s="664"/>
      <c r="DQ11" s="678">
        <v>280663</v>
      </c>
      <c r="DR11" s="663"/>
      <c r="DS11" s="663"/>
      <c r="DT11" s="663"/>
      <c r="DU11" s="663"/>
      <c r="DV11" s="663"/>
      <c r="DW11" s="663"/>
      <c r="DX11" s="663"/>
      <c r="DY11" s="663"/>
      <c r="DZ11" s="663"/>
      <c r="EA11" s="663"/>
      <c r="EB11" s="663"/>
      <c r="EC11" s="682"/>
    </row>
    <row r="12" spans="2:143" ht="11.25" customHeight="1">
      <c r="B12" s="668" t="s">
        <v>248</v>
      </c>
      <c r="C12" s="669"/>
      <c r="D12" s="669"/>
      <c r="E12" s="669"/>
      <c r="F12" s="669"/>
      <c r="G12" s="669"/>
      <c r="H12" s="669"/>
      <c r="I12" s="669"/>
      <c r="J12" s="669"/>
      <c r="K12" s="669"/>
      <c r="L12" s="669"/>
      <c r="M12" s="669"/>
      <c r="N12" s="669"/>
      <c r="O12" s="669"/>
      <c r="P12" s="669"/>
      <c r="Q12" s="670"/>
      <c r="R12" s="662" t="s">
        <v>128</v>
      </c>
      <c r="S12" s="663"/>
      <c r="T12" s="663"/>
      <c r="U12" s="663"/>
      <c r="V12" s="663"/>
      <c r="W12" s="663"/>
      <c r="X12" s="663"/>
      <c r="Y12" s="664"/>
      <c r="Z12" s="665" t="s">
        <v>128</v>
      </c>
      <c r="AA12" s="665"/>
      <c r="AB12" s="665"/>
      <c r="AC12" s="665"/>
      <c r="AD12" s="666" t="s">
        <v>128</v>
      </c>
      <c r="AE12" s="666"/>
      <c r="AF12" s="666"/>
      <c r="AG12" s="666"/>
      <c r="AH12" s="666"/>
      <c r="AI12" s="666"/>
      <c r="AJ12" s="666"/>
      <c r="AK12" s="666"/>
      <c r="AL12" s="671" t="s">
        <v>128</v>
      </c>
      <c r="AM12" s="672"/>
      <c r="AN12" s="672"/>
      <c r="AO12" s="673"/>
      <c r="AP12" s="668" t="s">
        <v>249</v>
      </c>
      <c r="AQ12" s="669"/>
      <c r="AR12" s="669"/>
      <c r="AS12" s="669"/>
      <c r="AT12" s="669"/>
      <c r="AU12" s="669"/>
      <c r="AV12" s="669"/>
      <c r="AW12" s="669"/>
      <c r="AX12" s="669"/>
      <c r="AY12" s="669"/>
      <c r="AZ12" s="669"/>
      <c r="BA12" s="669"/>
      <c r="BB12" s="669"/>
      <c r="BC12" s="669"/>
      <c r="BD12" s="669"/>
      <c r="BE12" s="669"/>
      <c r="BF12" s="670"/>
      <c r="BG12" s="662">
        <v>664486</v>
      </c>
      <c r="BH12" s="663"/>
      <c r="BI12" s="663"/>
      <c r="BJ12" s="663"/>
      <c r="BK12" s="663"/>
      <c r="BL12" s="663"/>
      <c r="BM12" s="663"/>
      <c r="BN12" s="664"/>
      <c r="BO12" s="665">
        <v>47.7</v>
      </c>
      <c r="BP12" s="665"/>
      <c r="BQ12" s="665"/>
      <c r="BR12" s="665"/>
      <c r="BS12" s="666" t="s">
        <v>128</v>
      </c>
      <c r="BT12" s="666"/>
      <c r="BU12" s="666"/>
      <c r="BV12" s="666"/>
      <c r="BW12" s="666"/>
      <c r="BX12" s="666"/>
      <c r="BY12" s="666"/>
      <c r="BZ12" s="666"/>
      <c r="CA12" s="666"/>
      <c r="CB12" s="667"/>
      <c r="CD12" s="679" t="s">
        <v>250</v>
      </c>
      <c r="CE12" s="680"/>
      <c r="CF12" s="680"/>
      <c r="CG12" s="680"/>
      <c r="CH12" s="680"/>
      <c r="CI12" s="680"/>
      <c r="CJ12" s="680"/>
      <c r="CK12" s="680"/>
      <c r="CL12" s="680"/>
      <c r="CM12" s="680"/>
      <c r="CN12" s="680"/>
      <c r="CO12" s="680"/>
      <c r="CP12" s="680"/>
      <c r="CQ12" s="681"/>
      <c r="CR12" s="662">
        <v>322601</v>
      </c>
      <c r="CS12" s="663"/>
      <c r="CT12" s="663"/>
      <c r="CU12" s="663"/>
      <c r="CV12" s="663"/>
      <c r="CW12" s="663"/>
      <c r="CX12" s="663"/>
      <c r="CY12" s="664"/>
      <c r="CZ12" s="665">
        <v>2.5</v>
      </c>
      <c r="DA12" s="665"/>
      <c r="DB12" s="665"/>
      <c r="DC12" s="665"/>
      <c r="DD12" s="678">
        <v>135485</v>
      </c>
      <c r="DE12" s="663"/>
      <c r="DF12" s="663"/>
      <c r="DG12" s="663"/>
      <c r="DH12" s="663"/>
      <c r="DI12" s="663"/>
      <c r="DJ12" s="663"/>
      <c r="DK12" s="663"/>
      <c r="DL12" s="663"/>
      <c r="DM12" s="663"/>
      <c r="DN12" s="663"/>
      <c r="DO12" s="663"/>
      <c r="DP12" s="664"/>
      <c r="DQ12" s="678">
        <v>217838</v>
      </c>
      <c r="DR12" s="663"/>
      <c r="DS12" s="663"/>
      <c r="DT12" s="663"/>
      <c r="DU12" s="663"/>
      <c r="DV12" s="663"/>
      <c r="DW12" s="663"/>
      <c r="DX12" s="663"/>
      <c r="DY12" s="663"/>
      <c r="DZ12" s="663"/>
      <c r="EA12" s="663"/>
      <c r="EB12" s="663"/>
      <c r="EC12" s="682"/>
    </row>
    <row r="13" spans="2:143" ht="11.25" customHeight="1">
      <c r="B13" s="668" t="s">
        <v>251</v>
      </c>
      <c r="C13" s="669"/>
      <c r="D13" s="669"/>
      <c r="E13" s="669"/>
      <c r="F13" s="669"/>
      <c r="G13" s="669"/>
      <c r="H13" s="669"/>
      <c r="I13" s="669"/>
      <c r="J13" s="669"/>
      <c r="K13" s="669"/>
      <c r="L13" s="669"/>
      <c r="M13" s="669"/>
      <c r="N13" s="669"/>
      <c r="O13" s="669"/>
      <c r="P13" s="669"/>
      <c r="Q13" s="670"/>
      <c r="R13" s="662" t="s">
        <v>128</v>
      </c>
      <c r="S13" s="663"/>
      <c r="T13" s="663"/>
      <c r="U13" s="663"/>
      <c r="V13" s="663"/>
      <c r="W13" s="663"/>
      <c r="X13" s="663"/>
      <c r="Y13" s="664"/>
      <c r="Z13" s="665" t="s">
        <v>128</v>
      </c>
      <c r="AA13" s="665"/>
      <c r="AB13" s="665"/>
      <c r="AC13" s="665"/>
      <c r="AD13" s="666" t="s">
        <v>128</v>
      </c>
      <c r="AE13" s="666"/>
      <c r="AF13" s="666"/>
      <c r="AG13" s="666"/>
      <c r="AH13" s="666"/>
      <c r="AI13" s="666"/>
      <c r="AJ13" s="666"/>
      <c r="AK13" s="666"/>
      <c r="AL13" s="671" t="s">
        <v>128</v>
      </c>
      <c r="AM13" s="672"/>
      <c r="AN13" s="672"/>
      <c r="AO13" s="673"/>
      <c r="AP13" s="668" t="s">
        <v>252</v>
      </c>
      <c r="AQ13" s="669"/>
      <c r="AR13" s="669"/>
      <c r="AS13" s="669"/>
      <c r="AT13" s="669"/>
      <c r="AU13" s="669"/>
      <c r="AV13" s="669"/>
      <c r="AW13" s="669"/>
      <c r="AX13" s="669"/>
      <c r="AY13" s="669"/>
      <c r="AZ13" s="669"/>
      <c r="BA13" s="669"/>
      <c r="BB13" s="669"/>
      <c r="BC13" s="669"/>
      <c r="BD13" s="669"/>
      <c r="BE13" s="669"/>
      <c r="BF13" s="670"/>
      <c r="BG13" s="662">
        <v>650861</v>
      </c>
      <c r="BH13" s="663"/>
      <c r="BI13" s="663"/>
      <c r="BJ13" s="663"/>
      <c r="BK13" s="663"/>
      <c r="BL13" s="663"/>
      <c r="BM13" s="663"/>
      <c r="BN13" s="664"/>
      <c r="BO13" s="665">
        <v>46.7</v>
      </c>
      <c r="BP13" s="665"/>
      <c r="BQ13" s="665"/>
      <c r="BR13" s="665"/>
      <c r="BS13" s="666" t="s">
        <v>128</v>
      </c>
      <c r="BT13" s="666"/>
      <c r="BU13" s="666"/>
      <c r="BV13" s="666"/>
      <c r="BW13" s="666"/>
      <c r="BX13" s="666"/>
      <c r="BY13" s="666"/>
      <c r="BZ13" s="666"/>
      <c r="CA13" s="666"/>
      <c r="CB13" s="667"/>
      <c r="CD13" s="679" t="s">
        <v>253</v>
      </c>
      <c r="CE13" s="680"/>
      <c r="CF13" s="680"/>
      <c r="CG13" s="680"/>
      <c r="CH13" s="680"/>
      <c r="CI13" s="680"/>
      <c r="CJ13" s="680"/>
      <c r="CK13" s="680"/>
      <c r="CL13" s="680"/>
      <c r="CM13" s="680"/>
      <c r="CN13" s="680"/>
      <c r="CO13" s="680"/>
      <c r="CP13" s="680"/>
      <c r="CQ13" s="681"/>
      <c r="CR13" s="662">
        <v>511530</v>
      </c>
      <c r="CS13" s="663"/>
      <c r="CT13" s="663"/>
      <c r="CU13" s="663"/>
      <c r="CV13" s="663"/>
      <c r="CW13" s="663"/>
      <c r="CX13" s="663"/>
      <c r="CY13" s="664"/>
      <c r="CZ13" s="665">
        <v>4</v>
      </c>
      <c r="DA13" s="665"/>
      <c r="DB13" s="665"/>
      <c r="DC13" s="665"/>
      <c r="DD13" s="678">
        <v>412498</v>
      </c>
      <c r="DE13" s="663"/>
      <c r="DF13" s="663"/>
      <c r="DG13" s="663"/>
      <c r="DH13" s="663"/>
      <c r="DI13" s="663"/>
      <c r="DJ13" s="663"/>
      <c r="DK13" s="663"/>
      <c r="DL13" s="663"/>
      <c r="DM13" s="663"/>
      <c r="DN13" s="663"/>
      <c r="DO13" s="663"/>
      <c r="DP13" s="664"/>
      <c r="DQ13" s="678">
        <v>170095</v>
      </c>
      <c r="DR13" s="663"/>
      <c r="DS13" s="663"/>
      <c r="DT13" s="663"/>
      <c r="DU13" s="663"/>
      <c r="DV13" s="663"/>
      <c r="DW13" s="663"/>
      <c r="DX13" s="663"/>
      <c r="DY13" s="663"/>
      <c r="DZ13" s="663"/>
      <c r="EA13" s="663"/>
      <c r="EB13" s="663"/>
      <c r="EC13" s="682"/>
    </row>
    <row r="14" spans="2:143" ht="11.25" customHeight="1">
      <c r="B14" s="668" t="s">
        <v>254</v>
      </c>
      <c r="C14" s="669"/>
      <c r="D14" s="669"/>
      <c r="E14" s="669"/>
      <c r="F14" s="669"/>
      <c r="G14" s="669"/>
      <c r="H14" s="669"/>
      <c r="I14" s="669"/>
      <c r="J14" s="669"/>
      <c r="K14" s="669"/>
      <c r="L14" s="669"/>
      <c r="M14" s="669"/>
      <c r="N14" s="669"/>
      <c r="O14" s="669"/>
      <c r="P14" s="669"/>
      <c r="Q14" s="670"/>
      <c r="R14" s="662" t="s">
        <v>128</v>
      </c>
      <c r="S14" s="663"/>
      <c r="T14" s="663"/>
      <c r="U14" s="663"/>
      <c r="V14" s="663"/>
      <c r="W14" s="663"/>
      <c r="X14" s="663"/>
      <c r="Y14" s="664"/>
      <c r="Z14" s="665" t="s">
        <v>128</v>
      </c>
      <c r="AA14" s="665"/>
      <c r="AB14" s="665"/>
      <c r="AC14" s="665"/>
      <c r="AD14" s="666" t="s">
        <v>128</v>
      </c>
      <c r="AE14" s="666"/>
      <c r="AF14" s="666"/>
      <c r="AG14" s="666"/>
      <c r="AH14" s="666"/>
      <c r="AI14" s="666"/>
      <c r="AJ14" s="666"/>
      <c r="AK14" s="666"/>
      <c r="AL14" s="671" t="s">
        <v>128</v>
      </c>
      <c r="AM14" s="672"/>
      <c r="AN14" s="672"/>
      <c r="AO14" s="673"/>
      <c r="AP14" s="668" t="s">
        <v>255</v>
      </c>
      <c r="AQ14" s="669"/>
      <c r="AR14" s="669"/>
      <c r="AS14" s="669"/>
      <c r="AT14" s="669"/>
      <c r="AU14" s="669"/>
      <c r="AV14" s="669"/>
      <c r="AW14" s="669"/>
      <c r="AX14" s="669"/>
      <c r="AY14" s="669"/>
      <c r="AZ14" s="669"/>
      <c r="BA14" s="669"/>
      <c r="BB14" s="669"/>
      <c r="BC14" s="669"/>
      <c r="BD14" s="669"/>
      <c r="BE14" s="669"/>
      <c r="BF14" s="670"/>
      <c r="BG14" s="662">
        <v>57309</v>
      </c>
      <c r="BH14" s="663"/>
      <c r="BI14" s="663"/>
      <c r="BJ14" s="663"/>
      <c r="BK14" s="663"/>
      <c r="BL14" s="663"/>
      <c r="BM14" s="663"/>
      <c r="BN14" s="664"/>
      <c r="BO14" s="665">
        <v>4.0999999999999996</v>
      </c>
      <c r="BP14" s="665"/>
      <c r="BQ14" s="665"/>
      <c r="BR14" s="665"/>
      <c r="BS14" s="666" t="s">
        <v>128</v>
      </c>
      <c r="BT14" s="666"/>
      <c r="BU14" s="666"/>
      <c r="BV14" s="666"/>
      <c r="BW14" s="666"/>
      <c r="BX14" s="666"/>
      <c r="BY14" s="666"/>
      <c r="BZ14" s="666"/>
      <c r="CA14" s="666"/>
      <c r="CB14" s="667"/>
      <c r="CD14" s="679" t="s">
        <v>256</v>
      </c>
      <c r="CE14" s="680"/>
      <c r="CF14" s="680"/>
      <c r="CG14" s="680"/>
      <c r="CH14" s="680"/>
      <c r="CI14" s="680"/>
      <c r="CJ14" s="680"/>
      <c r="CK14" s="680"/>
      <c r="CL14" s="680"/>
      <c r="CM14" s="680"/>
      <c r="CN14" s="680"/>
      <c r="CO14" s="680"/>
      <c r="CP14" s="680"/>
      <c r="CQ14" s="681"/>
      <c r="CR14" s="662">
        <v>528833</v>
      </c>
      <c r="CS14" s="663"/>
      <c r="CT14" s="663"/>
      <c r="CU14" s="663"/>
      <c r="CV14" s="663"/>
      <c r="CW14" s="663"/>
      <c r="CX14" s="663"/>
      <c r="CY14" s="664"/>
      <c r="CZ14" s="665">
        <v>4.0999999999999996</v>
      </c>
      <c r="DA14" s="665"/>
      <c r="DB14" s="665"/>
      <c r="DC14" s="665"/>
      <c r="DD14" s="678">
        <v>101202</v>
      </c>
      <c r="DE14" s="663"/>
      <c r="DF14" s="663"/>
      <c r="DG14" s="663"/>
      <c r="DH14" s="663"/>
      <c r="DI14" s="663"/>
      <c r="DJ14" s="663"/>
      <c r="DK14" s="663"/>
      <c r="DL14" s="663"/>
      <c r="DM14" s="663"/>
      <c r="DN14" s="663"/>
      <c r="DO14" s="663"/>
      <c r="DP14" s="664"/>
      <c r="DQ14" s="678">
        <v>485129</v>
      </c>
      <c r="DR14" s="663"/>
      <c r="DS14" s="663"/>
      <c r="DT14" s="663"/>
      <c r="DU14" s="663"/>
      <c r="DV14" s="663"/>
      <c r="DW14" s="663"/>
      <c r="DX14" s="663"/>
      <c r="DY14" s="663"/>
      <c r="DZ14" s="663"/>
      <c r="EA14" s="663"/>
      <c r="EB14" s="663"/>
      <c r="EC14" s="682"/>
    </row>
    <row r="15" spans="2:143" ht="11.25" customHeight="1">
      <c r="B15" s="668" t="s">
        <v>257</v>
      </c>
      <c r="C15" s="669"/>
      <c r="D15" s="669"/>
      <c r="E15" s="669"/>
      <c r="F15" s="669"/>
      <c r="G15" s="669"/>
      <c r="H15" s="669"/>
      <c r="I15" s="669"/>
      <c r="J15" s="669"/>
      <c r="K15" s="669"/>
      <c r="L15" s="669"/>
      <c r="M15" s="669"/>
      <c r="N15" s="669"/>
      <c r="O15" s="669"/>
      <c r="P15" s="669"/>
      <c r="Q15" s="670"/>
      <c r="R15" s="662" t="s">
        <v>128</v>
      </c>
      <c r="S15" s="663"/>
      <c r="T15" s="663"/>
      <c r="U15" s="663"/>
      <c r="V15" s="663"/>
      <c r="W15" s="663"/>
      <c r="X15" s="663"/>
      <c r="Y15" s="664"/>
      <c r="Z15" s="665" t="s">
        <v>128</v>
      </c>
      <c r="AA15" s="665"/>
      <c r="AB15" s="665"/>
      <c r="AC15" s="665"/>
      <c r="AD15" s="666" t="s">
        <v>128</v>
      </c>
      <c r="AE15" s="666"/>
      <c r="AF15" s="666"/>
      <c r="AG15" s="666"/>
      <c r="AH15" s="666"/>
      <c r="AI15" s="666"/>
      <c r="AJ15" s="666"/>
      <c r="AK15" s="666"/>
      <c r="AL15" s="671" t="s">
        <v>128</v>
      </c>
      <c r="AM15" s="672"/>
      <c r="AN15" s="672"/>
      <c r="AO15" s="673"/>
      <c r="AP15" s="668" t="s">
        <v>258</v>
      </c>
      <c r="AQ15" s="669"/>
      <c r="AR15" s="669"/>
      <c r="AS15" s="669"/>
      <c r="AT15" s="669"/>
      <c r="AU15" s="669"/>
      <c r="AV15" s="669"/>
      <c r="AW15" s="669"/>
      <c r="AX15" s="669"/>
      <c r="AY15" s="669"/>
      <c r="AZ15" s="669"/>
      <c r="BA15" s="669"/>
      <c r="BB15" s="669"/>
      <c r="BC15" s="669"/>
      <c r="BD15" s="669"/>
      <c r="BE15" s="669"/>
      <c r="BF15" s="670"/>
      <c r="BG15" s="662">
        <v>101807</v>
      </c>
      <c r="BH15" s="663"/>
      <c r="BI15" s="663"/>
      <c r="BJ15" s="663"/>
      <c r="BK15" s="663"/>
      <c r="BL15" s="663"/>
      <c r="BM15" s="663"/>
      <c r="BN15" s="664"/>
      <c r="BO15" s="665">
        <v>7.3</v>
      </c>
      <c r="BP15" s="665"/>
      <c r="BQ15" s="665"/>
      <c r="BR15" s="665"/>
      <c r="BS15" s="666" t="s">
        <v>128</v>
      </c>
      <c r="BT15" s="666"/>
      <c r="BU15" s="666"/>
      <c r="BV15" s="666"/>
      <c r="BW15" s="666"/>
      <c r="BX15" s="666"/>
      <c r="BY15" s="666"/>
      <c r="BZ15" s="666"/>
      <c r="CA15" s="666"/>
      <c r="CB15" s="667"/>
      <c r="CD15" s="679" t="s">
        <v>259</v>
      </c>
      <c r="CE15" s="680"/>
      <c r="CF15" s="680"/>
      <c r="CG15" s="680"/>
      <c r="CH15" s="680"/>
      <c r="CI15" s="680"/>
      <c r="CJ15" s="680"/>
      <c r="CK15" s="680"/>
      <c r="CL15" s="680"/>
      <c r="CM15" s="680"/>
      <c r="CN15" s="680"/>
      <c r="CO15" s="680"/>
      <c r="CP15" s="680"/>
      <c r="CQ15" s="681"/>
      <c r="CR15" s="662">
        <v>757828</v>
      </c>
      <c r="CS15" s="663"/>
      <c r="CT15" s="663"/>
      <c r="CU15" s="663"/>
      <c r="CV15" s="663"/>
      <c r="CW15" s="663"/>
      <c r="CX15" s="663"/>
      <c r="CY15" s="664"/>
      <c r="CZ15" s="665">
        <v>5.9</v>
      </c>
      <c r="DA15" s="665"/>
      <c r="DB15" s="665"/>
      <c r="DC15" s="665"/>
      <c r="DD15" s="678">
        <v>152605</v>
      </c>
      <c r="DE15" s="663"/>
      <c r="DF15" s="663"/>
      <c r="DG15" s="663"/>
      <c r="DH15" s="663"/>
      <c r="DI15" s="663"/>
      <c r="DJ15" s="663"/>
      <c r="DK15" s="663"/>
      <c r="DL15" s="663"/>
      <c r="DM15" s="663"/>
      <c r="DN15" s="663"/>
      <c r="DO15" s="663"/>
      <c r="DP15" s="664"/>
      <c r="DQ15" s="678">
        <v>515710</v>
      </c>
      <c r="DR15" s="663"/>
      <c r="DS15" s="663"/>
      <c r="DT15" s="663"/>
      <c r="DU15" s="663"/>
      <c r="DV15" s="663"/>
      <c r="DW15" s="663"/>
      <c r="DX15" s="663"/>
      <c r="DY15" s="663"/>
      <c r="DZ15" s="663"/>
      <c r="EA15" s="663"/>
      <c r="EB15" s="663"/>
      <c r="EC15" s="682"/>
    </row>
    <row r="16" spans="2:143" ht="11.25" customHeight="1">
      <c r="B16" s="668" t="s">
        <v>260</v>
      </c>
      <c r="C16" s="669"/>
      <c r="D16" s="669"/>
      <c r="E16" s="669"/>
      <c r="F16" s="669"/>
      <c r="G16" s="669"/>
      <c r="H16" s="669"/>
      <c r="I16" s="669"/>
      <c r="J16" s="669"/>
      <c r="K16" s="669"/>
      <c r="L16" s="669"/>
      <c r="M16" s="669"/>
      <c r="N16" s="669"/>
      <c r="O16" s="669"/>
      <c r="P16" s="669"/>
      <c r="Q16" s="670"/>
      <c r="R16" s="662">
        <v>4269</v>
      </c>
      <c r="S16" s="663"/>
      <c r="T16" s="663"/>
      <c r="U16" s="663"/>
      <c r="V16" s="663"/>
      <c r="W16" s="663"/>
      <c r="X16" s="663"/>
      <c r="Y16" s="664"/>
      <c r="Z16" s="665">
        <v>0</v>
      </c>
      <c r="AA16" s="665"/>
      <c r="AB16" s="665"/>
      <c r="AC16" s="665"/>
      <c r="AD16" s="666">
        <v>4269</v>
      </c>
      <c r="AE16" s="666"/>
      <c r="AF16" s="666"/>
      <c r="AG16" s="666"/>
      <c r="AH16" s="666"/>
      <c r="AI16" s="666"/>
      <c r="AJ16" s="666"/>
      <c r="AK16" s="666"/>
      <c r="AL16" s="671">
        <v>0.1</v>
      </c>
      <c r="AM16" s="672"/>
      <c r="AN16" s="672"/>
      <c r="AO16" s="673"/>
      <c r="AP16" s="668" t="s">
        <v>261</v>
      </c>
      <c r="AQ16" s="669"/>
      <c r="AR16" s="669"/>
      <c r="AS16" s="669"/>
      <c r="AT16" s="669"/>
      <c r="AU16" s="669"/>
      <c r="AV16" s="669"/>
      <c r="AW16" s="669"/>
      <c r="AX16" s="669"/>
      <c r="AY16" s="669"/>
      <c r="AZ16" s="669"/>
      <c r="BA16" s="669"/>
      <c r="BB16" s="669"/>
      <c r="BC16" s="669"/>
      <c r="BD16" s="669"/>
      <c r="BE16" s="669"/>
      <c r="BF16" s="670"/>
      <c r="BG16" s="662" t="s">
        <v>128</v>
      </c>
      <c r="BH16" s="663"/>
      <c r="BI16" s="663"/>
      <c r="BJ16" s="663"/>
      <c r="BK16" s="663"/>
      <c r="BL16" s="663"/>
      <c r="BM16" s="663"/>
      <c r="BN16" s="664"/>
      <c r="BO16" s="665" t="s">
        <v>128</v>
      </c>
      <c r="BP16" s="665"/>
      <c r="BQ16" s="665"/>
      <c r="BR16" s="665"/>
      <c r="BS16" s="666" t="s">
        <v>128</v>
      </c>
      <c r="BT16" s="666"/>
      <c r="BU16" s="666"/>
      <c r="BV16" s="666"/>
      <c r="BW16" s="666"/>
      <c r="BX16" s="666"/>
      <c r="BY16" s="666"/>
      <c r="BZ16" s="666"/>
      <c r="CA16" s="666"/>
      <c r="CB16" s="667"/>
      <c r="CD16" s="679" t="s">
        <v>262</v>
      </c>
      <c r="CE16" s="680"/>
      <c r="CF16" s="680"/>
      <c r="CG16" s="680"/>
      <c r="CH16" s="680"/>
      <c r="CI16" s="680"/>
      <c r="CJ16" s="680"/>
      <c r="CK16" s="680"/>
      <c r="CL16" s="680"/>
      <c r="CM16" s="680"/>
      <c r="CN16" s="680"/>
      <c r="CO16" s="680"/>
      <c r="CP16" s="680"/>
      <c r="CQ16" s="681"/>
      <c r="CR16" s="662">
        <v>361156</v>
      </c>
      <c r="CS16" s="663"/>
      <c r="CT16" s="663"/>
      <c r="CU16" s="663"/>
      <c r="CV16" s="663"/>
      <c r="CW16" s="663"/>
      <c r="CX16" s="663"/>
      <c r="CY16" s="664"/>
      <c r="CZ16" s="665">
        <v>2.8</v>
      </c>
      <c r="DA16" s="665"/>
      <c r="DB16" s="665"/>
      <c r="DC16" s="665"/>
      <c r="DD16" s="678" t="s">
        <v>128</v>
      </c>
      <c r="DE16" s="663"/>
      <c r="DF16" s="663"/>
      <c r="DG16" s="663"/>
      <c r="DH16" s="663"/>
      <c r="DI16" s="663"/>
      <c r="DJ16" s="663"/>
      <c r="DK16" s="663"/>
      <c r="DL16" s="663"/>
      <c r="DM16" s="663"/>
      <c r="DN16" s="663"/>
      <c r="DO16" s="663"/>
      <c r="DP16" s="664"/>
      <c r="DQ16" s="678">
        <v>72161</v>
      </c>
      <c r="DR16" s="663"/>
      <c r="DS16" s="663"/>
      <c r="DT16" s="663"/>
      <c r="DU16" s="663"/>
      <c r="DV16" s="663"/>
      <c r="DW16" s="663"/>
      <c r="DX16" s="663"/>
      <c r="DY16" s="663"/>
      <c r="DZ16" s="663"/>
      <c r="EA16" s="663"/>
      <c r="EB16" s="663"/>
      <c r="EC16" s="682"/>
    </row>
    <row r="17" spans="2:133" ht="11.25" customHeight="1">
      <c r="B17" s="668" t="s">
        <v>263</v>
      </c>
      <c r="C17" s="669"/>
      <c r="D17" s="669"/>
      <c r="E17" s="669"/>
      <c r="F17" s="669"/>
      <c r="G17" s="669"/>
      <c r="H17" s="669"/>
      <c r="I17" s="669"/>
      <c r="J17" s="669"/>
      <c r="K17" s="669"/>
      <c r="L17" s="669"/>
      <c r="M17" s="669"/>
      <c r="N17" s="669"/>
      <c r="O17" s="669"/>
      <c r="P17" s="669"/>
      <c r="Q17" s="670"/>
      <c r="R17" s="662">
        <v>19918</v>
      </c>
      <c r="S17" s="663"/>
      <c r="T17" s="663"/>
      <c r="U17" s="663"/>
      <c r="V17" s="663"/>
      <c r="W17" s="663"/>
      <c r="X17" s="663"/>
      <c r="Y17" s="664"/>
      <c r="Z17" s="665">
        <v>0.2</v>
      </c>
      <c r="AA17" s="665"/>
      <c r="AB17" s="665"/>
      <c r="AC17" s="665"/>
      <c r="AD17" s="666">
        <v>19918</v>
      </c>
      <c r="AE17" s="666"/>
      <c r="AF17" s="666"/>
      <c r="AG17" s="666"/>
      <c r="AH17" s="666"/>
      <c r="AI17" s="666"/>
      <c r="AJ17" s="666"/>
      <c r="AK17" s="666"/>
      <c r="AL17" s="671">
        <v>0.4</v>
      </c>
      <c r="AM17" s="672"/>
      <c r="AN17" s="672"/>
      <c r="AO17" s="673"/>
      <c r="AP17" s="668" t="s">
        <v>264</v>
      </c>
      <c r="AQ17" s="669"/>
      <c r="AR17" s="669"/>
      <c r="AS17" s="669"/>
      <c r="AT17" s="669"/>
      <c r="AU17" s="669"/>
      <c r="AV17" s="669"/>
      <c r="AW17" s="669"/>
      <c r="AX17" s="669"/>
      <c r="AY17" s="669"/>
      <c r="AZ17" s="669"/>
      <c r="BA17" s="669"/>
      <c r="BB17" s="669"/>
      <c r="BC17" s="669"/>
      <c r="BD17" s="669"/>
      <c r="BE17" s="669"/>
      <c r="BF17" s="670"/>
      <c r="BG17" s="662" t="s">
        <v>128</v>
      </c>
      <c r="BH17" s="663"/>
      <c r="BI17" s="663"/>
      <c r="BJ17" s="663"/>
      <c r="BK17" s="663"/>
      <c r="BL17" s="663"/>
      <c r="BM17" s="663"/>
      <c r="BN17" s="664"/>
      <c r="BO17" s="665" t="s">
        <v>128</v>
      </c>
      <c r="BP17" s="665"/>
      <c r="BQ17" s="665"/>
      <c r="BR17" s="665"/>
      <c r="BS17" s="666" t="s">
        <v>128</v>
      </c>
      <c r="BT17" s="666"/>
      <c r="BU17" s="666"/>
      <c r="BV17" s="666"/>
      <c r="BW17" s="666"/>
      <c r="BX17" s="666"/>
      <c r="BY17" s="666"/>
      <c r="BZ17" s="666"/>
      <c r="CA17" s="666"/>
      <c r="CB17" s="667"/>
      <c r="CD17" s="679" t="s">
        <v>265</v>
      </c>
      <c r="CE17" s="680"/>
      <c r="CF17" s="680"/>
      <c r="CG17" s="680"/>
      <c r="CH17" s="680"/>
      <c r="CI17" s="680"/>
      <c r="CJ17" s="680"/>
      <c r="CK17" s="680"/>
      <c r="CL17" s="680"/>
      <c r="CM17" s="680"/>
      <c r="CN17" s="680"/>
      <c r="CO17" s="680"/>
      <c r="CP17" s="680"/>
      <c r="CQ17" s="681"/>
      <c r="CR17" s="662">
        <v>1078946</v>
      </c>
      <c r="CS17" s="663"/>
      <c r="CT17" s="663"/>
      <c r="CU17" s="663"/>
      <c r="CV17" s="663"/>
      <c r="CW17" s="663"/>
      <c r="CX17" s="663"/>
      <c r="CY17" s="664"/>
      <c r="CZ17" s="665">
        <v>8.4</v>
      </c>
      <c r="DA17" s="665"/>
      <c r="DB17" s="665"/>
      <c r="DC17" s="665"/>
      <c r="DD17" s="678" t="s">
        <v>128</v>
      </c>
      <c r="DE17" s="663"/>
      <c r="DF17" s="663"/>
      <c r="DG17" s="663"/>
      <c r="DH17" s="663"/>
      <c r="DI17" s="663"/>
      <c r="DJ17" s="663"/>
      <c r="DK17" s="663"/>
      <c r="DL17" s="663"/>
      <c r="DM17" s="663"/>
      <c r="DN17" s="663"/>
      <c r="DO17" s="663"/>
      <c r="DP17" s="664"/>
      <c r="DQ17" s="678">
        <v>1078946</v>
      </c>
      <c r="DR17" s="663"/>
      <c r="DS17" s="663"/>
      <c r="DT17" s="663"/>
      <c r="DU17" s="663"/>
      <c r="DV17" s="663"/>
      <c r="DW17" s="663"/>
      <c r="DX17" s="663"/>
      <c r="DY17" s="663"/>
      <c r="DZ17" s="663"/>
      <c r="EA17" s="663"/>
      <c r="EB17" s="663"/>
      <c r="EC17" s="682"/>
    </row>
    <row r="18" spans="2:133" ht="11.25" customHeight="1">
      <c r="B18" s="668" t="s">
        <v>266</v>
      </c>
      <c r="C18" s="669"/>
      <c r="D18" s="669"/>
      <c r="E18" s="669"/>
      <c r="F18" s="669"/>
      <c r="G18" s="669"/>
      <c r="H18" s="669"/>
      <c r="I18" s="669"/>
      <c r="J18" s="669"/>
      <c r="K18" s="669"/>
      <c r="L18" s="669"/>
      <c r="M18" s="669"/>
      <c r="N18" s="669"/>
      <c r="O18" s="669"/>
      <c r="P18" s="669"/>
      <c r="Q18" s="670"/>
      <c r="R18" s="662">
        <v>24585</v>
      </c>
      <c r="S18" s="663"/>
      <c r="T18" s="663"/>
      <c r="U18" s="663"/>
      <c r="V18" s="663"/>
      <c r="W18" s="663"/>
      <c r="X18" s="663"/>
      <c r="Y18" s="664"/>
      <c r="Z18" s="665">
        <v>0.2</v>
      </c>
      <c r="AA18" s="665"/>
      <c r="AB18" s="665"/>
      <c r="AC18" s="665"/>
      <c r="AD18" s="666">
        <v>24585</v>
      </c>
      <c r="AE18" s="666"/>
      <c r="AF18" s="666"/>
      <c r="AG18" s="666"/>
      <c r="AH18" s="666"/>
      <c r="AI18" s="666"/>
      <c r="AJ18" s="666"/>
      <c r="AK18" s="666"/>
      <c r="AL18" s="671">
        <v>0.40000000596046448</v>
      </c>
      <c r="AM18" s="672"/>
      <c r="AN18" s="672"/>
      <c r="AO18" s="673"/>
      <c r="AP18" s="668" t="s">
        <v>267</v>
      </c>
      <c r="AQ18" s="669"/>
      <c r="AR18" s="669"/>
      <c r="AS18" s="669"/>
      <c r="AT18" s="669"/>
      <c r="AU18" s="669"/>
      <c r="AV18" s="669"/>
      <c r="AW18" s="669"/>
      <c r="AX18" s="669"/>
      <c r="AY18" s="669"/>
      <c r="AZ18" s="669"/>
      <c r="BA18" s="669"/>
      <c r="BB18" s="669"/>
      <c r="BC18" s="669"/>
      <c r="BD18" s="669"/>
      <c r="BE18" s="669"/>
      <c r="BF18" s="670"/>
      <c r="BG18" s="662" t="s">
        <v>128</v>
      </c>
      <c r="BH18" s="663"/>
      <c r="BI18" s="663"/>
      <c r="BJ18" s="663"/>
      <c r="BK18" s="663"/>
      <c r="BL18" s="663"/>
      <c r="BM18" s="663"/>
      <c r="BN18" s="664"/>
      <c r="BO18" s="665" t="s">
        <v>128</v>
      </c>
      <c r="BP18" s="665"/>
      <c r="BQ18" s="665"/>
      <c r="BR18" s="665"/>
      <c r="BS18" s="666" t="s">
        <v>128</v>
      </c>
      <c r="BT18" s="666"/>
      <c r="BU18" s="666"/>
      <c r="BV18" s="666"/>
      <c r="BW18" s="666"/>
      <c r="BX18" s="666"/>
      <c r="BY18" s="666"/>
      <c r="BZ18" s="666"/>
      <c r="CA18" s="666"/>
      <c r="CB18" s="667"/>
      <c r="CD18" s="679" t="s">
        <v>268</v>
      </c>
      <c r="CE18" s="680"/>
      <c r="CF18" s="680"/>
      <c r="CG18" s="680"/>
      <c r="CH18" s="680"/>
      <c r="CI18" s="680"/>
      <c r="CJ18" s="680"/>
      <c r="CK18" s="680"/>
      <c r="CL18" s="680"/>
      <c r="CM18" s="680"/>
      <c r="CN18" s="680"/>
      <c r="CO18" s="680"/>
      <c r="CP18" s="680"/>
      <c r="CQ18" s="681"/>
      <c r="CR18" s="662" t="s">
        <v>128</v>
      </c>
      <c r="CS18" s="663"/>
      <c r="CT18" s="663"/>
      <c r="CU18" s="663"/>
      <c r="CV18" s="663"/>
      <c r="CW18" s="663"/>
      <c r="CX18" s="663"/>
      <c r="CY18" s="664"/>
      <c r="CZ18" s="665" t="s">
        <v>128</v>
      </c>
      <c r="DA18" s="665"/>
      <c r="DB18" s="665"/>
      <c r="DC18" s="665"/>
      <c r="DD18" s="678" t="s">
        <v>128</v>
      </c>
      <c r="DE18" s="663"/>
      <c r="DF18" s="663"/>
      <c r="DG18" s="663"/>
      <c r="DH18" s="663"/>
      <c r="DI18" s="663"/>
      <c r="DJ18" s="663"/>
      <c r="DK18" s="663"/>
      <c r="DL18" s="663"/>
      <c r="DM18" s="663"/>
      <c r="DN18" s="663"/>
      <c r="DO18" s="663"/>
      <c r="DP18" s="664"/>
      <c r="DQ18" s="678" t="s">
        <v>128</v>
      </c>
      <c r="DR18" s="663"/>
      <c r="DS18" s="663"/>
      <c r="DT18" s="663"/>
      <c r="DU18" s="663"/>
      <c r="DV18" s="663"/>
      <c r="DW18" s="663"/>
      <c r="DX18" s="663"/>
      <c r="DY18" s="663"/>
      <c r="DZ18" s="663"/>
      <c r="EA18" s="663"/>
      <c r="EB18" s="663"/>
      <c r="EC18" s="682"/>
    </row>
    <row r="19" spans="2:133" ht="11.25" customHeight="1">
      <c r="B19" s="668" t="s">
        <v>269</v>
      </c>
      <c r="C19" s="669"/>
      <c r="D19" s="669"/>
      <c r="E19" s="669"/>
      <c r="F19" s="669"/>
      <c r="G19" s="669"/>
      <c r="H19" s="669"/>
      <c r="I19" s="669"/>
      <c r="J19" s="669"/>
      <c r="K19" s="669"/>
      <c r="L19" s="669"/>
      <c r="M19" s="669"/>
      <c r="N19" s="669"/>
      <c r="O19" s="669"/>
      <c r="P19" s="669"/>
      <c r="Q19" s="670"/>
      <c r="R19" s="662">
        <v>5884</v>
      </c>
      <c r="S19" s="663"/>
      <c r="T19" s="663"/>
      <c r="U19" s="663"/>
      <c r="V19" s="663"/>
      <c r="W19" s="663"/>
      <c r="X19" s="663"/>
      <c r="Y19" s="664"/>
      <c r="Z19" s="665">
        <v>0</v>
      </c>
      <c r="AA19" s="665"/>
      <c r="AB19" s="665"/>
      <c r="AC19" s="665"/>
      <c r="AD19" s="666">
        <v>5884</v>
      </c>
      <c r="AE19" s="666"/>
      <c r="AF19" s="666"/>
      <c r="AG19" s="666"/>
      <c r="AH19" s="666"/>
      <c r="AI19" s="666"/>
      <c r="AJ19" s="666"/>
      <c r="AK19" s="666"/>
      <c r="AL19" s="671">
        <v>0.1</v>
      </c>
      <c r="AM19" s="672"/>
      <c r="AN19" s="672"/>
      <c r="AO19" s="673"/>
      <c r="AP19" s="668" t="s">
        <v>270</v>
      </c>
      <c r="AQ19" s="669"/>
      <c r="AR19" s="669"/>
      <c r="AS19" s="669"/>
      <c r="AT19" s="669"/>
      <c r="AU19" s="669"/>
      <c r="AV19" s="669"/>
      <c r="AW19" s="669"/>
      <c r="AX19" s="669"/>
      <c r="AY19" s="669"/>
      <c r="AZ19" s="669"/>
      <c r="BA19" s="669"/>
      <c r="BB19" s="669"/>
      <c r="BC19" s="669"/>
      <c r="BD19" s="669"/>
      <c r="BE19" s="669"/>
      <c r="BF19" s="670"/>
      <c r="BG19" s="662">
        <v>1789</v>
      </c>
      <c r="BH19" s="663"/>
      <c r="BI19" s="663"/>
      <c r="BJ19" s="663"/>
      <c r="BK19" s="663"/>
      <c r="BL19" s="663"/>
      <c r="BM19" s="663"/>
      <c r="BN19" s="664"/>
      <c r="BO19" s="665">
        <v>0.1</v>
      </c>
      <c r="BP19" s="665"/>
      <c r="BQ19" s="665"/>
      <c r="BR19" s="665"/>
      <c r="BS19" s="666" t="s">
        <v>128</v>
      </c>
      <c r="BT19" s="666"/>
      <c r="BU19" s="666"/>
      <c r="BV19" s="666"/>
      <c r="BW19" s="666"/>
      <c r="BX19" s="666"/>
      <c r="BY19" s="666"/>
      <c r="BZ19" s="666"/>
      <c r="CA19" s="666"/>
      <c r="CB19" s="667"/>
      <c r="CD19" s="679" t="s">
        <v>271</v>
      </c>
      <c r="CE19" s="680"/>
      <c r="CF19" s="680"/>
      <c r="CG19" s="680"/>
      <c r="CH19" s="680"/>
      <c r="CI19" s="680"/>
      <c r="CJ19" s="680"/>
      <c r="CK19" s="680"/>
      <c r="CL19" s="680"/>
      <c r="CM19" s="680"/>
      <c r="CN19" s="680"/>
      <c r="CO19" s="680"/>
      <c r="CP19" s="680"/>
      <c r="CQ19" s="681"/>
      <c r="CR19" s="662" t="s">
        <v>128</v>
      </c>
      <c r="CS19" s="663"/>
      <c r="CT19" s="663"/>
      <c r="CU19" s="663"/>
      <c r="CV19" s="663"/>
      <c r="CW19" s="663"/>
      <c r="CX19" s="663"/>
      <c r="CY19" s="664"/>
      <c r="CZ19" s="665" t="s">
        <v>128</v>
      </c>
      <c r="DA19" s="665"/>
      <c r="DB19" s="665"/>
      <c r="DC19" s="665"/>
      <c r="DD19" s="678" t="s">
        <v>128</v>
      </c>
      <c r="DE19" s="663"/>
      <c r="DF19" s="663"/>
      <c r="DG19" s="663"/>
      <c r="DH19" s="663"/>
      <c r="DI19" s="663"/>
      <c r="DJ19" s="663"/>
      <c r="DK19" s="663"/>
      <c r="DL19" s="663"/>
      <c r="DM19" s="663"/>
      <c r="DN19" s="663"/>
      <c r="DO19" s="663"/>
      <c r="DP19" s="664"/>
      <c r="DQ19" s="678" t="s">
        <v>128</v>
      </c>
      <c r="DR19" s="663"/>
      <c r="DS19" s="663"/>
      <c r="DT19" s="663"/>
      <c r="DU19" s="663"/>
      <c r="DV19" s="663"/>
      <c r="DW19" s="663"/>
      <c r="DX19" s="663"/>
      <c r="DY19" s="663"/>
      <c r="DZ19" s="663"/>
      <c r="EA19" s="663"/>
      <c r="EB19" s="663"/>
      <c r="EC19" s="682"/>
    </row>
    <row r="20" spans="2:133" ht="11.25" customHeight="1">
      <c r="B20" s="668" t="s">
        <v>272</v>
      </c>
      <c r="C20" s="669"/>
      <c r="D20" s="669"/>
      <c r="E20" s="669"/>
      <c r="F20" s="669"/>
      <c r="G20" s="669"/>
      <c r="H20" s="669"/>
      <c r="I20" s="669"/>
      <c r="J20" s="669"/>
      <c r="K20" s="669"/>
      <c r="L20" s="669"/>
      <c r="M20" s="669"/>
      <c r="N20" s="669"/>
      <c r="O20" s="669"/>
      <c r="P20" s="669"/>
      <c r="Q20" s="670"/>
      <c r="R20" s="662">
        <v>1197</v>
      </c>
      <c r="S20" s="663"/>
      <c r="T20" s="663"/>
      <c r="U20" s="663"/>
      <c r="V20" s="663"/>
      <c r="W20" s="663"/>
      <c r="X20" s="663"/>
      <c r="Y20" s="664"/>
      <c r="Z20" s="665">
        <v>0</v>
      </c>
      <c r="AA20" s="665"/>
      <c r="AB20" s="665"/>
      <c r="AC20" s="665"/>
      <c r="AD20" s="666">
        <v>1197</v>
      </c>
      <c r="AE20" s="666"/>
      <c r="AF20" s="666"/>
      <c r="AG20" s="666"/>
      <c r="AH20" s="666"/>
      <c r="AI20" s="666"/>
      <c r="AJ20" s="666"/>
      <c r="AK20" s="666"/>
      <c r="AL20" s="671">
        <v>0</v>
      </c>
      <c r="AM20" s="672"/>
      <c r="AN20" s="672"/>
      <c r="AO20" s="673"/>
      <c r="AP20" s="668" t="s">
        <v>273</v>
      </c>
      <c r="AQ20" s="669"/>
      <c r="AR20" s="669"/>
      <c r="AS20" s="669"/>
      <c r="AT20" s="669"/>
      <c r="AU20" s="669"/>
      <c r="AV20" s="669"/>
      <c r="AW20" s="669"/>
      <c r="AX20" s="669"/>
      <c r="AY20" s="669"/>
      <c r="AZ20" s="669"/>
      <c r="BA20" s="669"/>
      <c r="BB20" s="669"/>
      <c r="BC20" s="669"/>
      <c r="BD20" s="669"/>
      <c r="BE20" s="669"/>
      <c r="BF20" s="670"/>
      <c r="BG20" s="662">
        <v>1789</v>
      </c>
      <c r="BH20" s="663"/>
      <c r="BI20" s="663"/>
      <c r="BJ20" s="663"/>
      <c r="BK20" s="663"/>
      <c r="BL20" s="663"/>
      <c r="BM20" s="663"/>
      <c r="BN20" s="664"/>
      <c r="BO20" s="665">
        <v>0.1</v>
      </c>
      <c r="BP20" s="665"/>
      <c r="BQ20" s="665"/>
      <c r="BR20" s="665"/>
      <c r="BS20" s="666" t="s">
        <v>128</v>
      </c>
      <c r="BT20" s="666"/>
      <c r="BU20" s="666"/>
      <c r="BV20" s="666"/>
      <c r="BW20" s="666"/>
      <c r="BX20" s="666"/>
      <c r="BY20" s="666"/>
      <c r="BZ20" s="666"/>
      <c r="CA20" s="666"/>
      <c r="CB20" s="667"/>
      <c r="CD20" s="679" t="s">
        <v>274</v>
      </c>
      <c r="CE20" s="680"/>
      <c r="CF20" s="680"/>
      <c r="CG20" s="680"/>
      <c r="CH20" s="680"/>
      <c r="CI20" s="680"/>
      <c r="CJ20" s="680"/>
      <c r="CK20" s="680"/>
      <c r="CL20" s="680"/>
      <c r="CM20" s="680"/>
      <c r="CN20" s="680"/>
      <c r="CO20" s="680"/>
      <c r="CP20" s="680"/>
      <c r="CQ20" s="681"/>
      <c r="CR20" s="662">
        <v>12804155</v>
      </c>
      <c r="CS20" s="663"/>
      <c r="CT20" s="663"/>
      <c r="CU20" s="663"/>
      <c r="CV20" s="663"/>
      <c r="CW20" s="663"/>
      <c r="CX20" s="663"/>
      <c r="CY20" s="664"/>
      <c r="CZ20" s="665">
        <v>100</v>
      </c>
      <c r="DA20" s="665"/>
      <c r="DB20" s="665"/>
      <c r="DC20" s="665"/>
      <c r="DD20" s="678">
        <v>1456624</v>
      </c>
      <c r="DE20" s="663"/>
      <c r="DF20" s="663"/>
      <c r="DG20" s="663"/>
      <c r="DH20" s="663"/>
      <c r="DI20" s="663"/>
      <c r="DJ20" s="663"/>
      <c r="DK20" s="663"/>
      <c r="DL20" s="663"/>
      <c r="DM20" s="663"/>
      <c r="DN20" s="663"/>
      <c r="DO20" s="663"/>
      <c r="DP20" s="664"/>
      <c r="DQ20" s="678">
        <v>7008582</v>
      </c>
      <c r="DR20" s="663"/>
      <c r="DS20" s="663"/>
      <c r="DT20" s="663"/>
      <c r="DU20" s="663"/>
      <c r="DV20" s="663"/>
      <c r="DW20" s="663"/>
      <c r="DX20" s="663"/>
      <c r="DY20" s="663"/>
      <c r="DZ20" s="663"/>
      <c r="EA20" s="663"/>
      <c r="EB20" s="663"/>
      <c r="EC20" s="682"/>
    </row>
    <row r="21" spans="2:133" ht="11.25" customHeight="1">
      <c r="B21" s="668" t="s">
        <v>275</v>
      </c>
      <c r="C21" s="669"/>
      <c r="D21" s="669"/>
      <c r="E21" s="669"/>
      <c r="F21" s="669"/>
      <c r="G21" s="669"/>
      <c r="H21" s="669"/>
      <c r="I21" s="669"/>
      <c r="J21" s="669"/>
      <c r="K21" s="669"/>
      <c r="L21" s="669"/>
      <c r="M21" s="669"/>
      <c r="N21" s="669"/>
      <c r="O21" s="669"/>
      <c r="P21" s="669"/>
      <c r="Q21" s="670"/>
      <c r="R21" s="662">
        <v>555</v>
      </c>
      <c r="S21" s="663"/>
      <c r="T21" s="663"/>
      <c r="U21" s="663"/>
      <c r="V21" s="663"/>
      <c r="W21" s="663"/>
      <c r="X21" s="663"/>
      <c r="Y21" s="664"/>
      <c r="Z21" s="665">
        <v>0</v>
      </c>
      <c r="AA21" s="665"/>
      <c r="AB21" s="665"/>
      <c r="AC21" s="665"/>
      <c r="AD21" s="666">
        <v>555</v>
      </c>
      <c r="AE21" s="666"/>
      <c r="AF21" s="666"/>
      <c r="AG21" s="666"/>
      <c r="AH21" s="666"/>
      <c r="AI21" s="666"/>
      <c r="AJ21" s="666"/>
      <c r="AK21" s="666"/>
      <c r="AL21" s="671">
        <v>0</v>
      </c>
      <c r="AM21" s="672"/>
      <c r="AN21" s="672"/>
      <c r="AO21" s="673"/>
      <c r="AP21" s="696" t="s">
        <v>276</v>
      </c>
      <c r="AQ21" s="697"/>
      <c r="AR21" s="697"/>
      <c r="AS21" s="697"/>
      <c r="AT21" s="697"/>
      <c r="AU21" s="697"/>
      <c r="AV21" s="697"/>
      <c r="AW21" s="697"/>
      <c r="AX21" s="697"/>
      <c r="AY21" s="697"/>
      <c r="AZ21" s="697"/>
      <c r="BA21" s="697"/>
      <c r="BB21" s="697"/>
      <c r="BC21" s="697"/>
      <c r="BD21" s="697"/>
      <c r="BE21" s="697"/>
      <c r="BF21" s="698"/>
      <c r="BG21" s="662">
        <v>1789</v>
      </c>
      <c r="BH21" s="663"/>
      <c r="BI21" s="663"/>
      <c r="BJ21" s="663"/>
      <c r="BK21" s="663"/>
      <c r="BL21" s="663"/>
      <c r="BM21" s="663"/>
      <c r="BN21" s="664"/>
      <c r="BO21" s="665">
        <v>0.1</v>
      </c>
      <c r="BP21" s="665"/>
      <c r="BQ21" s="665"/>
      <c r="BR21" s="665"/>
      <c r="BS21" s="666" t="s">
        <v>128</v>
      </c>
      <c r="BT21" s="666"/>
      <c r="BU21" s="666"/>
      <c r="BV21" s="666"/>
      <c r="BW21" s="666"/>
      <c r="BX21" s="666"/>
      <c r="BY21" s="666"/>
      <c r="BZ21" s="666"/>
      <c r="CA21" s="666"/>
      <c r="CB21" s="667"/>
      <c r="CD21" s="687"/>
      <c r="CE21" s="688"/>
      <c r="CF21" s="688"/>
      <c r="CG21" s="688"/>
      <c r="CH21" s="688"/>
      <c r="CI21" s="688"/>
      <c r="CJ21" s="688"/>
      <c r="CK21" s="688"/>
      <c r="CL21" s="688"/>
      <c r="CM21" s="688"/>
      <c r="CN21" s="688"/>
      <c r="CO21" s="688"/>
      <c r="CP21" s="688"/>
      <c r="CQ21" s="689"/>
      <c r="CR21" s="690"/>
      <c r="CS21" s="685"/>
      <c r="CT21" s="685"/>
      <c r="CU21" s="685"/>
      <c r="CV21" s="685"/>
      <c r="CW21" s="685"/>
      <c r="CX21" s="685"/>
      <c r="CY21" s="691"/>
      <c r="CZ21" s="692"/>
      <c r="DA21" s="692"/>
      <c r="DB21" s="692"/>
      <c r="DC21" s="692"/>
      <c r="DD21" s="684"/>
      <c r="DE21" s="685"/>
      <c r="DF21" s="685"/>
      <c r="DG21" s="685"/>
      <c r="DH21" s="685"/>
      <c r="DI21" s="685"/>
      <c r="DJ21" s="685"/>
      <c r="DK21" s="685"/>
      <c r="DL21" s="685"/>
      <c r="DM21" s="685"/>
      <c r="DN21" s="685"/>
      <c r="DO21" s="685"/>
      <c r="DP21" s="691"/>
      <c r="DQ21" s="684"/>
      <c r="DR21" s="685"/>
      <c r="DS21" s="685"/>
      <c r="DT21" s="685"/>
      <c r="DU21" s="685"/>
      <c r="DV21" s="685"/>
      <c r="DW21" s="685"/>
      <c r="DX21" s="685"/>
      <c r="DY21" s="685"/>
      <c r="DZ21" s="685"/>
      <c r="EA21" s="685"/>
      <c r="EB21" s="685"/>
      <c r="EC21" s="686"/>
    </row>
    <row r="22" spans="2:133" ht="11.25" customHeight="1">
      <c r="B22" s="693" t="s">
        <v>277</v>
      </c>
      <c r="C22" s="694"/>
      <c r="D22" s="694"/>
      <c r="E22" s="694"/>
      <c r="F22" s="694"/>
      <c r="G22" s="694"/>
      <c r="H22" s="694"/>
      <c r="I22" s="694"/>
      <c r="J22" s="694"/>
      <c r="K22" s="694"/>
      <c r="L22" s="694"/>
      <c r="M22" s="694"/>
      <c r="N22" s="694"/>
      <c r="O22" s="694"/>
      <c r="P22" s="694"/>
      <c r="Q22" s="695"/>
      <c r="R22" s="662">
        <v>16949</v>
      </c>
      <c r="S22" s="663"/>
      <c r="T22" s="663"/>
      <c r="U22" s="663"/>
      <c r="V22" s="663"/>
      <c r="W22" s="663"/>
      <c r="X22" s="663"/>
      <c r="Y22" s="664"/>
      <c r="Z22" s="665">
        <v>0.1</v>
      </c>
      <c r="AA22" s="665"/>
      <c r="AB22" s="665"/>
      <c r="AC22" s="665"/>
      <c r="AD22" s="666">
        <v>16949</v>
      </c>
      <c r="AE22" s="666"/>
      <c r="AF22" s="666"/>
      <c r="AG22" s="666"/>
      <c r="AH22" s="666"/>
      <c r="AI22" s="666"/>
      <c r="AJ22" s="666"/>
      <c r="AK22" s="666"/>
      <c r="AL22" s="671">
        <v>0.30000001192092896</v>
      </c>
      <c r="AM22" s="672"/>
      <c r="AN22" s="672"/>
      <c r="AO22" s="673"/>
      <c r="AP22" s="696" t="s">
        <v>278</v>
      </c>
      <c r="AQ22" s="697"/>
      <c r="AR22" s="697"/>
      <c r="AS22" s="697"/>
      <c r="AT22" s="697"/>
      <c r="AU22" s="697"/>
      <c r="AV22" s="697"/>
      <c r="AW22" s="697"/>
      <c r="AX22" s="697"/>
      <c r="AY22" s="697"/>
      <c r="AZ22" s="697"/>
      <c r="BA22" s="697"/>
      <c r="BB22" s="697"/>
      <c r="BC22" s="697"/>
      <c r="BD22" s="697"/>
      <c r="BE22" s="697"/>
      <c r="BF22" s="698"/>
      <c r="BG22" s="662" t="s">
        <v>128</v>
      </c>
      <c r="BH22" s="663"/>
      <c r="BI22" s="663"/>
      <c r="BJ22" s="663"/>
      <c r="BK22" s="663"/>
      <c r="BL22" s="663"/>
      <c r="BM22" s="663"/>
      <c r="BN22" s="664"/>
      <c r="BO22" s="665" t="s">
        <v>128</v>
      </c>
      <c r="BP22" s="665"/>
      <c r="BQ22" s="665"/>
      <c r="BR22" s="665"/>
      <c r="BS22" s="666" t="s">
        <v>128</v>
      </c>
      <c r="BT22" s="666"/>
      <c r="BU22" s="666"/>
      <c r="BV22" s="666"/>
      <c r="BW22" s="666"/>
      <c r="BX22" s="666"/>
      <c r="BY22" s="666"/>
      <c r="BZ22" s="666"/>
      <c r="CA22" s="666"/>
      <c r="CB22" s="667"/>
      <c r="CD22" s="647" t="s">
        <v>279</v>
      </c>
      <c r="CE22" s="648"/>
      <c r="CF22" s="648"/>
      <c r="CG22" s="648"/>
      <c r="CH22" s="648"/>
      <c r="CI22" s="648"/>
      <c r="CJ22" s="648"/>
      <c r="CK22" s="648"/>
      <c r="CL22" s="648"/>
      <c r="CM22" s="648"/>
      <c r="CN22" s="648"/>
      <c r="CO22" s="648"/>
      <c r="CP22" s="648"/>
      <c r="CQ22" s="648"/>
      <c r="CR22" s="648"/>
      <c r="CS22" s="648"/>
      <c r="CT22" s="648"/>
      <c r="CU22" s="648"/>
      <c r="CV22" s="648"/>
      <c r="CW22" s="648"/>
      <c r="CX22" s="648"/>
      <c r="CY22" s="648"/>
      <c r="CZ22" s="648"/>
      <c r="DA22" s="648"/>
      <c r="DB22" s="648"/>
      <c r="DC22" s="648"/>
      <c r="DD22" s="648"/>
      <c r="DE22" s="648"/>
      <c r="DF22" s="648"/>
      <c r="DG22" s="648"/>
      <c r="DH22" s="648"/>
      <c r="DI22" s="648"/>
      <c r="DJ22" s="648"/>
      <c r="DK22" s="648"/>
      <c r="DL22" s="648"/>
      <c r="DM22" s="648"/>
      <c r="DN22" s="648"/>
      <c r="DO22" s="648"/>
      <c r="DP22" s="648"/>
      <c r="DQ22" s="648"/>
      <c r="DR22" s="648"/>
      <c r="DS22" s="648"/>
      <c r="DT22" s="648"/>
      <c r="DU22" s="648"/>
      <c r="DV22" s="648"/>
      <c r="DW22" s="648"/>
      <c r="DX22" s="648"/>
      <c r="DY22" s="648"/>
      <c r="DZ22" s="648"/>
      <c r="EA22" s="648"/>
      <c r="EB22" s="648"/>
      <c r="EC22" s="649"/>
    </row>
    <row r="23" spans="2:133" ht="11.25" customHeight="1">
      <c r="B23" s="668" t="s">
        <v>280</v>
      </c>
      <c r="C23" s="669"/>
      <c r="D23" s="669"/>
      <c r="E23" s="669"/>
      <c r="F23" s="669"/>
      <c r="G23" s="669"/>
      <c r="H23" s="669"/>
      <c r="I23" s="669"/>
      <c r="J23" s="669"/>
      <c r="K23" s="669"/>
      <c r="L23" s="669"/>
      <c r="M23" s="669"/>
      <c r="N23" s="669"/>
      <c r="O23" s="669"/>
      <c r="P23" s="669"/>
      <c r="Q23" s="670"/>
      <c r="R23" s="662">
        <v>4675278</v>
      </c>
      <c r="S23" s="663"/>
      <c r="T23" s="663"/>
      <c r="U23" s="663"/>
      <c r="V23" s="663"/>
      <c r="W23" s="663"/>
      <c r="X23" s="663"/>
      <c r="Y23" s="664"/>
      <c r="Z23" s="665">
        <v>35.299999999999997</v>
      </c>
      <c r="AA23" s="665"/>
      <c r="AB23" s="665"/>
      <c r="AC23" s="665"/>
      <c r="AD23" s="666">
        <v>3722762</v>
      </c>
      <c r="AE23" s="666"/>
      <c r="AF23" s="666"/>
      <c r="AG23" s="666"/>
      <c r="AH23" s="666"/>
      <c r="AI23" s="666"/>
      <c r="AJ23" s="666"/>
      <c r="AK23" s="666"/>
      <c r="AL23" s="671">
        <v>66</v>
      </c>
      <c r="AM23" s="672"/>
      <c r="AN23" s="672"/>
      <c r="AO23" s="673"/>
      <c r="AP23" s="696" t="s">
        <v>281</v>
      </c>
      <c r="AQ23" s="697"/>
      <c r="AR23" s="697"/>
      <c r="AS23" s="697"/>
      <c r="AT23" s="697"/>
      <c r="AU23" s="697"/>
      <c r="AV23" s="697"/>
      <c r="AW23" s="697"/>
      <c r="AX23" s="697"/>
      <c r="AY23" s="697"/>
      <c r="AZ23" s="697"/>
      <c r="BA23" s="697"/>
      <c r="BB23" s="697"/>
      <c r="BC23" s="697"/>
      <c r="BD23" s="697"/>
      <c r="BE23" s="697"/>
      <c r="BF23" s="698"/>
      <c r="BG23" s="662" t="s">
        <v>128</v>
      </c>
      <c r="BH23" s="663"/>
      <c r="BI23" s="663"/>
      <c r="BJ23" s="663"/>
      <c r="BK23" s="663"/>
      <c r="BL23" s="663"/>
      <c r="BM23" s="663"/>
      <c r="BN23" s="664"/>
      <c r="BO23" s="665" t="s">
        <v>128</v>
      </c>
      <c r="BP23" s="665"/>
      <c r="BQ23" s="665"/>
      <c r="BR23" s="665"/>
      <c r="BS23" s="666" t="s">
        <v>128</v>
      </c>
      <c r="BT23" s="666"/>
      <c r="BU23" s="666"/>
      <c r="BV23" s="666"/>
      <c r="BW23" s="666"/>
      <c r="BX23" s="666"/>
      <c r="BY23" s="666"/>
      <c r="BZ23" s="666"/>
      <c r="CA23" s="666"/>
      <c r="CB23" s="667"/>
      <c r="CD23" s="647" t="s">
        <v>221</v>
      </c>
      <c r="CE23" s="648"/>
      <c r="CF23" s="648"/>
      <c r="CG23" s="648"/>
      <c r="CH23" s="648"/>
      <c r="CI23" s="648"/>
      <c r="CJ23" s="648"/>
      <c r="CK23" s="648"/>
      <c r="CL23" s="648"/>
      <c r="CM23" s="648"/>
      <c r="CN23" s="648"/>
      <c r="CO23" s="648"/>
      <c r="CP23" s="648"/>
      <c r="CQ23" s="649"/>
      <c r="CR23" s="647" t="s">
        <v>282</v>
      </c>
      <c r="CS23" s="648"/>
      <c r="CT23" s="648"/>
      <c r="CU23" s="648"/>
      <c r="CV23" s="648"/>
      <c r="CW23" s="648"/>
      <c r="CX23" s="648"/>
      <c r="CY23" s="649"/>
      <c r="CZ23" s="647" t="s">
        <v>283</v>
      </c>
      <c r="DA23" s="648"/>
      <c r="DB23" s="648"/>
      <c r="DC23" s="649"/>
      <c r="DD23" s="647" t="s">
        <v>284</v>
      </c>
      <c r="DE23" s="648"/>
      <c r="DF23" s="648"/>
      <c r="DG23" s="648"/>
      <c r="DH23" s="648"/>
      <c r="DI23" s="648"/>
      <c r="DJ23" s="648"/>
      <c r="DK23" s="649"/>
      <c r="DL23" s="700" t="s">
        <v>285</v>
      </c>
      <c r="DM23" s="701"/>
      <c r="DN23" s="701"/>
      <c r="DO23" s="701"/>
      <c r="DP23" s="701"/>
      <c r="DQ23" s="701"/>
      <c r="DR23" s="701"/>
      <c r="DS23" s="701"/>
      <c r="DT23" s="701"/>
      <c r="DU23" s="701"/>
      <c r="DV23" s="702"/>
      <c r="DW23" s="647" t="s">
        <v>286</v>
      </c>
      <c r="DX23" s="648"/>
      <c r="DY23" s="648"/>
      <c r="DZ23" s="648"/>
      <c r="EA23" s="648"/>
      <c r="EB23" s="648"/>
      <c r="EC23" s="649"/>
    </row>
    <row r="24" spans="2:133" ht="11.25" customHeight="1">
      <c r="B24" s="668" t="s">
        <v>287</v>
      </c>
      <c r="C24" s="669"/>
      <c r="D24" s="669"/>
      <c r="E24" s="669"/>
      <c r="F24" s="669"/>
      <c r="G24" s="669"/>
      <c r="H24" s="669"/>
      <c r="I24" s="669"/>
      <c r="J24" s="669"/>
      <c r="K24" s="669"/>
      <c r="L24" s="669"/>
      <c r="M24" s="669"/>
      <c r="N24" s="669"/>
      <c r="O24" s="669"/>
      <c r="P24" s="669"/>
      <c r="Q24" s="670"/>
      <c r="R24" s="662">
        <v>3722762</v>
      </c>
      <c r="S24" s="663"/>
      <c r="T24" s="663"/>
      <c r="U24" s="663"/>
      <c r="V24" s="663"/>
      <c r="W24" s="663"/>
      <c r="X24" s="663"/>
      <c r="Y24" s="664"/>
      <c r="Z24" s="665">
        <v>28.1</v>
      </c>
      <c r="AA24" s="665"/>
      <c r="AB24" s="665"/>
      <c r="AC24" s="665"/>
      <c r="AD24" s="666">
        <v>3722762</v>
      </c>
      <c r="AE24" s="666"/>
      <c r="AF24" s="666"/>
      <c r="AG24" s="666"/>
      <c r="AH24" s="666"/>
      <c r="AI24" s="666"/>
      <c r="AJ24" s="666"/>
      <c r="AK24" s="666"/>
      <c r="AL24" s="671">
        <v>66</v>
      </c>
      <c r="AM24" s="672"/>
      <c r="AN24" s="672"/>
      <c r="AO24" s="673"/>
      <c r="AP24" s="696" t="s">
        <v>288</v>
      </c>
      <c r="AQ24" s="697"/>
      <c r="AR24" s="697"/>
      <c r="AS24" s="697"/>
      <c r="AT24" s="697"/>
      <c r="AU24" s="697"/>
      <c r="AV24" s="697"/>
      <c r="AW24" s="697"/>
      <c r="AX24" s="697"/>
      <c r="AY24" s="697"/>
      <c r="AZ24" s="697"/>
      <c r="BA24" s="697"/>
      <c r="BB24" s="697"/>
      <c r="BC24" s="697"/>
      <c r="BD24" s="697"/>
      <c r="BE24" s="697"/>
      <c r="BF24" s="698"/>
      <c r="BG24" s="662" t="s">
        <v>128</v>
      </c>
      <c r="BH24" s="663"/>
      <c r="BI24" s="663"/>
      <c r="BJ24" s="663"/>
      <c r="BK24" s="663"/>
      <c r="BL24" s="663"/>
      <c r="BM24" s="663"/>
      <c r="BN24" s="664"/>
      <c r="BO24" s="665" t="s">
        <v>128</v>
      </c>
      <c r="BP24" s="665"/>
      <c r="BQ24" s="665"/>
      <c r="BR24" s="665"/>
      <c r="BS24" s="666" t="s">
        <v>128</v>
      </c>
      <c r="BT24" s="666"/>
      <c r="BU24" s="666"/>
      <c r="BV24" s="666"/>
      <c r="BW24" s="666"/>
      <c r="BX24" s="666"/>
      <c r="BY24" s="666"/>
      <c r="BZ24" s="666"/>
      <c r="CA24" s="666"/>
      <c r="CB24" s="667"/>
      <c r="CD24" s="674" t="s">
        <v>289</v>
      </c>
      <c r="CE24" s="675"/>
      <c r="CF24" s="675"/>
      <c r="CG24" s="675"/>
      <c r="CH24" s="675"/>
      <c r="CI24" s="675"/>
      <c r="CJ24" s="675"/>
      <c r="CK24" s="675"/>
      <c r="CL24" s="675"/>
      <c r="CM24" s="675"/>
      <c r="CN24" s="675"/>
      <c r="CO24" s="675"/>
      <c r="CP24" s="675"/>
      <c r="CQ24" s="676"/>
      <c r="CR24" s="654">
        <v>4957319</v>
      </c>
      <c r="CS24" s="655"/>
      <c r="CT24" s="655"/>
      <c r="CU24" s="655"/>
      <c r="CV24" s="655"/>
      <c r="CW24" s="655"/>
      <c r="CX24" s="655"/>
      <c r="CY24" s="656"/>
      <c r="CZ24" s="659">
        <v>38.700000000000003</v>
      </c>
      <c r="DA24" s="660"/>
      <c r="DB24" s="660"/>
      <c r="DC24" s="677"/>
      <c r="DD24" s="699">
        <v>3346695</v>
      </c>
      <c r="DE24" s="655"/>
      <c r="DF24" s="655"/>
      <c r="DG24" s="655"/>
      <c r="DH24" s="655"/>
      <c r="DI24" s="655"/>
      <c r="DJ24" s="655"/>
      <c r="DK24" s="656"/>
      <c r="DL24" s="699">
        <v>3309522</v>
      </c>
      <c r="DM24" s="655"/>
      <c r="DN24" s="655"/>
      <c r="DO24" s="655"/>
      <c r="DP24" s="655"/>
      <c r="DQ24" s="655"/>
      <c r="DR24" s="655"/>
      <c r="DS24" s="655"/>
      <c r="DT24" s="655"/>
      <c r="DU24" s="655"/>
      <c r="DV24" s="656"/>
      <c r="DW24" s="659">
        <v>57.1</v>
      </c>
      <c r="DX24" s="660"/>
      <c r="DY24" s="660"/>
      <c r="DZ24" s="660"/>
      <c r="EA24" s="660"/>
      <c r="EB24" s="660"/>
      <c r="EC24" s="661"/>
    </row>
    <row r="25" spans="2:133" ht="11.25" customHeight="1">
      <c r="B25" s="668" t="s">
        <v>290</v>
      </c>
      <c r="C25" s="669"/>
      <c r="D25" s="669"/>
      <c r="E25" s="669"/>
      <c r="F25" s="669"/>
      <c r="G25" s="669"/>
      <c r="H25" s="669"/>
      <c r="I25" s="669"/>
      <c r="J25" s="669"/>
      <c r="K25" s="669"/>
      <c r="L25" s="669"/>
      <c r="M25" s="669"/>
      <c r="N25" s="669"/>
      <c r="O25" s="669"/>
      <c r="P25" s="669"/>
      <c r="Q25" s="670"/>
      <c r="R25" s="662">
        <v>952516</v>
      </c>
      <c r="S25" s="663"/>
      <c r="T25" s="663"/>
      <c r="U25" s="663"/>
      <c r="V25" s="663"/>
      <c r="W25" s="663"/>
      <c r="X25" s="663"/>
      <c r="Y25" s="664"/>
      <c r="Z25" s="665">
        <v>7.2</v>
      </c>
      <c r="AA25" s="665"/>
      <c r="AB25" s="665"/>
      <c r="AC25" s="665"/>
      <c r="AD25" s="666" t="s">
        <v>128</v>
      </c>
      <c r="AE25" s="666"/>
      <c r="AF25" s="666"/>
      <c r="AG25" s="666"/>
      <c r="AH25" s="666"/>
      <c r="AI25" s="666"/>
      <c r="AJ25" s="666"/>
      <c r="AK25" s="666"/>
      <c r="AL25" s="671" t="s">
        <v>128</v>
      </c>
      <c r="AM25" s="672"/>
      <c r="AN25" s="672"/>
      <c r="AO25" s="673"/>
      <c r="AP25" s="696" t="s">
        <v>291</v>
      </c>
      <c r="AQ25" s="697"/>
      <c r="AR25" s="697"/>
      <c r="AS25" s="697"/>
      <c r="AT25" s="697"/>
      <c r="AU25" s="697"/>
      <c r="AV25" s="697"/>
      <c r="AW25" s="697"/>
      <c r="AX25" s="697"/>
      <c r="AY25" s="697"/>
      <c r="AZ25" s="697"/>
      <c r="BA25" s="697"/>
      <c r="BB25" s="697"/>
      <c r="BC25" s="697"/>
      <c r="BD25" s="697"/>
      <c r="BE25" s="697"/>
      <c r="BF25" s="698"/>
      <c r="BG25" s="662" t="s">
        <v>128</v>
      </c>
      <c r="BH25" s="663"/>
      <c r="BI25" s="663"/>
      <c r="BJ25" s="663"/>
      <c r="BK25" s="663"/>
      <c r="BL25" s="663"/>
      <c r="BM25" s="663"/>
      <c r="BN25" s="664"/>
      <c r="BO25" s="665" t="s">
        <v>128</v>
      </c>
      <c r="BP25" s="665"/>
      <c r="BQ25" s="665"/>
      <c r="BR25" s="665"/>
      <c r="BS25" s="666" t="s">
        <v>128</v>
      </c>
      <c r="BT25" s="666"/>
      <c r="BU25" s="666"/>
      <c r="BV25" s="666"/>
      <c r="BW25" s="666"/>
      <c r="BX25" s="666"/>
      <c r="BY25" s="666"/>
      <c r="BZ25" s="666"/>
      <c r="CA25" s="666"/>
      <c r="CB25" s="667"/>
      <c r="CD25" s="679" t="s">
        <v>292</v>
      </c>
      <c r="CE25" s="680"/>
      <c r="CF25" s="680"/>
      <c r="CG25" s="680"/>
      <c r="CH25" s="680"/>
      <c r="CI25" s="680"/>
      <c r="CJ25" s="680"/>
      <c r="CK25" s="680"/>
      <c r="CL25" s="680"/>
      <c r="CM25" s="680"/>
      <c r="CN25" s="680"/>
      <c r="CO25" s="680"/>
      <c r="CP25" s="680"/>
      <c r="CQ25" s="681"/>
      <c r="CR25" s="662">
        <v>1824889</v>
      </c>
      <c r="CS25" s="703"/>
      <c r="CT25" s="703"/>
      <c r="CU25" s="703"/>
      <c r="CV25" s="703"/>
      <c r="CW25" s="703"/>
      <c r="CX25" s="703"/>
      <c r="CY25" s="704"/>
      <c r="CZ25" s="671">
        <v>14.3</v>
      </c>
      <c r="DA25" s="705"/>
      <c r="DB25" s="705"/>
      <c r="DC25" s="707"/>
      <c r="DD25" s="678">
        <v>1730429</v>
      </c>
      <c r="DE25" s="703"/>
      <c r="DF25" s="703"/>
      <c r="DG25" s="703"/>
      <c r="DH25" s="703"/>
      <c r="DI25" s="703"/>
      <c r="DJ25" s="703"/>
      <c r="DK25" s="704"/>
      <c r="DL25" s="678">
        <v>1694411</v>
      </c>
      <c r="DM25" s="703"/>
      <c r="DN25" s="703"/>
      <c r="DO25" s="703"/>
      <c r="DP25" s="703"/>
      <c r="DQ25" s="703"/>
      <c r="DR25" s="703"/>
      <c r="DS25" s="703"/>
      <c r="DT25" s="703"/>
      <c r="DU25" s="703"/>
      <c r="DV25" s="704"/>
      <c r="DW25" s="671">
        <v>29.2</v>
      </c>
      <c r="DX25" s="705"/>
      <c r="DY25" s="705"/>
      <c r="DZ25" s="705"/>
      <c r="EA25" s="705"/>
      <c r="EB25" s="705"/>
      <c r="EC25" s="706"/>
    </row>
    <row r="26" spans="2:133" ht="11.25" customHeight="1">
      <c r="B26" s="668" t="s">
        <v>293</v>
      </c>
      <c r="C26" s="669"/>
      <c r="D26" s="669"/>
      <c r="E26" s="669"/>
      <c r="F26" s="669"/>
      <c r="G26" s="669"/>
      <c r="H26" s="669"/>
      <c r="I26" s="669"/>
      <c r="J26" s="669"/>
      <c r="K26" s="669"/>
      <c r="L26" s="669"/>
      <c r="M26" s="669"/>
      <c r="N26" s="669"/>
      <c r="O26" s="669"/>
      <c r="P26" s="669"/>
      <c r="Q26" s="670"/>
      <c r="R26" s="662" t="s">
        <v>128</v>
      </c>
      <c r="S26" s="663"/>
      <c r="T26" s="663"/>
      <c r="U26" s="663"/>
      <c r="V26" s="663"/>
      <c r="W26" s="663"/>
      <c r="X26" s="663"/>
      <c r="Y26" s="664"/>
      <c r="Z26" s="665" t="s">
        <v>128</v>
      </c>
      <c r="AA26" s="665"/>
      <c r="AB26" s="665"/>
      <c r="AC26" s="665"/>
      <c r="AD26" s="666" t="s">
        <v>128</v>
      </c>
      <c r="AE26" s="666"/>
      <c r="AF26" s="666"/>
      <c r="AG26" s="666"/>
      <c r="AH26" s="666"/>
      <c r="AI26" s="666"/>
      <c r="AJ26" s="666"/>
      <c r="AK26" s="666"/>
      <c r="AL26" s="671" t="s">
        <v>128</v>
      </c>
      <c r="AM26" s="672"/>
      <c r="AN26" s="672"/>
      <c r="AO26" s="673"/>
      <c r="AP26" s="696" t="s">
        <v>294</v>
      </c>
      <c r="AQ26" s="708"/>
      <c r="AR26" s="708"/>
      <c r="AS26" s="708"/>
      <c r="AT26" s="708"/>
      <c r="AU26" s="708"/>
      <c r="AV26" s="708"/>
      <c r="AW26" s="708"/>
      <c r="AX26" s="708"/>
      <c r="AY26" s="708"/>
      <c r="AZ26" s="708"/>
      <c r="BA26" s="708"/>
      <c r="BB26" s="708"/>
      <c r="BC26" s="708"/>
      <c r="BD26" s="708"/>
      <c r="BE26" s="708"/>
      <c r="BF26" s="698"/>
      <c r="BG26" s="662" t="s">
        <v>128</v>
      </c>
      <c r="BH26" s="663"/>
      <c r="BI26" s="663"/>
      <c r="BJ26" s="663"/>
      <c r="BK26" s="663"/>
      <c r="BL26" s="663"/>
      <c r="BM26" s="663"/>
      <c r="BN26" s="664"/>
      <c r="BO26" s="665" t="s">
        <v>128</v>
      </c>
      <c r="BP26" s="665"/>
      <c r="BQ26" s="665"/>
      <c r="BR26" s="665"/>
      <c r="BS26" s="666" t="s">
        <v>128</v>
      </c>
      <c r="BT26" s="666"/>
      <c r="BU26" s="666"/>
      <c r="BV26" s="666"/>
      <c r="BW26" s="666"/>
      <c r="BX26" s="666"/>
      <c r="BY26" s="666"/>
      <c r="BZ26" s="666"/>
      <c r="CA26" s="666"/>
      <c r="CB26" s="667"/>
      <c r="CD26" s="679" t="s">
        <v>295</v>
      </c>
      <c r="CE26" s="680"/>
      <c r="CF26" s="680"/>
      <c r="CG26" s="680"/>
      <c r="CH26" s="680"/>
      <c r="CI26" s="680"/>
      <c r="CJ26" s="680"/>
      <c r="CK26" s="680"/>
      <c r="CL26" s="680"/>
      <c r="CM26" s="680"/>
      <c r="CN26" s="680"/>
      <c r="CO26" s="680"/>
      <c r="CP26" s="680"/>
      <c r="CQ26" s="681"/>
      <c r="CR26" s="662">
        <v>1025066</v>
      </c>
      <c r="CS26" s="663"/>
      <c r="CT26" s="663"/>
      <c r="CU26" s="663"/>
      <c r="CV26" s="663"/>
      <c r="CW26" s="663"/>
      <c r="CX26" s="663"/>
      <c r="CY26" s="664"/>
      <c r="CZ26" s="671">
        <v>8</v>
      </c>
      <c r="DA26" s="705"/>
      <c r="DB26" s="705"/>
      <c r="DC26" s="707"/>
      <c r="DD26" s="678">
        <v>992224</v>
      </c>
      <c r="DE26" s="663"/>
      <c r="DF26" s="663"/>
      <c r="DG26" s="663"/>
      <c r="DH26" s="663"/>
      <c r="DI26" s="663"/>
      <c r="DJ26" s="663"/>
      <c r="DK26" s="664"/>
      <c r="DL26" s="678" t="s">
        <v>128</v>
      </c>
      <c r="DM26" s="663"/>
      <c r="DN26" s="663"/>
      <c r="DO26" s="663"/>
      <c r="DP26" s="663"/>
      <c r="DQ26" s="663"/>
      <c r="DR26" s="663"/>
      <c r="DS26" s="663"/>
      <c r="DT26" s="663"/>
      <c r="DU26" s="663"/>
      <c r="DV26" s="664"/>
      <c r="DW26" s="671" t="s">
        <v>128</v>
      </c>
      <c r="DX26" s="705"/>
      <c r="DY26" s="705"/>
      <c r="DZ26" s="705"/>
      <c r="EA26" s="705"/>
      <c r="EB26" s="705"/>
      <c r="EC26" s="706"/>
    </row>
    <row r="27" spans="2:133" ht="11.25" customHeight="1">
      <c r="B27" s="668" t="s">
        <v>296</v>
      </c>
      <c r="C27" s="669"/>
      <c r="D27" s="669"/>
      <c r="E27" s="669"/>
      <c r="F27" s="669"/>
      <c r="G27" s="669"/>
      <c r="H27" s="669"/>
      <c r="I27" s="669"/>
      <c r="J27" s="669"/>
      <c r="K27" s="669"/>
      <c r="L27" s="669"/>
      <c r="M27" s="669"/>
      <c r="N27" s="669"/>
      <c r="O27" s="669"/>
      <c r="P27" s="669"/>
      <c r="Q27" s="670"/>
      <c r="R27" s="662">
        <v>6562853</v>
      </c>
      <c r="S27" s="663"/>
      <c r="T27" s="663"/>
      <c r="U27" s="663"/>
      <c r="V27" s="663"/>
      <c r="W27" s="663"/>
      <c r="X27" s="663"/>
      <c r="Y27" s="664"/>
      <c r="Z27" s="665">
        <v>49.5</v>
      </c>
      <c r="AA27" s="665"/>
      <c r="AB27" s="665"/>
      <c r="AC27" s="665"/>
      <c r="AD27" s="666">
        <v>5610337</v>
      </c>
      <c r="AE27" s="666"/>
      <c r="AF27" s="666"/>
      <c r="AG27" s="666"/>
      <c r="AH27" s="666"/>
      <c r="AI27" s="666"/>
      <c r="AJ27" s="666"/>
      <c r="AK27" s="666"/>
      <c r="AL27" s="671">
        <v>99.5</v>
      </c>
      <c r="AM27" s="672"/>
      <c r="AN27" s="672"/>
      <c r="AO27" s="673"/>
      <c r="AP27" s="668" t="s">
        <v>297</v>
      </c>
      <c r="AQ27" s="669"/>
      <c r="AR27" s="669"/>
      <c r="AS27" s="669"/>
      <c r="AT27" s="669"/>
      <c r="AU27" s="669"/>
      <c r="AV27" s="669"/>
      <c r="AW27" s="669"/>
      <c r="AX27" s="669"/>
      <c r="AY27" s="669"/>
      <c r="AZ27" s="669"/>
      <c r="BA27" s="669"/>
      <c r="BB27" s="669"/>
      <c r="BC27" s="669"/>
      <c r="BD27" s="669"/>
      <c r="BE27" s="669"/>
      <c r="BF27" s="670"/>
      <c r="BG27" s="662">
        <v>1393750</v>
      </c>
      <c r="BH27" s="663"/>
      <c r="BI27" s="663"/>
      <c r="BJ27" s="663"/>
      <c r="BK27" s="663"/>
      <c r="BL27" s="663"/>
      <c r="BM27" s="663"/>
      <c r="BN27" s="664"/>
      <c r="BO27" s="665">
        <v>100</v>
      </c>
      <c r="BP27" s="665"/>
      <c r="BQ27" s="665"/>
      <c r="BR27" s="665"/>
      <c r="BS27" s="666">
        <v>20360</v>
      </c>
      <c r="BT27" s="666"/>
      <c r="BU27" s="666"/>
      <c r="BV27" s="666"/>
      <c r="BW27" s="666"/>
      <c r="BX27" s="666"/>
      <c r="BY27" s="666"/>
      <c r="BZ27" s="666"/>
      <c r="CA27" s="666"/>
      <c r="CB27" s="667"/>
      <c r="CD27" s="679" t="s">
        <v>298</v>
      </c>
      <c r="CE27" s="680"/>
      <c r="CF27" s="680"/>
      <c r="CG27" s="680"/>
      <c r="CH27" s="680"/>
      <c r="CI27" s="680"/>
      <c r="CJ27" s="680"/>
      <c r="CK27" s="680"/>
      <c r="CL27" s="680"/>
      <c r="CM27" s="680"/>
      <c r="CN27" s="680"/>
      <c r="CO27" s="680"/>
      <c r="CP27" s="680"/>
      <c r="CQ27" s="681"/>
      <c r="CR27" s="662">
        <v>2053484</v>
      </c>
      <c r="CS27" s="703"/>
      <c r="CT27" s="703"/>
      <c r="CU27" s="703"/>
      <c r="CV27" s="703"/>
      <c r="CW27" s="703"/>
      <c r="CX27" s="703"/>
      <c r="CY27" s="704"/>
      <c r="CZ27" s="671">
        <v>16</v>
      </c>
      <c r="DA27" s="705"/>
      <c r="DB27" s="705"/>
      <c r="DC27" s="707"/>
      <c r="DD27" s="678">
        <v>537320</v>
      </c>
      <c r="DE27" s="703"/>
      <c r="DF27" s="703"/>
      <c r="DG27" s="703"/>
      <c r="DH27" s="703"/>
      <c r="DI27" s="703"/>
      <c r="DJ27" s="703"/>
      <c r="DK27" s="704"/>
      <c r="DL27" s="678">
        <v>536165</v>
      </c>
      <c r="DM27" s="703"/>
      <c r="DN27" s="703"/>
      <c r="DO27" s="703"/>
      <c r="DP27" s="703"/>
      <c r="DQ27" s="703"/>
      <c r="DR27" s="703"/>
      <c r="DS27" s="703"/>
      <c r="DT27" s="703"/>
      <c r="DU27" s="703"/>
      <c r="DV27" s="704"/>
      <c r="DW27" s="671">
        <v>9.1999999999999993</v>
      </c>
      <c r="DX27" s="705"/>
      <c r="DY27" s="705"/>
      <c r="DZ27" s="705"/>
      <c r="EA27" s="705"/>
      <c r="EB27" s="705"/>
      <c r="EC27" s="706"/>
    </row>
    <row r="28" spans="2:133" ht="11.25" customHeight="1">
      <c r="B28" s="668" t="s">
        <v>299</v>
      </c>
      <c r="C28" s="669"/>
      <c r="D28" s="669"/>
      <c r="E28" s="669"/>
      <c r="F28" s="669"/>
      <c r="G28" s="669"/>
      <c r="H28" s="669"/>
      <c r="I28" s="669"/>
      <c r="J28" s="669"/>
      <c r="K28" s="669"/>
      <c r="L28" s="669"/>
      <c r="M28" s="669"/>
      <c r="N28" s="669"/>
      <c r="O28" s="669"/>
      <c r="P28" s="669"/>
      <c r="Q28" s="670"/>
      <c r="R28" s="662">
        <v>1425</v>
      </c>
      <c r="S28" s="663"/>
      <c r="T28" s="663"/>
      <c r="U28" s="663"/>
      <c r="V28" s="663"/>
      <c r="W28" s="663"/>
      <c r="X28" s="663"/>
      <c r="Y28" s="664"/>
      <c r="Z28" s="665">
        <v>0</v>
      </c>
      <c r="AA28" s="665"/>
      <c r="AB28" s="665"/>
      <c r="AC28" s="665"/>
      <c r="AD28" s="666">
        <v>1425</v>
      </c>
      <c r="AE28" s="666"/>
      <c r="AF28" s="666"/>
      <c r="AG28" s="666"/>
      <c r="AH28" s="666"/>
      <c r="AI28" s="666"/>
      <c r="AJ28" s="666"/>
      <c r="AK28" s="666"/>
      <c r="AL28" s="671">
        <v>0</v>
      </c>
      <c r="AM28" s="672"/>
      <c r="AN28" s="672"/>
      <c r="AO28" s="673"/>
      <c r="AP28" s="668"/>
      <c r="AQ28" s="669"/>
      <c r="AR28" s="669"/>
      <c r="AS28" s="669"/>
      <c r="AT28" s="669"/>
      <c r="AU28" s="669"/>
      <c r="AV28" s="669"/>
      <c r="AW28" s="669"/>
      <c r="AX28" s="669"/>
      <c r="AY28" s="669"/>
      <c r="AZ28" s="669"/>
      <c r="BA28" s="669"/>
      <c r="BB28" s="669"/>
      <c r="BC28" s="669"/>
      <c r="BD28" s="669"/>
      <c r="BE28" s="669"/>
      <c r="BF28" s="670"/>
      <c r="BG28" s="662"/>
      <c r="BH28" s="663"/>
      <c r="BI28" s="663"/>
      <c r="BJ28" s="663"/>
      <c r="BK28" s="663"/>
      <c r="BL28" s="663"/>
      <c r="BM28" s="663"/>
      <c r="BN28" s="664"/>
      <c r="BO28" s="665"/>
      <c r="BP28" s="665"/>
      <c r="BQ28" s="665"/>
      <c r="BR28" s="665"/>
      <c r="BS28" s="678"/>
      <c r="BT28" s="663"/>
      <c r="BU28" s="663"/>
      <c r="BV28" s="663"/>
      <c r="BW28" s="663"/>
      <c r="BX28" s="663"/>
      <c r="BY28" s="663"/>
      <c r="BZ28" s="663"/>
      <c r="CA28" s="663"/>
      <c r="CB28" s="682"/>
      <c r="CD28" s="679" t="s">
        <v>300</v>
      </c>
      <c r="CE28" s="680"/>
      <c r="CF28" s="680"/>
      <c r="CG28" s="680"/>
      <c r="CH28" s="680"/>
      <c r="CI28" s="680"/>
      <c r="CJ28" s="680"/>
      <c r="CK28" s="680"/>
      <c r="CL28" s="680"/>
      <c r="CM28" s="680"/>
      <c r="CN28" s="680"/>
      <c r="CO28" s="680"/>
      <c r="CP28" s="680"/>
      <c r="CQ28" s="681"/>
      <c r="CR28" s="662">
        <v>1078946</v>
      </c>
      <c r="CS28" s="663"/>
      <c r="CT28" s="663"/>
      <c r="CU28" s="663"/>
      <c r="CV28" s="663"/>
      <c r="CW28" s="663"/>
      <c r="CX28" s="663"/>
      <c r="CY28" s="664"/>
      <c r="CZ28" s="671">
        <v>8.4</v>
      </c>
      <c r="DA28" s="705"/>
      <c r="DB28" s="705"/>
      <c r="DC28" s="707"/>
      <c r="DD28" s="678">
        <v>1078946</v>
      </c>
      <c r="DE28" s="663"/>
      <c r="DF28" s="663"/>
      <c r="DG28" s="663"/>
      <c r="DH28" s="663"/>
      <c r="DI28" s="663"/>
      <c r="DJ28" s="663"/>
      <c r="DK28" s="664"/>
      <c r="DL28" s="678">
        <v>1078946</v>
      </c>
      <c r="DM28" s="663"/>
      <c r="DN28" s="663"/>
      <c r="DO28" s="663"/>
      <c r="DP28" s="663"/>
      <c r="DQ28" s="663"/>
      <c r="DR28" s="663"/>
      <c r="DS28" s="663"/>
      <c r="DT28" s="663"/>
      <c r="DU28" s="663"/>
      <c r="DV28" s="664"/>
      <c r="DW28" s="671">
        <v>18.600000000000001</v>
      </c>
      <c r="DX28" s="705"/>
      <c r="DY28" s="705"/>
      <c r="DZ28" s="705"/>
      <c r="EA28" s="705"/>
      <c r="EB28" s="705"/>
      <c r="EC28" s="706"/>
    </row>
    <row r="29" spans="2:133" ht="11.25" customHeight="1">
      <c r="B29" s="668" t="s">
        <v>301</v>
      </c>
      <c r="C29" s="669"/>
      <c r="D29" s="669"/>
      <c r="E29" s="669"/>
      <c r="F29" s="669"/>
      <c r="G29" s="669"/>
      <c r="H29" s="669"/>
      <c r="I29" s="669"/>
      <c r="J29" s="669"/>
      <c r="K29" s="669"/>
      <c r="L29" s="669"/>
      <c r="M29" s="669"/>
      <c r="N29" s="669"/>
      <c r="O29" s="669"/>
      <c r="P29" s="669"/>
      <c r="Q29" s="670"/>
      <c r="R29" s="662">
        <v>36552</v>
      </c>
      <c r="S29" s="663"/>
      <c r="T29" s="663"/>
      <c r="U29" s="663"/>
      <c r="V29" s="663"/>
      <c r="W29" s="663"/>
      <c r="X29" s="663"/>
      <c r="Y29" s="664"/>
      <c r="Z29" s="665">
        <v>0.3</v>
      </c>
      <c r="AA29" s="665"/>
      <c r="AB29" s="665"/>
      <c r="AC29" s="665"/>
      <c r="AD29" s="666" t="s">
        <v>128</v>
      </c>
      <c r="AE29" s="666"/>
      <c r="AF29" s="666"/>
      <c r="AG29" s="666"/>
      <c r="AH29" s="666"/>
      <c r="AI29" s="666"/>
      <c r="AJ29" s="666"/>
      <c r="AK29" s="666"/>
      <c r="AL29" s="671" t="s">
        <v>128</v>
      </c>
      <c r="AM29" s="672"/>
      <c r="AN29" s="672"/>
      <c r="AO29" s="673"/>
      <c r="AP29" s="709"/>
      <c r="AQ29" s="710"/>
      <c r="AR29" s="710"/>
      <c r="AS29" s="710"/>
      <c r="AT29" s="710"/>
      <c r="AU29" s="710"/>
      <c r="AV29" s="710"/>
      <c r="AW29" s="710"/>
      <c r="AX29" s="710"/>
      <c r="AY29" s="710"/>
      <c r="AZ29" s="710"/>
      <c r="BA29" s="710"/>
      <c r="BB29" s="710"/>
      <c r="BC29" s="710"/>
      <c r="BD29" s="710"/>
      <c r="BE29" s="710"/>
      <c r="BF29" s="711"/>
      <c r="BG29" s="662"/>
      <c r="BH29" s="663"/>
      <c r="BI29" s="663"/>
      <c r="BJ29" s="663"/>
      <c r="BK29" s="663"/>
      <c r="BL29" s="663"/>
      <c r="BM29" s="663"/>
      <c r="BN29" s="664"/>
      <c r="BO29" s="665"/>
      <c r="BP29" s="665"/>
      <c r="BQ29" s="665"/>
      <c r="BR29" s="665"/>
      <c r="BS29" s="666"/>
      <c r="BT29" s="666"/>
      <c r="BU29" s="666"/>
      <c r="BV29" s="666"/>
      <c r="BW29" s="666"/>
      <c r="BX29" s="666"/>
      <c r="BY29" s="666"/>
      <c r="BZ29" s="666"/>
      <c r="CA29" s="666"/>
      <c r="CB29" s="667"/>
      <c r="CD29" s="714" t="s">
        <v>302</v>
      </c>
      <c r="CE29" s="715"/>
      <c r="CF29" s="679" t="s">
        <v>70</v>
      </c>
      <c r="CG29" s="680"/>
      <c r="CH29" s="680"/>
      <c r="CI29" s="680"/>
      <c r="CJ29" s="680"/>
      <c r="CK29" s="680"/>
      <c r="CL29" s="680"/>
      <c r="CM29" s="680"/>
      <c r="CN29" s="680"/>
      <c r="CO29" s="680"/>
      <c r="CP29" s="680"/>
      <c r="CQ29" s="681"/>
      <c r="CR29" s="662">
        <v>1078946</v>
      </c>
      <c r="CS29" s="703"/>
      <c r="CT29" s="703"/>
      <c r="CU29" s="703"/>
      <c r="CV29" s="703"/>
      <c r="CW29" s="703"/>
      <c r="CX29" s="703"/>
      <c r="CY29" s="704"/>
      <c r="CZ29" s="671">
        <v>8.4</v>
      </c>
      <c r="DA29" s="705"/>
      <c r="DB29" s="705"/>
      <c r="DC29" s="707"/>
      <c r="DD29" s="678">
        <v>1078946</v>
      </c>
      <c r="DE29" s="703"/>
      <c r="DF29" s="703"/>
      <c r="DG29" s="703"/>
      <c r="DH29" s="703"/>
      <c r="DI29" s="703"/>
      <c r="DJ29" s="703"/>
      <c r="DK29" s="704"/>
      <c r="DL29" s="678">
        <v>1078946</v>
      </c>
      <c r="DM29" s="703"/>
      <c r="DN29" s="703"/>
      <c r="DO29" s="703"/>
      <c r="DP29" s="703"/>
      <c r="DQ29" s="703"/>
      <c r="DR29" s="703"/>
      <c r="DS29" s="703"/>
      <c r="DT29" s="703"/>
      <c r="DU29" s="703"/>
      <c r="DV29" s="704"/>
      <c r="DW29" s="671">
        <v>18.600000000000001</v>
      </c>
      <c r="DX29" s="705"/>
      <c r="DY29" s="705"/>
      <c r="DZ29" s="705"/>
      <c r="EA29" s="705"/>
      <c r="EB29" s="705"/>
      <c r="EC29" s="706"/>
    </row>
    <row r="30" spans="2:133" ht="11.25" customHeight="1">
      <c r="B30" s="668" t="s">
        <v>303</v>
      </c>
      <c r="C30" s="669"/>
      <c r="D30" s="669"/>
      <c r="E30" s="669"/>
      <c r="F30" s="669"/>
      <c r="G30" s="669"/>
      <c r="H30" s="669"/>
      <c r="I30" s="669"/>
      <c r="J30" s="669"/>
      <c r="K30" s="669"/>
      <c r="L30" s="669"/>
      <c r="M30" s="669"/>
      <c r="N30" s="669"/>
      <c r="O30" s="669"/>
      <c r="P30" s="669"/>
      <c r="Q30" s="670"/>
      <c r="R30" s="662">
        <v>88916</v>
      </c>
      <c r="S30" s="663"/>
      <c r="T30" s="663"/>
      <c r="U30" s="663"/>
      <c r="V30" s="663"/>
      <c r="W30" s="663"/>
      <c r="X30" s="663"/>
      <c r="Y30" s="664"/>
      <c r="Z30" s="665">
        <v>0.7</v>
      </c>
      <c r="AA30" s="665"/>
      <c r="AB30" s="665"/>
      <c r="AC30" s="665"/>
      <c r="AD30" s="666">
        <v>5170</v>
      </c>
      <c r="AE30" s="666"/>
      <c r="AF30" s="666"/>
      <c r="AG30" s="666"/>
      <c r="AH30" s="666"/>
      <c r="AI30" s="666"/>
      <c r="AJ30" s="666"/>
      <c r="AK30" s="666"/>
      <c r="AL30" s="671">
        <v>0.1</v>
      </c>
      <c r="AM30" s="672"/>
      <c r="AN30" s="672"/>
      <c r="AO30" s="673"/>
      <c r="AP30" s="644" t="s">
        <v>221</v>
      </c>
      <c r="AQ30" s="645"/>
      <c r="AR30" s="645"/>
      <c r="AS30" s="645"/>
      <c r="AT30" s="645"/>
      <c r="AU30" s="645"/>
      <c r="AV30" s="645"/>
      <c r="AW30" s="645"/>
      <c r="AX30" s="645"/>
      <c r="AY30" s="645"/>
      <c r="AZ30" s="645"/>
      <c r="BA30" s="645"/>
      <c r="BB30" s="645"/>
      <c r="BC30" s="645"/>
      <c r="BD30" s="645"/>
      <c r="BE30" s="645"/>
      <c r="BF30" s="646"/>
      <c r="BG30" s="644" t="s">
        <v>304</v>
      </c>
      <c r="BH30" s="712"/>
      <c r="BI30" s="712"/>
      <c r="BJ30" s="712"/>
      <c r="BK30" s="712"/>
      <c r="BL30" s="712"/>
      <c r="BM30" s="712"/>
      <c r="BN30" s="712"/>
      <c r="BO30" s="712"/>
      <c r="BP30" s="712"/>
      <c r="BQ30" s="713"/>
      <c r="BR30" s="644" t="s">
        <v>305</v>
      </c>
      <c r="BS30" s="712"/>
      <c r="BT30" s="712"/>
      <c r="BU30" s="712"/>
      <c r="BV30" s="712"/>
      <c r="BW30" s="712"/>
      <c r="BX30" s="712"/>
      <c r="BY30" s="712"/>
      <c r="BZ30" s="712"/>
      <c r="CA30" s="712"/>
      <c r="CB30" s="713"/>
      <c r="CD30" s="716"/>
      <c r="CE30" s="717"/>
      <c r="CF30" s="679" t="s">
        <v>306</v>
      </c>
      <c r="CG30" s="680"/>
      <c r="CH30" s="680"/>
      <c r="CI30" s="680"/>
      <c r="CJ30" s="680"/>
      <c r="CK30" s="680"/>
      <c r="CL30" s="680"/>
      <c r="CM30" s="680"/>
      <c r="CN30" s="680"/>
      <c r="CO30" s="680"/>
      <c r="CP30" s="680"/>
      <c r="CQ30" s="681"/>
      <c r="CR30" s="662">
        <v>1048097</v>
      </c>
      <c r="CS30" s="663"/>
      <c r="CT30" s="663"/>
      <c r="CU30" s="663"/>
      <c r="CV30" s="663"/>
      <c r="CW30" s="663"/>
      <c r="CX30" s="663"/>
      <c r="CY30" s="664"/>
      <c r="CZ30" s="671">
        <v>8.1999999999999993</v>
      </c>
      <c r="DA30" s="705"/>
      <c r="DB30" s="705"/>
      <c r="DC30" s="707"/>
      <c r="DD30" s="678">
        <v>1048097</v>
      </c>
      <c r="DE30" s="663"/>
      <c r="DF30" s="663"/>
      <c r="DG30" s="663"/>
      <c r="DH30" s="663"/>
      <c r="DI30" s="663"/>
      <c r="DJ30" s="663"/>
      <c r="DK30" s="664"/>
      <c r="DL30" s="678">
        <v>1048097</v>
      </c>
      <c r="DM30" s="663"/>
      <c r="DN30" s="663"/>
      <c r="DO30" s="663"/>
      <c r="DP30" s="663"/>
      <c r="DQ30" s="663"/>
      <c r="DR30" s="663"/>
      <c r="DS30" s="663"/>
      <c r="DT30" s="663"/>
      <c r="DU30" s="663"/>
      <c r="DV30" s="664"/>
      <c r="DW30" s="671">
        <v>18.100000000000001</v>
      </c>
      <c r="DX30" s="705"/>
      <c r="DY30" s="705"/>
      <c r="DZ30" s="705"/>
      <c r="EA30" s="705"/>
      <c r="EB30" s="705"/>
      <c r="EC30" s="706"/>
    </row>
    <row r="31" spans="2:133" ht="11.25" customHeight="1">
      <c r="B31" s="668" t="s">
        <v>307</v>
      </c>
      <c r="C31" s="669"/>
      <c r="D31" s="669"/>
      <c r="E31" s="669"/>
      <c r="F31" s="669"/>
      <c r="G31" s="669"/>
      <c r="H31" s="669"/>
      <c r="I31" s="669"/>
      <c r="J31" s="669"/>
      <c r="K31" s="669"/>
      <c r="L31" s="669"/>
      <c r="M31" s="669"/>
      <c r="N31" s="669"/>
      <c r="O31" s="669"/>
      <c r="P31" s="669"/>
      <c r="Q31" s="670"/>
      <c r="R31" s="662">
        <v>12523</v>
      </c>
      <c r="S31" s="663"/>
      <c r="T31" s="663"/>
      <c r="U31" s="663"/>
      <c r="V31" s="663"/>
      <c r="W31" s="663"/>
      <c r="X31" s="663"/>
      <c r="Y31" s="664"/>
      <c r="Z31" s="665">
        <v>0.1</v>
      </c>
      <c r="AA31" s="665"/>
      <c r="AB31" s="665"/>
      <c r="AC31" s="665"/>
      <c r="AD31" s="666" t="s">
        <v>128</v>
      </c>
      <c r="AE31" s="666"/>
      <c r="AF31" s="666"/>
      <c r="AG31" s="666"/>
      <c r="AH31" s="666"/>
      <c r="AI31" s="666"/>
      <c r="AJ31" s="666"/>
      <c r="AK31" s="666"/>
      <c r="AL31" s="671" t="s">
        <v>128</v>
      </c>
      <c r="AM31" s="672"/>
      <c r="AN31" s="672"/>
      <c r="AO31" s="673"/>
      <c r="AP31" s="720" t="s">
        <v>308</v>
      </c>
      <c r="AQ31" s="721"/>
      <c r="AR31" s="721"/>
      <c r="AS31" s="721"/>
      <c r="AT31" s="726" t="s">
        <v>309</v>
      </c>
      <c r="AU31" s="360"/>
      <c r="AV31" s="360"/>
      <c r="AW31" s="360"/>
      <c r="AX31" s="651" t="s">
        <v>188</v>
      </c>
      <c r="AY31" s="652"/>
      <c r="AZ31" s="652"/>
      <c r="BA31" s="652"/>
      <c r="BB31" s="652"/>
      <c r="BC31" s="652"/>
      <c r="BD31" s="652"/>
      <c r="BE31" s="652"/>
      <c r="BF31" s="653"/>
      <c r="BG31" s="735">
        <v>98.5</v>
      </c>
      <c r="BH31" s="736"/>
      <c r="BI31" s="736"/>
      <c r="BJ31" s="736"/>
      <c r="BK31" s="736"/>
      <c r="BL31" s="736"/>
      <c r="BM31" s="660">
        <v>95.1</v>
      </c>
      <c r="BN31" s="736"/>
      <c r="BO31" s="736"/>
      <c r="BP31" s="736"/>
      <c r="BQ31" s="737"/>
      <c r="BR31" s="735">
        <v>98.3</v>
      </c>
      <c r="BS31" s="736"/>
      <c r="BT31" s="736"/>
      <c r="BU31" s="736"/>
      <c r="BV31" s="736"/>
      <c r="BW31" s="736"/>
      <c r="BX31" s="660">
        <v>95.6</v>
      </c>
      <c r="BY31" s="736"/>
      <c r="BZ31" s="736"/>
      <c r="CA31" s="736"/>
      <c r="CB31" s="737"/>
      <c r="CD31" s="716"/>
      <c r="CE31" s="717"/>
      <c r="CF31" s="679" t="s">
        <v>310</v>
      </c>
      <c r="CG31" s="680"/>
      <c r="CH31" s="680"/>
      <c r="CI31" s="680"/>
      <c r="CJ31" s="680"/>
      <c r="CK31" s="680"/>
      <c r="CL31" s="680"/>
      <c r="CM31" s="680"/>
      <c r="CN31" s="680"/>
      <c r="CO31" s="680"/>
      <c r="CP31" s="680"/>
      <c r="CQ31" s="681"/>
      <c r="CR31" s="662">
        <v>30849</v>
      </c>
      <c r="CS31" s="703"/>
      <c r="CT31" s="703"/>
      <c r="CU31" s="703"/>
      <c r="CV31" s="703"/>
      <c r="CW31" s="703"/>
      <c r="CX31" s="703"/>
      <c r="CY31" s="704"/>
      <c r="CZ31" s="671">
        <v>0.2</v>
      </c>
      <c r="DA31" s="705"/>
      <c r="DB31" s="705"/>
      <c r="DC31" s="707"/>
      <c r="DD31" s="678">
        <v>30849</v>
      </c>
      <c r="DE31" s="703"/>
      <c r="DF31" s="703"/>
      <c r="DG31" s="703"/>
      <c r="DH31" s="703"/>
      <c r="DI31" s="703"/>
      <c r="DJ31" s="703"/>
      <c r="DK31" s="704"/>
      <c r="DL31" s="678">
        <v>30849</v>
      </c>
      <c r="DM31" s="703"/>
      <c r="DN31" s="703"/>
      <c r="DO31" s="703"/>
      <c r="DP31" s="703"/>
      <c r="DQ31" s="703"/>
      <c r="DR31" s="703"/>
      <c r="DS31" s="703"/>
      <c r="DT31" s="703"/>
      <c r="DU31" s="703"/>
      <c r="DV31" s="704"/>
      <c r="DW31" s="671">
        <v>0.5</v>
      </c>
      <c r="DX31" s="705"/>
      <c r="DY31" s="705"/>
      <c r="DZ31" s="705"/>
      <c r="EA31" s="705"/>
      <c r="EB31" s="705"/>
      <c r="EC31" s="706"/>
    </row>
    <row r="32" spans="2:133" ht="11.25" customHeight="1">
      <c r="B32" s="668" t="s">
        <v>311</v>
      </c>
      <c r="C32" s="669"/>
      <c r="D32" s="669"/>
      <c r="E32" s="669"/>
      <c r="F32" s="669"/>
      <c r="G32" s="669"/>
      <c r="H32" s="669"/>
      <c r="I32" s="669"/>
      <c r="J32" s="669"/>
      <c r="K32" s="669"/>
      <c r="L32" s="669"/>
      <c r="M32" s="669"/>
      <c r="N32" s="669"/>
      <c r="O32" s="669"/>
      <c r="P32" s="669"/>
      <c r="Q32" s="670"/>
      <c r="R32" s="662">
        <v>2002918</v>
      </c>
      <c r="S32" s="663"/>
      <c r="T32" s="663"/>
      <c r="U32" s="663"/>
      <c r="V32" s="663"/>
      <c r="W32" s="663"/>
      <c r="X32" s="663"/>
      <c r="Y32" s="664"/>
      <c r="Z32" s="665">
        <v>15.1</v>
      </c>
      <c r="AA32" s="665"/>
      <c r="AB32" s="665"/>
      <c r="AC32" s="665"/>
      <c r="AD32" s="666" t="s">
        <v>128</v>
      </c>
      <c r="AE32" s="666"/>
      <c r="AF32" s="666"/>
      <c r="AG32" s="666"/>
      <c r="AH32" s="666"/>
      <c r="AI32" s="666"/>
      <c r="AJ32" s="666"/>
      <c r="AK32" s="666"/>
      <c r="AL32" s="671" t="s">
        <v>128</v>
      </c>
      <c r="AM32" s="672"/>
      <c r="AN32" s="672"/>
      <c r="AO32" s="673"/>
      <c r="AP32" s="722"/>
      <c r="AQ32" s="723"/>
      <c r="AR32" s="723"/>
      <c r="AS32" s="723"/>
      <c r="AT32" s="727"/>
      <c r="AU32" s="361" t="s">
        <v>312</v>
      </c>
      <c r="AV32" s="361"/>
      <c r="AW32" s="361"/>
      <c r="AX32" s="668" t="s">
        <v>313</v>
      </c>
      <c r="AY32" s="669"/>
      <c r="AZ32" s="669"/>
      <c r="BA32" s="669"/>
      <c r="BB32" s="669"/>
      <c r="BC32" s="669"/>
      <c r="BD32" s="669"/>
      <c r="BE32" s="669"/>
      <c r="BF32" s="670"/>
      <c r="BG32" s="729">
        <v>99.6</v>
      </c>
      <c r="BH32" s="703"/>
      <c r="BI32" s="703"/>
      <c r="BJ32" s="703"/>
      <c r="BK32" s="703"/>
      <c r="BL32" s="703"/>
      <c r="BM32" s="672">
        <v>97.9</v>
      </c>
      <c r="BN32" s="730"/>
      <c r="BO32" s="730"/>
      <c r="BP32" s="730"/>
      <c r="BQ32" s="731"/>
      <c r="BR32" s="729">
        <v>99.3</v>
      </c>
      <c r="BS32" s="703"/>
      <c r="BT32" s="703"/>
      <c r="BU32" s="703"/>
      <c r="BV32" s="703"/>
      <c r="BW32" s="703"/>
      <c r="BX32" s="672">
        <v>97.7</v>
      </c>
      <c r="BY32" s="730"/>
      <c r="BZ32" s="730"/>
      <c r="CA32" s="730"/>
      <c r="CB32" s="731"/>
      <c r="CD32" s="718"/>
      <c r="CE32" s="719"/>
      <c r="CF32" s="679" t="s">
        <v>314</v>
      </c>
      <c r="CG32" s="680"/>
      <c r="CH32" s="680"/>
      <c r="CI32" s="680"/>
      <c r="CJ32" s="680"/>
      <c r="CK32" s="680"/>
      <c r="CL32" s="680"/>
      <c r="CM32" s="680"/>
      <c r="CN32" s="680"/>
      <c r="CO32" s="680"/>
      <c r="CP32" s="680"/>
      <c r="CQ32" s="681"/>
      <c r="CR32" s="662" t="s">
        <v>128</v>
      </c>
      <c r="CS32" s="663"/>
      <c r="CT32" s="663"/>
      <c r="CU32" s="663"/>
      <c r="CV32" s="663"/>
      <c r="CW32" s="663"/>
      <c r="CX32" s="663"/>
      <c r="CY32" s="664"/>
      <c r="CZ32" s="671" t="s">
        <v>128</v>
      </c>
      <c r="DA32" s="705"/>
      <c r="DB32" s="705"/>
      <c r="DC32" s="707"/>
      <c r="DD32" s="678" t="s">
        <v>128</v>
      </c>
      <c r="DE32" s="663"/>
      <c r="DF32" s="663"/>
      <c r="DG32" s="663"/>
      <c r="DH32" s="663"/>
      <c r="DI32" s="663"/>
      <c r="DJ32" s="663"/>
      <c r="DK32" s="664"/>
      <c r="DL32" s="678" t="s">
        <v>128</v>
      </c>
      <c r="DM32" s="663"/>
      <c r="DN32" s="663"/>
      <c r="DO32" s="663"/>
      <c r="DP32" s="663"/>
      <c r="DQ32" s="663"/>
      <c r="DR32" s="663"/>
      <c r="DS32" s="663"/>
      <c r="DT32" s="663"/>
      <c r="DU32" s="663"/>
      <c r="DV32" s="664"/>
      <c r="DW32" s="671" t="s">
        <v>128</v>
      </c>
      <c r="DX32" s="705"/>
      <c r="DY32" s="705"/>
      <c r="DZ32" s="705"/>
      <c r="EA32" s="705"/>
      <c r="EB32" s="705"/>
      <c r="EC32" s="706"/>
    </row>
    <row r="33" spans="2:133" ht="11.25" customHeight="1">
      <c r="B33" s="693" t="s">
        <v>315</v>
      </c>
      <c r="C33" s="694"/>
      <c r="D33" s="694"/>
      <c r="E33" s="694"/>
      <c r="F33" s="694"/>
      <c r="G33" s="694"/>
      <c r="H33" s="694"/>
      <c r="I33" s="694"/>
      <c r="J33" s="694"/>
      <c r="K33" s="694"/>
      <c r="L33" s="694"/>
      <c r="M33" s="694"/>
      <c r="N33" s="694"/>
      <c r="O33" s="694"/>
      <c r="P33" s="694"/>
      <c r="Q33" s="695"/>
      <c r="R33" s="662" t="s">
        <v>128</v>
      </c>
      <c r="S33" s="663"/>
      <c r="T33" s="663"/>
      <c r="U33" s="663"/>
      <c r="V33" s="663"/>
      <c r="W33" s="663"/>
      <c r="X33" s="663"/>
      <c r="Y33" s="664"/>
      <c r="Z33" s="665" t="s">
        <v>128</v>
      </c>
      <c r="AA33" s="665"/>
      <c r="AB33" s="665"/>
      <c r="AC33" s="665"/>
      <c r="AD33" s="666" t="s">
        <v>128</v>
      </c>
      <c r="AE33" s="666"/>
      <c r="AF33" s="666"/>
      <c r="AG33" s="666"/>
      <c r="AH33" s="666"/>
      <c r="AI33" s="666"/>
      <c r="AJ33" s="666"/>
      <c r="AK33" s="666"/>
      <c r="AL33" s="671" t="s">
        <v>128</v>
      </c>
      <c r="AM33" s="672"/>
      <c r="AN33" s="672"/>
      <c r="AO33" s="673"/>
      <c r="AP33" s="724"/>
      <c r="AQ33" s="725"/>
      <c r="AR33" s="725"/>
      <c r="AS33" s="725"/>
      <c r="AT33" s="728"/>
      <c r="AU33" s="362"/>
      <c r="AV33" s="362"/>
      <c r="AW33" s="362"/>
      <c r="AX33" s="709" t="s">
        <v>316</v>
      </c>
      <c r="AY33" s="710"/>
      <c r="AZ33" s="710"/>
      <c r="BA33" s="710"/>
      <c r="BB33" s="710"/>
      <c r="BC33" s="710"/>
      <c r="BD33" s="710"/>
      <c r="BE33" s="710"/>
      <c r="BF33" s="711"/>
      <c r="BG33" s="738">
        <v>97.4</v>
      </c>
      <c r="BH33" s="733"/>
      <c r="BI33" s="733"/>
      <c r="BJ33" s="733"/>
      <c r="BK33" s="733"/>
      <c r="BL33" s="733"/>
      <c r="BM33" s="732">
        <v>92.2</v>
      </c>
      <c r="BN33" s="733"/>
      <c r="BO33" s="733"/>
      <c r="BP33" s="733"/>
      <c r="BQ33" s="734"/>
      <c r="BR33" s="738">
        <v>97.4</v>
      </c>
      <c r="BS33" s="733"/>
      <c r="BT33" s="733"/>
      <c r="BU33" s="733"/>
      <c r="BV33" s="733"/>
      <c r="BW33" s="733"/>
      <c r="BX33" s="732">
        <v>93.4</v>
      </c>
      <c r="BY33" s="733"/>
      <c r="BZ33" s="733"/>
      <c r="CA33" s="733"/>
      <c r="CB33" s="734"/>
      <c r="CD33" s="679" t="s">
        <v>317</v>
      </c>
      <c r="CE33" s="680"/>
      <c r="CF33" s="680"/>
      <c r="CG33" s="680"/>
      <c r="CH33" s="680"/>
      <c r="CI33" s="680"/>
      <c r="CJ33" s="680"/>
      <c r="CK33" s="680"/>
      <c r="CL33" s="680"/>
      <c r="CM33" s="680"/>
      <c r="CN33" s="680"/>
      <c r="CO33" s="680"/>
      <c r="CP33" s="680"/>
      <c r="CQ33" s="681"/>
      <c r="CR33" s="662">
        <v>6029056</v>
      </c>
      <c r="CS33" s="703"/>
      <c r="CT33" s="703"/>
      <c r="CU33" s="703"/>
      <c r="CV33" s="703"/>
      <c r="CW33" s="703"/>
      <c r="CX33" s="703"/>
      <c r="CY33" s="704"/>
      <c r="CZ33" s="671">
        <v>47.1</v>
      </c>
      <c r="DA33" s="705"/>
      <c r="DB33" s="705"/>
      <c r="DC33" s="707"/>
      <c r="DD33" s="678">
        <v>3095997</v>
      </c>
      <c r="DE33" s="703"/>
      <c r="DF33" s="703"/>
      <c r="DG33" s="703"/>
      <c r="DH33" s="703"/>
      <c r="DI33" s="703"/>
      <c r="DJ33" s="703"/>
      <c r="DK33" s="704"/>
      <c r="DL33" s="678">
        <v>1831095</v>
      </c>
      <c r="DM33" s="703"/>
      <c r="DN33" s="703"/>
      <c r="DO33" s="703"/>
      <c r="DP33" s="703"/>
      <c r="DQ33" s="703"/>
      <c r="DR33" s="703"/>
      <c r="DS33" s="703"/>
      <c r="DT33" s="703"/>
      <c r="DU33" s="703"/>
      <c r="DV33" s="704"/>
      <c r="DW33" s="671">
        <v>31.6</v>
      </c>
      <c r="DX33" s="705"/>
      <c r="DY33" s="705"/>
      <c r="DZ33" s="705"/>
      <c r="EA33" s="705"/>
      <c r="EB33" s="705"/>
      <c r="EC33" s="706"/>
    </row>
    <row r="34" spans="2:133" ht="11.25" customHeight="1">
      <c r="B34" s="668" t="s">
        <v>318</v>
      </c>
      <c r="C34" s="669"/>
      <c r="D34" s="669"/>
      <c r="E34" s="669"/>
      <c r="F34" s="669"/>
      <c r="G34" s="669"/>
      <c r="H34" s="669"/>
      <c r="I34" s="669"/>
      <c r="J34" s="669"/>
      <c r="K34" s="669"/>
      <c r="L34" s="669"/>
      <c r="M34" s="669"/>
      <c r="N34" s="669"/>
      <c r="O34" s="669"/>
      <c r="P34" s="669"/>
      <c r="Q34" s="670"/>
      <c r="R34" s="662">
        <v>934296</v>
      </c>
      <c r="S34" s="663"/>
      <c r="T34" s="663"/>
      <c r="U34" s="663"/>
      <c r="V34" s="663"/>
      <c r="W34" s="663"/>
      <c r="X34" s="663"/>
      <c r="Y34" s="664"/>
      <c r="Z34" s="665">
        <v>7.1</v>
      </c>
      <c r="AA34" s="665"/>
      <c r="AB34" s="665"/>
      <c r="AC34" s="665"/>
      <c r="AD34" s="666" t="s">
        <v>128</v>
      </c>
      <c r="AE34" s="666"/>
      <c r="AF34" s="666"/>
      <c r="AG34" s="666"/>
      <c r="AH34" s="666"/>
      <c r="AI34" s="666"/>
      <c r="AJ34" s="666"/>
      <c r="AK34" s="666"/>
      <c r="AL34" s="671" t="s">
        <v>128</v>
      </c>
      <c r="AM34" s="672"/>
      <c r="AN34" s="672"/>
      <c r="AO34" s="673"/>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79" t="s">
        <v>319</v>
      </c>
      <c r="CE34" s="680"/>
      <c r="CF34" s="680"/>
      <c r="CG34" s="680"/>
      <c r="CH34" s="680"/>
      <c r="CI34" s="680"/>
      <c r="CJ34" s="680"/>
      <c r="CK34" s="680"/>
      <c r="CL34" s="680"/>
      <c r="CM34" s="680"/>
      <c r="CN34" s="680"/>
      <c r="CO34" s="680"/>
      <c r="CP34" s="680"/>
      <c r="CQ34" s="681"/>
      <c r="CR34" s="662">
        <v>1351836</v>
      </c>
      <c r="CS34" s="663"/>
      <c r="CT34" s="663"/>
      <c r="CU34" s="663"/>
      <c r="CV34" s="663"/>
      <c r="CW34" s="663"/>
      <c r="CX34" s="663"/>
      <c r="CY34" s="664"/>
      <c r="CZ34" s="671">
        <v>10.6</v>
      </c>
      <c r="DA34" s="705"/>
      <c r="DB34" s="705"/>
      <c r="DC34" s="707"/>
      <c r="DD34" s="678">
        <v>725313</v>
      </c>
      <c r="DE34" s="663"/>
      <c r="DF34" s="663"/>
      <c r="DG34" s="663"/>
      <c r="DH34" s="663"/>
      <c r="DI34" s="663"/>
      <c r="DJ34" s="663"/>
      <c r="DK34" s="664"/>
      <c r="DL34" s="678">
        <v>523565</v>
      </c>
      <c r="DM34" s="663"/>
      <c r="DN34" s="663"/>
      <c r="DO34" s="663"/>
      <c r="DP34" s="663"/>
      <c r="DQ34" s="663"/>
      <c r="DR34" s="663"/>
      <c r="DS34" s="663"/>
      <c r="DT34" s="663"/>
      <c r="DU34" s="663"/>
      <c r="DV34" s="664"/>
      <c r="DW34" s="671">
        <v>9</v>
      </c>
      <c r="DX34" s="705"/>
      <c r="DY34" s="705"/>
      <c r="DZ34" s="705"/>
      <c r="EA34" s="705"/>
      <c r="EB34" s="705"/>
      <c r="EC34" s="706"/>
    </row>
    <row r="35" spans="2:133" ht="11.25" customHeight="1">
      <c r="B35" s="668" t="s">
        <v>320</v>
      </c>
      <c r="C35" s="669"/>
      <c r="D35" s="669"/>
      <c r="E35" s="669"/>
      <c r="F35" s="669"/>
      <c r="G35" s="669"/>
      <c r="H35" s="669"/>
      <c r="I35" s="669"/>
      <c r="J35" s="669"/>
      <c r="K35" s="669"/>
      <c r="L35" s="669"/>
      <c r="M35" s="669"/>
      <c r="N35" s="669"/>
      <c r="O35" s="669"/>
      <c r="P35" s="669"/>
      <c r="Q35" s="670"/>
      <c r="R35" s="662">
        <v>37074</v>
      </c>
      <c r="S35" s="663"/>
      <c r="T35" s="663"/>
      <c r="U35" s="663"/>
      <c r="V35" s="663"/>
      <c r="W35" s="663"/>
      <c r="X35" s="663"/>
      <c r="Y35" s="664"/>
      <c r="Z35" s="665">
        <v>0.3</v>
      </c>
      <c r="AA35" s="665"/>
      <c r="AB35" s="665"/>
      <c r="AC35" s="665"/>
      <c r="AD35" s="666">
        <v>19350</v>
      </c>
      <c r="AE35" s="666"/>
      <c r="AF35" s="666"/>
      <c r="AG35" s="666"/>
      <c r="AH35" s="666"/>
      <c r="AI35" s="666"/>
      <c r="AJ35" s="666"/>
      <c r="AK35" s="666"/>
      <c r="AL35" s="671">
        <v>0.3</v>
      </c>
      <c r="AM35" s="672"/>
      <c r="AN35" s="672"/>
      <c r="AO35" s="673"/>
      <c r="AP35" s="218"/>
      <c r="AQ35" s="644" t="s">
        <v>321</v>
      </c>
      <c r="AR35" s="645"/>
      <c r="AS35" s="645"/>
      <c r="AT35" s="645"/>
      <c r="AU35" s="645"/>
      <c r="AV35" s="645"/>
      <c r="AW35" s="645"/>
      <c r="AX35" s="645"/>
      <c r="AY35" s="645"/>
      <c r="AZ35" s="645"/>
      <c r="BA35" s="645"/>
      <c r="BB35" s="645"/>
      <c r="BC35" s="645"/>
      <c r="BD35" s="645"/>
      <c r="BE35" s="645"/>
      <c r="BF35" s="646"/>
      <c r="BG35" s="644" t="s">
        <v>322</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79" t="s">
        <v>323</v>
      </c>
      <c r="CE35" s="680"/>
      <c r="CF35" s="680"/>
      <c r="CG35" s="680"/>
      <c r="CH35" s="680"/>
      <c r="CI35" s="680"/>
      <c r="CJ35" s="680"/>
      <c r="CK35" s="680"/>
      <c r="CL35" s="680"/>
      <c r="CM35" s="680"/>
      <c r="CN35" s="680"/>
      <c r="CO35" s="680"/>
      <c r="CP35" s="680"/>
      <c r="CQ35" s="681"/>
      <c r="CR35" s="662">
        <v>60333</v>
      </c>
      <c r="CS35" s="703"/>
      <c r="CT35" s="703"/>
      <c r="CU35" s="703"/>
      <c r="CV35" s="703"/>
      <c r="CW35" s="703"/>
      <c r="CX35" s="703"/>
      <c r="CY35" s="704"/>
      <c r="CZ35" s="671">
        <v>0.5</v>
      </c>
      <c r="DA35" s="705"/>
      <c r="DB35" s="705"/>
      <c r="DC35" s="707"/>
      <c r="DD35" s="678">
        <v>14034</v>
      </c>
      <c r="DE35" s="703"/>
      <c r="DF35" s="703"/>
      <c r="DG35" s="703"/>
      <c r="DH35" s="703"/>
      <c r="DI35" s="703"/>
      <c r="DJ35" s="703"/>
      <c r="DK35" s="704"/>
      <c r="DL35" s="678">
        <v>14034</v>
      </c>
      <c r="DM35" s="703"/>
      <c r="DN35" s="703"/>
      <c r="DO35" s="703"/>
      <c r="DP35" s="703"/>
      <c r="DQ35" s="703"/>
      <c r="DR35" s="703"/>
      <c r="DS35" s="703"/>
      <c r="DT35" s="703"/>
      <c r="DU35" s="703"/>
      <c r="DV35" s="704"/>
      <c r="DW35" s="671">
        <v>0.2</v>
      </c>
      <c r="DX35" s="705"/>
      <c r="DY35" s="705"/>
      <c r="DZ35" s="705"/>
      <c r="EA35" s="705"/>
      <c r="EB35" s="705"/>
      <c r="EC35" s="706"/>
    </row>
    <row r="36" spans="2:133" ht="11.25" customHeight="1">
      <c r="B36" s="668" t="s">
        <v>324</v>
      </c>
      <c r="C36" s="669"/>
      <c r="D36" s="669"/>
      <c r="E36" s="669"/>
      <c r="F36" s="669"/>
      <c r="G36" s="669"/>
      <c r="H36" s="669"/>
      <c r="I36" s="669"/>
      <c r="J36" s="669"/>
      <c r="K36" s="669"/>
      <c r="L36" s="669"/>
      <c r="M36" s="669"/>
      <c r="N36" s="669"/>
      <c r="O36" s="669"/>
      <c r="P36" s="669"/>
      <c r="Q36" s="670"/>
      <c r="R36" s="662">
        <v>1223202</v>
      </c>
      <c r="S36" s="663"/>
      <c r="T36" s="663"/>
      <c r="U36" s="663"/>
      <c r="V36" s="663"/>
      <c r="W36" s="663"/>
      <c r="X36" s="663"/>
      <c r="Y36" s="664"/>
      <c r="Z36" s="665">
        <v>9.1999999999999993</v>
      </c>
      <c r="AA36" s="665"/>
      <c r="AB36" s="665"/>
      <c r="AC36" s="665"/>
      <c r="AD36" s="666" t="s">
        <v>128</v>
      </c>
      <c r="AE36" s="666"/>
      <c r="AF36" s="666"/>
      <c r="AG36" s="666"/>
      <c r="AH36" s="666"/>
      <c r="AI36" s="666"/>
      <c r="AJ36" s="666"/>
      <c r="AK36" s="666"/>
      <c r="AL36" s="671" t="s">
        <v>128</v>
      </c>
      <c r="AM36" s="672"/>
      <c r="AN36" s="672"/>
      <c r="AO36" s="673"/>
      <c r="AP36" s="218"/>
      <c r="AQ36" s="743" t="s">
        <v>325</v>
      </c>
      <c r="AR36" s="744"/>
      <c r="AS36" s="744"/>
      <c r="AT36" s="744"/>
      <c r="AU36" s="744"/>
      <c r="AV36" s="744"/>
      <c r="AW36" s="744"/>
      <c r="AX36" s="744"/>
      <c r="AY36" s="745"/>
      <c r="AZ36" s="654">
        <v>1560096</v>
      </c>
      <c r="BA36" s="655"/>
      <c r="BB36" s="655"/>
      <c r="BC36" s="655"/>
      <c r="BD36" s="655"/>
      <c r="BE36" s="655"/>
      <c r="BF36" s="739"/>
      <c r="BG36" s="674" t="s">
        <v>326</v>
      </c>
      <c r="BH36" s="675"/>
      <c r="BI36" s="675"/>
      <c r="BJ36" s="675"/>
      <c r="BK36" s="675"/>
      <c r="BL36" s="675"/>
      <c r="BM36" s="675"/>
      <c r="BN36" s="675"/>
      <c r="BO36" s="675"/>
      <c r="BP36" s="675"/>
      <c r="BQ36" s="675"/>
      <c r="BR36" s="675"/>
      <c r="BS36" s="675"/>
      <c r="BT36" s="675"/>
      <c r="BU36" s="676"/>
      <c r="BV36" s="654">
        <v>10659</v>
      </c>
      <c r="BW36" s="655"/>
      <c r="BX36" s="655"/>
      <c r="BY36" s="655"/>
      <c r="BZ36" s="655"/>
      <c r="CA36" s="655"/>
      <c r="CB36" s="739"/>
      <c r="CD36" s="679" t="s">
        <v>327</v>
      </c>
      <c r="CE36" s="680"/>
      <c r="CF36" s="680"/>
      <c r="CG36" s="680"/>
      <c r="CH36" s="680"/>
      <c r="CI36" s="680"/>
      <c r="CJ36" s="680"/>
      <c r="CK36" s="680"/>
      <c r="CL36" s="680"/>
      <c r="CM36" s="680"/>
      <c r="CN36" s="680"/>
      <c r="CO36" s="680"/>
      <c r="CP36" s="680"/>
      <c r="CQ36" s="681"/>
      <c r="CR36" s="662">
        <v>1379028</v>
      </c>
      <c r="CS36" s="663"/>
      <c r="CT36" s="663"/>
      <c r="CU36" s="663"/>
      <c r="CV36" s="663"/>
      <c r="CW36" s="663"/>
      <c r="CX36" s="663"/>
      <c r="CY36" s="664"/>
      <c r="CZ36" s="671">
        <v>10.8</v>
      </c>
      <c r="DA36" s="705"/>
      <c r="DB36" s="705"/>
      <c r="DC36" s="707"/>
      <c r="DD36" s="678">
        <v>782480</v>
      </c>
      <c r="DE36" s="663"/>
      <c r="DF36" s="663"/>
      <c r="DG36" s="663"/>
      <c r="DH36" s="663"/>
      <c r="DI36" s="663"/>
      <c r="DJ36" s="663"/>
      <c r="DK36" s="664"/>
      <c r="DL36" s="678">
        <v>493502</v>
      </c>
      <c r="DM36" s="663"/>
      <c r="DN36" s="663"/>
      <c r="DO36" s="663"/>
      <c r="DP36" s="663"/>
      <c r="DQ36" s="663"/>
      <c r="DR36" s="663"/>
      <c r="DS36" s="663"/>
      <c r="DT36" s="663"/>
      <c r="DU36" s="663"/>
      <c r="DV36" s="664"/>
      <c r="DW36" s="671">
        <v>8.5</v>
      </c>
      <c r="DX36" s="705"/>
      <c r="DY36" s="705"/>
      <c r="DZ36" s="705"/>
      <c r="EA36" s="705"/>
      <c r="EB36" s="705"/>
      <c r="EC36" s="706"/>
    </row>
    <row r="37" spans="2:133" ht="11.25" customHeight="1">
      <c r="B37" s="668" t="s">
        <v>328</v>
      </c>
      <c r="C37" s="669"/>
      <c r="D37" s="669"/>
      <c r="E37" s="669"/>
      <c r="F37" s="669"/>
      <c r="G37" s="669"/>
      <c r="H37" s="669"/>
      <c r="I37" s="669"/>
      <c r="J37" s="669"/>
      <c r="K37" s="669"/>
      <c r="L37" s="669"/>
      <c r="M37" s="669"/>
      <c r="N37" s="669"/>
      <c r="O37" s="669"/>
      <c r="P37" s="669"/>
      <c r="Q37" s="670"/>
      <c r="R37" s="662">
        <v>1141061</v>
      </c>
      <c r="S37" s="663"/>
      <c r="T37" s="663"/>
      <c r="U37" s="663"/>
      <c r="V37" s="663"/>
      <c r="W37" s="663"/>
      <c r="X37" s="663"/>
      <c r="Y37" s="664"/>
      <c r="Z37" s="665">
        <v>8.6</v>
      </c>
      <c r="AA37" s="665"/>
      <c r="AB37" s="665"/>
      <c r="AC37" s="665"/>
      <c r="AD37" s="666" t="s">
        <v>128</v>
      </c>
      <c r="AE37" s="666"/>
      <c r="AF37" s="666"/>
      <c r="AG37" s="666"/>
      <c r="AH37" s="666"/>
      <c r="AI37" s="666"/>
      <c r="AJ37" s="666"/>
      <c r="AK37" s="666"/>
      <c r="AL37" s="671" t="s">
        <v>128</v>
      </c>
      <c r="AM37" s="672"/>
      <c r="AN37" s="672"/>
      <c r="AO37" s="673"/>
      <c r="AQ37" s="740" t="s">
        <v>329</v>
      </c>
      <c r="AR37" s="741"/>
      <c r="AS37" s="741"/>
      <c r="AT37" s="741"/>
      <c r="AU37" s="741"/>
      <c r="AV37" s="741"/>
      <c r="AW37" s="741"/>
      <c r="AX37" s="741"/>
      <c r="AY37" s="742"/>
      <c r="AZ37" s="662">
        <v>312915</v>
      </c>
      <c r="BA37" s="663"/>
      <c r="BB37" s="663"/>
      <c r="BC37" s="663"/>
      <c r="BD37" s="703"/>
      <c r="BE37" s="703"/>
      <c r="BF37" s="731"/>
      <c r="BG37" s="679" t="s">
        <v>330</v>
      </c>
      <c r="BH37" s="680"/>
      <c r="BI37" s="680"/>
      <c r="BJ37" s="680"/>
      <c r="BK37" s="680"/>
      <c r="BL37" s="680"/>
      <c r="BM37" s="680"/>
      <c r="BN37" s="680"/>
      <c r="BO37" s="680"/>
      <c r="BP37" s="680"/>
      <c r="BQ37" s="680"/>
      <c r="BR37" s="680"/>
      <c r="BS37" s="680"/>
      <c r="BT37" s="680"/>
      <c r="BU37" s="681"/>
      <c r="BV37" s="662">
        <v>-28902</v>
      </c>
      <c r="BW37" s="663"/>
      <c r="BX37" s="663"/>
      <c r="BY37" s="663"/>
      <c r="BZ37" s="663"/>
      <c r="CA37" s="663"/>
      <c r="CB37" s="682"/>
      <c r="CD37" s="679" t="s">
        <v>331</v>
      </c>
      <c r="CE37" s="680"/>
      <c r="CF37" s="680"/>
      <c r="CG37" s="680"/>
      <c r="CH37" s="680"/>
      <c r="CI37" s="680"/>
      <c r="CJ37" s="680"/>
      <c r="CK37" s="680"/>
      <c r="CL37" s="680"/>
      <c r="CM37" s="680"/>
      <c r="CN37" s="680"/>
      <c r="CO37" s="680"/>
      <c r="CP37" s="680"/>
      <c r="CQ37" s="681"/>
      <c r="CR37" s="662">
        <v>108907</v>
      </c>
      <c r="CS37" s="703"/>
      <c r="CT37" s="703"/>
      <c r="CU37" s="703"/>
      <c r="CV37" s="703"/>
      <c r="CW37" s="703"/>
      <c r="CX37" s="703"/>
      <c r="CY37" s="704"/>
      <c r="CZ37" s="671">
        <v>0.9</v>
      </c>
      <c r="DA37" s="705"/>
      <c r="DB37" s="705"/>
      <c r="DC37" s="707"/>
      <c r="DD37" s="678">
        <v>108907</v>
      </c>
      <c r="DE37" s="703"/>
      <c r="DF37" s="703"/>
      <c r="DG37" s="703"/>
      <c r="DH37" s="703"/>
      <c r="DI37" s="703"/>
      <c r="DJ37" s="703"/>
      <c r="DK37" s="704"/>
      <c r="DL37" s="678">
        <v>95745</v>
      </c>
      <c r="DM37" s="703"/>
      <c r="DN37" s="703"/>
      <c r="DO37" s="703"/>
      <c r="DP37" s="703"/>
      <c r="DQ37" s="703"/>
      <c r="DR37" s="703"/>
      <c r="DS37" s="703"/>
      <c r="DT37" s="703"/>
      <c r="DU37" s="703"/>
      <c r="DV37" s="704"/>
      <c r="DW37" s="671">
        <v>1.7</v>
      </c>
      <c r="DX37" s="705"/>
      <c r="DY37" s="705"/>
      <c r="DZ37" s="705"/>
      <c r="EA37" s="705"/>
      <c r="EB37" s="705"/>
      <c r="EC37" s="706"/>
    </row>
    <row r="38" spans="2:133" ht="11.25" customHeight="1">
      <c r="B38" s="668" t="s">
        <v>332</v>
      </c>
      <c r="C38" s="669"/>
      <c r="D38" s="669"/>
      <c r="E38" s="669"/>
      <c r="F38" s="669"/>
      <c r="G38" s="669"/>
      <c r="H38" s="669"/>
      <c r="I38" s="669"/>
      <c r="J38" s="669"/>
      <c r="K38" s="669"/>
      <c r="L38" s="669"/>
      <c r="M38" s="669"/>
      <c r="N38" s="669"/>
      <c r="O38" s="669"/>
      <c r="P38" s="669"/>
      <c r="Q38" s="670"/>
      <c r="R38" s="662">
        <v>334100</v>
      </c>
      <c r="S38" s="663"/>
      <c r="T38" s="663"/>
      <c r="U38" s="663"/>
      <c r="V38" s="663"/>
      <c r="W38" s="663"/>
      <c r="X38" s="663"/>
      <c r="Y38" s="664"/>
      <c r="Z38" s="665">
        <v>2.5</v>
      </c>
      <c r="AA38" s="665"/>
      <c r="AB38" s="665"/>
      <c r="AC38" s="665"/>
      <c r="AD38" s="666" t="s">
        <v>128</v>
      </c>
      <c r="AE38" s="666"/>
      <c r="AF38" s="666"/>
      <c r="AG38" s="666"/>
      <c r="AH38" s="666"/>
      <c r="AI38" s="666"/>
      <c r="AJ38" s="666"/>
      <c r="AK38" s="666"/>
      <c r="AL38" s="671" t="s">
        <v>128</v>
      </c>
      <c r="AM38" s="672"/>
      <c r="AN38" s="672"/>
      <c r="AO38" s="673"/>
      <c r="AQ38" s="740" t="s">
        <v>333</v>
      </c>
      <c r="AR38" s="741"/>
      <c r="AS38" s="741"/>
      <c r="AT38" s="741"/>
      <c r="AU38" s="741"/>
      <c r="AV38" s="741"/>
      <c r="AW38" s="741"/>
      <c r="AX38" s="741"/>
      <c r="AY38" s="742"/>
      <c r="AZ38" s="662">
        <v>172141</v>
      </c>
      <c r="BA38" s="663"/>
      <c r="BB38" s="663"/>
      <c r="BC38" s="663"/>
      <c r="BD38" s="703"/>
      <c r="BE38" s="703"/>
      <c r="BF38" s="731"/>
      <c r="BG38" s="679" t="s">
        <v>334</v>
      </c>
      <c r="BH38" s="680"/>
      <c r="BI38" s="680"/>
      <c r="BJ38" s="680"/>
      <c r="BK38" s="680"/>
      <c r="BL38" s="680"/>
      <c r="BM38" s="680"/>
      <c r="BN38" s="680"/>
      <c r="BO38" s="680"/>
      <c r="BP38" s="680"/>
      <c r="BQ38" s="680"/>
      <c r="BR38" s="680"/>
      <c r="BS38" s="680"/>
      <c r="BT38" s="680"/>
      <c r="BU38" s="681"/>
      <c r="BV38" s="662">
        <v>2448</v>
      </c>
      <c r="BW38" s="663"/>
      <c r="BX38" s="663"/>
      <c r="BY38" s="663"/>
      <c r="BZ38" s="663"/>
      <c r="CA38" s="663"/>
      <c r="CB38" s="682"/>
      <c r="CD38" s="679" t="s">
        <v>335</v>
      </c>
      <c r="CE38" s="680"/>
      <c r="CF38" s="680"/>
      <c r="CG38" s="680"/>
      <c r="CH38" s="680"/>
      <c r="CI38" s="680"/>
      <c r="CJ38" s="680"/>
      <c r="CK38" s="680"/>
      <c r="CL38" s="680"/>
      <c r="CM38" s="680"/>
      <c r="CN38" s="680"/>
      <c r="CO38" s="680"/>
      <c r="CP38" s="680"/>
      <c r="CQ38" s="681"/>
      <c r="CR38" s="662">
        <v>1245181</v>
      </c>
      <c r="CS38" s="663"/>
      <c r="CT38" s="663"/>
      <c r="CU38" s="663"/>
      <c r="CV38" s="663"/>
      <c r="CW38" s="663"/>
      <c r="CX38" s="663"/>
      <c r="CY38" s="664"/>
      <c r="CZ38" s="671">
        <v>9.6999999999999993</v>
      </c>
      <c r="DA38" s="705"/>
      <c r="DB38" s="705"/>
      <c r="DC38" s="707"/>
      <c r="DD38" s="678">
        <v>1042688</v>
      </c>
      <c r="DE38" s="663"/>
      <c r="DF38" s="663"/>
      <c r="DG38" s="663"/>
      <c r="DH38" s="663"/>
      <c r="DI38" s="663"/>
      <c r="DJ38" s="663"/>
      <c r="DK38" s="664"/>
      <c r="DL38" s="678">
        <v>799994</v>
      </c>
      <c r="DM38" s="663"/>
      <c r="DN38" s="663"/>
      <c r="DO38" s="663"/>
      <c r="DP38" s="663"/>
      <c r="DQ38" s="663"/>
      <c r="DR38" s="663"/>
      <c r="DS38" s="663"/>
      <c r="DT38" s="663"/>
      <c r="DU38" s="663"/>
      <c r="DV38" s="664"/>
      <c r="DW38" s="671">
        <v>13.8</v>
      </c>
      <c r="DX38" s="705"/>
      <c r="DY38" s="705"/>
      <c r="DZ38" s="705"/>
      <c r="EA38" s="705"/>
      <c r="EB38" s="705"/>
      <c r="EC38" s="706"/>
    </row>
    <row r="39" spans="2:133" ht="11.25" customHeight="1">
      <c r="B39" s="668" t="s">
        <v>336</v>
      </c>
      <c r="C39" s="669"/>
      <c r="D39" s="669"/>
      <c r="E39" s="669"/>
      <c r="F39" s="669"/>
      <c r="G39" s="669"/>
      <c r="H39" s="669"/>
      <c r="I39" s="669"/>
      <c r="J39" s="669"/>
      <c r="K39" s="669"/>
      <c r="L39" s="669"/>
      <c r="M39" s="669"/>
      <c r="N39" s="669"/>
      <c r="O39" s="669"/>
      <c r="P39" s="669"/>
      <c r="Q39" s="670"/>
      <c r="R39" s="662">
        <v>275721</v>
      </c>
      <c r="S39" s="663"/>
      <c r="T39" s="663"/>
      <c r="U39" s="663"/>
      <c r="V39" s="663"/>
      <c r="W39" s="663"/>
      <c r="X39" s="663"/>
      <c r="Y39" s="664"/>
      <c r="Z39" s="665">
        <v>2.1</v>
      </c>
      <c r="AA39" s="665"/>
      <c r="AB39" s="665"/>
      <c r="AC39" s="665"/>
      <c r="AD39" s="666">
        <v>13</v>
      </c>
      <c r="AE39" s="666"/>
      <c r="AF39" s="666"/>
      <c r="AG39" s="666"/>
      <c r="AH39" s="666"/>
      <c r="AI39" s="666"/>
      <c r="AJ39" s="666"/>
      <c r="AK39" s="666"/>
      <c r="AL39" s="671">
        <v>0</v>
      </c>
      <c r="AM39" s="672"/>
      <c r="AN39" s="672"/>
      <c r="AO39" s="673"/>
      <c r="AQ39" s="740" t="s">
        <v>337</v>
      </c>
      <c r="AR39" s="741"/>
      <c r="AS39" s="741"/>
      <c r="AT39" s="741"/>
      <c r="AU39" s="741"/>
      <c r="AV39" s="741"/>
      <c r="AW39" s="741"/>
      <c r="AX39" s="741"/>
      <c r="AY39" s="742"/>
      <c r="AZ39" s="662">
        <v>28254</v>
      </c>
      <c r="BA39" s="663"/>
      <c r="BB39" s="663"/>
      <c r="BC39" s="663"/>
      <c r="BD39" s="703"/>
      <c r="BE39" s="703"/>
      <c r="BF39" s="731"/>
      <c r="BG39" s="679" t="s">
        <v>338</v>
      </c>
      <c r="BH39" s="680"/>
      <c r="BI39" s="680"/>
      <c r="BJ39" s="680"/>
      <c r="BK39" s="680"/>
      <c r="BL39" s="680"/>
      <c r="BM39" s="680"/>
      <c r="BN39" s="680"/>
      <c r="BO39" s="680"/>
      <c r="BP39" s="680"/>
      <c r="BQ39" s="680"/>
      <c r="BR39" s="680"/>
      <c r="BS39" s="680"/>
      <c r="BT39" s="680"/>
      <c r="BU39" s="681"/>
      <c r="BV39" s="662">
        <v>3615</v>
      </c>
      <c r="BW39" s="663"/>
      <c r="BX39" s="663"/>
      <c r="BY39" s="663"/>
      <c r="BZ39" s="663"/>
      <c r="CA39" s="663"/>
      <c r="CB39" s="682"/>
      <c r="CD39" s="679" t="s">
        <v>339</v>
      </c>
      <c r="CE39" s="680"/>
      <c r="CF39" s="680"/>
      <c r="CG39" s="680"/>
      <c r="CH39" s="680"/>
      <c r="CI39" s="680"/>
      <c r="CJ39" s="680"/>
      <c r="CK39" s="680"/>
      <c r="CL39" s="680"/>
      <c r="CM39" s="680"/>
      <c r="CN39" s="680"/>
      <c r="CO39" s="680"/>
      <c r="CP39" s="680"/>
      <c r="CQ39" s="681"/>
      <c r="CR39" s="662">
        <v>1757678</v>
      </c>
      <c r="CS39" s="703"/>
      <c r="CT39" s="703"/>
      <c r="CU39" s="703"/>
      <c r="CV39" s="703"/>
      <c r="CW39" s="703"/>
      <c r="CX39" s="703"/>
      <c r="CY39" s="704"/>
      <c r="CZ39" s="671">
        <v>13.7</v>
      </c>
      <c r="DA39" s="705"/>
      <c r="DB39" s="705"/>
      <c r="DC39" s="707"/>
      <c r="DD39" s="678">
        <v>531482</v>
      </c>
      <c r="DE39" s="703"/>
      <c r="DF39" s="703"/>
      <c r="DG39" s="703"/>
      <c r="DH39" s="703"/>
      <c r="DI39" s="703"/>
      <c r="DJ39" s="703"/>
      <c r="DK39" s="704"/>
      <c r="DL39" s="678" t="s">
        <v>128</v>
      </c>
      <c r="DM39" s="703"/>
      <c r="DN39" s="703"/>
      <c r="DO39" s="703"/>
      <c r="DP39" s="703"/>
      <c r="DQ39" s="703"/>
      <c r="DR39" s="703"/>
      <c r="DS39" s="703"/>
      <c r="DT39" s="703"/>
      <c r="DU39" s="703"/>
      <c r="DV39" s="704"/>
      <c r="DW39" s="671" t="s">
        <v>128</v>
      </c>
      <c r="DX39" s="705"/>
      <c r="DY39" s="705"/>
      <c r="DZ39" s="705"/>
      <c r="EA39" s="705"/>
      <c r="EB39" s="705"/>
      <c r="EC39" s="706"/>
    </row>
    <row r="40" spans="2:133" ht="11.25" customHeight="1">
      <c r="B40" s="668" t="s">
        <v>340</v>
      </c>
      <c r="C40" s="669"/>
      <c r="D40" s="669"/>
      <c r="E40" s="669"/>
      <c r="F40" s="669"/>
      <c r="G40" s="669"/>
      <c r="H40" s="669"/>
      <c r="I40" s="669"/>
      <c r="J40" s="669"/>
      <c r="K40" s="669"/>
      <c r="L40" s="669"/>
      <c r="M40" s="669"/>
      <c r="N40" s="669"/>
      <c r="O40" s="669"/>
      <c r="P40" s="669"/>
      <c r="Q40" s="670"/>
      <c r="R40" s="662">
        <v>598787</v>
      </c>
      <c r="S40" s="663"/>
      <c r="T40" s="663"/>
      <c r="U40" s="663"/>
      <c r="V40" s="663"/>
      <c r="W40" s="663"/>
      <c r="X40" s="663"/>
      <c r="Y40" s="664"/>
      <c r="Z40" s="665">
        <v>4.5</v>
      </c>
      <c r="AA40" s="665"/>
      <c r="AB40" s="665"/>
      <c r="AC40" s="665"/>
      <c r="AD40" s="666" t="s">
        <v>128</v>
      </c>
      <c r="AE40" s="666"/>
      <c r="AF40" s="666"/>
      <c r="AG40" s="666"/>
      <c r="AH40" s="666"/>
      <c r="AI40" s="666"/>
      <c r="AJ40" s="666"/>
      <c r="AK40" s="666"/>
      <c r="AL40" s="671" t="s">
        <v>128</v>
      </c>
      <c r="AM40" s="672"/>
      <c r="AN40" s="672"/>
      <c r="AO40" s="673"/>
      <c r="AQ40" s="740" t="s">
        <v>341</v>
      </c>
      <c r="AR40" s="741"/>
      <c r="AS40" s="741"/>
      <c r="AT40" s="741"/>
      <c r="AU40" s="741"/>
      <c r="AV40" s="741"/>
      <c r="AW40" s="741"/>
      <c r="AX40" s="741"/>
      <c r="AY40" s="742"/>
      <c r="AZ40" s="662">
        <v>27025</v>
      </c>
      <c r="BA40" s="663"/>
      <c r="BB40" s="663"/>
      <c r="BC40" s="663"/>
      <c r="BD40" s="703"/>
      <c r="BE40" s="703"/>
      <c r="BF40" s="731"/>
      <c r="BG40" s="749" t="s">
        <v>342</v>
      </c>
      <c r="BH40" s="750"/>
      <c r="BI40" s="750"/>
      <c r="BJ40" s="750"/>
      <c r="BK40" s="750"/>
      <c r="BL40" s="363"/>
      <c r="BM40" s="680" t="s">
        <v>343</v>
      </c>
      <c r="BN40" s="680"/>
      <c r="BO40" s="680"/>
      <c r="BP40" s="680"/>
      <c r="BQ40" s="680"/>
      <c r="BR40" s="680"/>
      <c r="BS40" s="680"/>
      <c r="BT40" s="680"/>
      <c r="BU40" s="681"/>
      <c r="BV40" s="662">
        <v>73</v>
      </c>
      <c r="BW40" s="663"/>
      <c r="BX40" s="663"/>
      <c r="BY40" s="663"/>
      <c r="BZ40" s="663"/>
      <c r="CA40" s="663"/>
      <c r="CB40" s="682"/>
      <c r="CD40" s="679" t="s">
        <v>344</v>
      </c>
      <c r="CE40" s="680"/>
      <c r="CF40" s="680"/>
      <c r="CG40" s="680"/>
      <c r="CH40" s="680"/>
      <c r="CI40" s="680"/>
      <c r="CJ40" s="680"/>
      <c r="CK40" s="680"/>
      <c r="CL40" s="680"/>
      <c r="CM40" s="680"/>
      <c r="CN40" s="680"/>
      <c r="CO40" s="680"/>
      <c r="CP40" s="680"/>
      <c r="CQ40" s="681"/>
      <c r="CR40" s="662">
        <v>235000</v>
      </c>
      <c r="CS40" s="663"/>
      <c r="CT40" s="663"/>
      <c r="CU40" s="663"/>
      <c r="CV40" s="663"/>
      <c r="CW40" s="663"/>
      <c r="CX40" s="663"/>
      <c r="CY40" s="664"/>
      <c r="CZ40" s="671">
        <v>1.8</v>
      </c>
      <c r="DA40" s="705"/>
      <c r="DB40" s="705"/>
      <c r="DC40" s="707"/>
      <c r="DD40" s="678" t="s">
        <v>128</v>
      </c>
      <c r="DE40" s="663"/>
      <c r="DF40" s="663"/>
      <c r="DG40" s="663"/>
      <c r="DH40" s="663"/>
      <c r="DI40" s="663"/>
      <c r="DJ40" s="663"/>
      <c r="DK40" s="664"/>
      <c r="DL40" s="678" t="s">
        <v>128</v>
      </c>
      <c r="DM40" s="663"/>
      <c r="DN40" s="663"/>
      <c r="DO40" s="663"/>
      <c r="DP40" s="663"/>
      <c r="DQ40" s="663"/>
      <c r="DR40" s="663"/>
      <c r="DS40" s="663"/>
      <c r="DT40" s="663"/>
      <c r="DU40" s="663"/>
      <c r="DV40" s="664"/>
      <c r="DW40" s="671" t="s">
        <v>128</v>
      </c>
      <c r="DX40" s="705"/>
      <c r="DY40" s="705"/>
      <c r="DZ40" s="705"/>
      <c r="EA40" s="705"/>
      <c r="EB40" s="705"/>
      <c r="EC40" s="706"/>
    </row>
    <row r="41" spans="2:133" ht="11.25" customHeight="1">
      <c r="B41" s="668" t="s">
        <v>345</v>
      </c>
      <c r="C41" s="669"/>
      <c r="D41" s="669"/>
      <c r="E41" s="669"/>
      <c r="F41" s="669"/>
      <c r="G41" s="669"/>
      <c r="H41" s="669"/>
      <c r="I41" s="669"/>
      <c r="J41" s="669"/>
      <c r="K41" s="669"/>
      <c r="L41" s="669"/>
      <c r="M41" s="669"/>
      <c r="N41" s="669"/>
      <c r="O41" s="669"/>
      <c r="P41" s="669"/>
      <c r="Q41" s="670"/>
      <c r="R41" s="662" t="s">
        <v>128</v>
      </c>
      <c r="S41" s="663"/>
      <c r="T41" s="663"/>
      <c r="U41" s="663"/>
      <c r="V41" s="663"/>
      <c r="W41" s="663"/>
      <c r="X41" s="663"/>
      <c r="Y41" s="664"/>
      <c r="Z41" s="665" t="s">
        <v>128</v>
      </c>
      <c r="AA41" s="665"/>
      <c r="AB41" s="665"/>
      <c r="AC41" s="665"/>
      <c r="AD41" s="666" t="s">
        <v>128</v>
      </c>
      <c r="AE41" s="666"/>
      <c r="AF41" s="666"/>
      <c r="AG41" s="666"/>
      <c r="AH41" s="666"/>
      <c r="AI41" s="666"/>
      <c r="AJ41" s="666"/>
      <c r="AK41" s="666"/>
      <c r="AL41" s="671" t="s">
        <v>128</v>
      </c>
      <c r="AM41" s="672"/>
      <c r="AN41" s="672"/>
      <c r="AO41" s="673"/>
      <c r="AQ41" s="740" t="s">
        <v>346</v>
      </c>
      <c r="AR41" s="741"/>
      <c r="AS41" s="741"/>
      <c r="AT41" s="741"/>
      <c r="AU41" s="741"/>
      <c r="AV41" s="741"/>
      <c r="AW41" s="741"/>
      <c r="AX41" s="741"/>
      <c r="AY41" s="742"/>
      <c r="AZ41" s="662">
        <v>225409</v>
      </c>
      <c r="BA41" s="663"/>
      <c r="BB41" s="663"/>
      <c r="BC41" s="663"/>
      <c r="BD41" s="703"/>
      <c r="BE41" s="703"/>
      <c r="BF41" s="731"/>
      <c r="BG41" s="749"/>
      <c r="BH41" s="750"/>
      <c r="BI41" s="750"/>
      <c r="BJ41" s="750"/>
      <c r="BK41" s="750"/>
      <c r="BL41" s="363"/>
      <c r="BM41" s="680" t="s">
        <v>347</v>
      </c>
      <c r="BN41" s="680"/>
      <c r="BO41" s="680"/>
      <c r="BP41" s="680"/>
      <c r="BQ41" s="680"/>
      <c r="BR41" s="680"/>
      <c r="BS41" s="680"/>
      <c r="BT41" s="680"/>
      <c r="BU41" s="681"/>
      <c r="BV41" s="662" t="s">
        <v>128</v>
      </c>
      <c r="BW41" s="663"/>
      <c r="BX41" s="663"/>
      <c r="BY41" s="663"/>
      <c r="BZ41" s="663"/>
      <c r="CA41" s="663"/>
      <c r="CB41" s="682"/>
      <c r="CD41" s="679" t="s">
        <v>348</v>
      </c>
      <c r="CE41" s="680"/>
      <c r="CF41" s="680"/>
      <c r="CG41" s="680"/>
      <c r="CH41" s="680"/>
      <c r="CI41" s="680"/>
      <c r="CJ41" s="680"/>
      <c r="CK41" s="680"/>
      <c r="CL41" s="680"/>
      <c r="CM41" s="680"/>
      <c r="CN41" s="680"/>
      <c r="CO41" s="680"/>
      <c r="CP41" s="680"/>
      <c r="CQ41" s="681"/>
      <c r="CR41" s="662" t="s">
        <v>128</v>
      </c>
      <c r="CS41" s="703"/>
      <c r="CT41" s="703"/>
      <c r="CU41" s="703"/>
      <c r="CV41" s="703"/>
      <c r="CW41" s="703"/>
      <c r="CX41" s="703"/>
      <c r="CY41" s="704"/>
      <c r="CZ41" s="671" t="s">
        <v>128</v>
      </c>
      <c r="DA41" s="705"/>
      <c r="DB41" s="705"/>
      <c r="DC41" s="707"/>
      <c r="DD41" s="678" t="s">
        <v>128</v>
      </c>
      <c r="DE41" s="703"/>
      <c r="DF41" s="703"/>
      <c r="DG41" s="703"/>
      <c r="DH41" s="703"/>
      <c r="DI41" s="703"/>
      <c r="DJ41" s="703"/>
      <c r="DK41" s="704"/>
      <c r="DL41" s="759"/>
      <c r="DM41" s="760"/>
      <c r="DN41" s="760"/>
      <c r="DO41" s="760"/>
      <c r="DP41" s="760"/>
      <c r="DQ41" s="760"/>
      <c r="DR41" s="760"/>
      <c r="DS41" s="760"/>
      <c r="DT41" s="760"/>
      <c r="DU41" s="760"/>
      <c r="DV41" s="761"/>
      <c r="DW41" s="746"/>
      <c r="DX41" s="747"/>
      <c r="DY41" s="747"/>
      <c r="DZ41" s="747"/>
      <c r="EA41" s="747"/>
      <c r="EB41" s="747"/>
      <c r="EC41" s="748"/>
    </row>
    <row r="42" spans="2:133" ht="11.25" customHeight="1">
      <c r="B42" s="668" t="s">
        <v>349</v>
      </c>
      <c r="C42" s="669"/>
      <c r="D42" s="669"/>
      <c r="E42" s="669"/>
      <c r="F42" s="669"/>
      <c r="G42" s="669"/>
      <c r="H42" s="669"/>
      <c r="I42" s="669"/>
      <c r="J42" s="669"/>
      <c r="K42" s="669"/>
      <c r="L42" s="669"/>
      <c r="M42" s="669"/>
      <c r="N42" s="669"/>
      <c r="O42" s="669"/>
      <c r="P42" s="669"/>
      <c r="Q42" s="670"/>
      <c r="R42" s="662" t="s">
        <v>128</v>
      </c>
      <c r="S42" s="663"/>
      <c r="T42" s="663"/>
      <c r="U42" s="663"/>
      <c r="V42" s="663"/>
      <c r="W42" s="663"/>
      <c r="X42" s="663"/>
      <c r="Y42" s="664"/>
      <c r="Z42" s="665" t="s">
        <v>128</v>
      </c>
      <c r="AA42" s="665"/>
      <c r="AB42" s="665"/>
      <c r="AC42" s="665"/>
      <c r="AD42" s="666" t="s">
        <v>128</v>
      </c>
      <c r="AE42" s="666"/>
      <c r="AF42" s="666"/>
      <c r="AG42" s="666"/>
      <c r="AH42" s="666"/>
      <c r="AI42" s="666"/>
      <c r="AJ42" s="666"/>
      <c r="AK42" s="666"/>
      <c r="AL42" s="671" t="s">
        <v>128</v>
      </c>
      <c r="AM42" s="672"/>
      <c r="AN42" s="672"/>
      <c r="AO42" s="673"/>
      <c r="AQ42" s="756" t="s">
        <v>350</v>
      </c>
      <c r="AR42" s="757"/>
      <c r="AS42" s="757"/>
      <c r="AT42" s="757"/>
      <c r="AU42" s="757"/>
      <c r="AV42" s="757"/>
      <c r="AW42" s="757"/>
      <c r="AX42" s="757"/>
      <c r="AY42" s="758"/>
      <c r="AZ42" s="753">
        <v>794352</v>
      </c>
      <c r="BA42" s="754"/>
      <c r="BB42" s="754"/>
      <c r="BC42" s="754"/>
      <c r="BD42" s="733"/>
      <c r="BE42" s="733"/>
      <c r="BF42" s="734"/>
      <c r="BG42" s="751"/>
      <c r="BH42" s="752"/>
      <c r="BI42" s="752"/>
      <c r="BJ42" s="752"/>
      <c r="BK42" s="752"/>
      <c r="BL42" s="364"/>
      <c r="BM42" s="688" t="s">
        <v>351</v>
      </c>
      <c r="BN42" s="688"/>
      <c r="BO42" s="688"/>
      <c r="BP42" s="688"/>
      <c r="BQ42" s="688"/>
      <c r="BR42" s="688"/>
      <c r="BS42" s="688"/>
      <c r="BT42" s="688"/>
      <c r="BU42" s="689"/>
      <c r="BV42" s="753">
        <v>467</v>
      </c>
      <c r="BW42" s="754"/>
      <c r="BX42" s="754"/>
      <c r="BY42" s="754"/>
      <c r="BZ42" s="754"/>
      <c r="CA42" s="754"/>
      <c r="CB42" s="755"/>
      <c r="CD42" s="668" t="s">
        <v>352</v>
      </c>
      <c r="CE42" s="669"/>
      <c r="CF42" s="669"/>
      <c r="CG42" s="669"/>
      <c r="CH42" s="669"/>
      <c r="CI42" s="669"/>
      <c r="CJ42" s="669"/>
      <c r="CK42" s="669"/>
      <c r="CL42" s="669"/>
      <c r="CM42" s="669"/>
      <c r="CN42" s="669"/>
      <c r="CO42" s="669"/>
      <c r="CP42" s="669"/>
      <c r="CQ42" s="670"/>
      <c r="CR42" s="662">
        <v>1817780</v>
      </c>
      <c r="CS42" s="703"/>
      <c r="CT42" s="703"/>
      <c r="CU42" s="703"/>
      <c r="CV42" s="703"/>
      <c r="CW42" s="703"/>
      <c r="CX42" s="703"/>
      <c r="CY42" s="704"/>
      <c r="CZ42" s="671">
        <v>14.2</v>
      </c>
      <c r="DA42" s="705"/>
      <c r="DB42" s="705"/>
      <c r="DC42" s="707"/>
      <c r="DD42" s="678">
        <v>565890</v>
      </c>
      <c r="DE42" s="703"/>
      <c r="DF42" s="703"/>
      <c r="DG42" s="703"/>
      <c r="DH42" s="703"/>
      <c r="DI42" s="703"/>
      <c r="DJ42" s="703"/>
      <c r="DK42" s="704"/>
      <c r="DL42" s="759"/>
      <c r="DM42" s="760"/>
      <c r="DN42" s="760"/>
      <c r="DO42" s="760"/>
      <c r="DP42" s="760"/>
      <c r="DQ42" s="760"/>
      <c r="DR42" s="760"/>
      <c r="DS42" s="760"/>
      <c r="DT42" s="760"/>
      <c r="DU42" s="760"/>
      <c r="DV42" s="761"/>
      <c r="DW42" s="746"/>
      <c r="DX42" s="747"/>
      <c r="DY42" s="747"/>
      <c r="DZ42" s="747"/>
      <c r="EA42" s="747"/>
      <c r="EB42" s="747"/>
      <c r="EC42" s="748"/>
    </row>
    <row r="43" spans="2:133" ht="11.25" customHeight="1">
      <c r="B43" s="668" t="s">
        <v>353</v>
      </c>
      <c r="C43" s="669"/>
      <c r="D43" s="669"/>
      <c r="E43" s="669"/>
      <c r="F43" s="669"/>
      <c r="G43" s="669"/>
      <c r="H43" s="669"/>
      <c r="I43" s="669"/>
      <c r="J43" s="669"/>
      <c r="K43" s="669"/>
      <c r="L43" s="669"/>
      <c r="M43" s="669"/>
      <c r="N43" s="669"/>
      <c r="O43" s="669"/>
      <c r="P43" s="669"/>
      <c r="Q43" s="670"/>
      <c r="R43" s="662">
        <v>160887</v>
      </c>
      <c r="S43" s="663"/>
      <c r="T43" s="663"/>
      <c r="U43" s="663"/>
      <c r="V43" s="663"/>
      <c r="W43" s="663"/>
      <c r="X43" s="663"/>
      <c r="Y43" s="664"/>
      <c r="Z43" s="665">
        <v>1.2</v>
      </c>
      <c r="AA43" s="665"/>
      <c r="AB43" s="665"/>
      <c r="AC43" s="665"/>
      <c r="AD43" s="666" t="s">
        <v>128</v>
      </c>
      <c r="AE43" s="666"/>
      <c r="AF43" s="666"/>
      <c r="AG43" s="666"/>
      <c r="AH43" s="666"/>
      <c r="AI43" s="666"/>
      <c r="AJ43" s="666"/>
      <c r="AK43" s="666"/>
      <c r="AL43" s="671" t="s">
        <v>128</v>
      </c>
      <c r="AM43" s="672"/>
      <c r="AN43" s="672"/>
      <c r="AO43" s="673"/>
      <c r="BV43" s="219"/>
      <c r="BW43" s="219"/>
      <c r="BX43" s="219"/>
      <c r="BY43" s="219"/>
      <c r="BZ43" s="219"/>
      <c r="CA43" s="219"/>
      <c r="CB43" s="219"/>
      <c r="CD43" s="668" t="s">
        <v>354</v>
      </c>
      <c r="CE43" s="669"/>
      <c r="CF43" s="669"/>
      <c r="CG43" s="669"/>
      <c r="CH43" s="669"/>
      <c r="CI43" s="669"/>
      <c r="CJ43" s="669"/>
      <c r="CK43" s="669"/>
      <c r="CL43" s="669"/>
      <c r="CM43" s="669"/>
      <c r="CN43" s="669"/>
      <c r="CO43" s="669"/>
      <c r="CP43" s="669"/>
      <c r="CQ43" s="670"/>
      <c r="CR43" s="662">
        <v>168547</v>
      </c>
      <c r="CS43" s="703"/>
      <c r="CT43" s="703"/>
      <c r="CU43" s="703"/>
      <c r="CV43" s="703"/>
      <c r="CW43" s="703"/>
      <c r="CX43" s="703"/>
      <c r="CY43" s="704"/>
      <c r="CZ43" s="671">
        <v>1.3</v>
      </c>
      <c r="DA43" s="705"/>
      <c r="DB43" s="705"/>
      <c r="DC43" s="707"/>
      <c r="DD43" s="678">
        <v>97974</v>
      </c>
      <c r="DE43" s="703"/>
      <c r="DF43" s="703"/>
      <c r="DG43" s="703"/>
      <c r="DH43" s="703"/>
      <c r="DI43" s="703"/>
      <c r="DJ43" s="703"/>
      <c r="DK43" s="704"/>
      <c r="DL43" s="759"/>
      <c r="DM43" s="760"/>
      <c r="DN43" s="760"/>
      <c r="DO43" s="760"/>
      <c r="DP43" s="760"/>
      <c r="DQ43" s="760"/>
      <c r="DR43" s="760"/>
      <c r="DS43" s="760"/>
      <c r="DT43" s="760"/>
      <c r="DU43" s="760"/>
      <c r="DV43" s="761"/>
      <c r="DW43" s="746"/>
      <c r="DX43" s="747"/>
      <c r="DY43" s="747"/>
      <c r="DZ43" s="747"/>
      <c r="EA43" s="747"/>
      <c r="EB43" s="747"/>
      <c r="EC43" s="748"/>
    </row>
    <row r="44" spans="2:133" ht="11.25" customHeight="1">
      <c r="B44" s="709" t="s">
        <v>355</v>
      </c>
      <c r="C44" s="710"/>
      <c r="D44" s="710"/>
      <c r="E44" s="710"/>
      <c r="F44" s="710"/>
      <c r="G44" s="710"/>
      <c r="H44" s="710"/>
      <c r="I44" s="710"/>
      <c r="J44" s="710"/>
      <c r="K44" s="710"/>
      <c r="L44" s="710"/>
      <c r="M44" s="710"/>
      <c r="N44" s="710"/>
      <c r="O44" s="710"/>
      <c r="P44" s="710"/>
      <c r="Q44" s="711"/>
      <c r="R44" s="753">
        <v>13249428</v>
      </c>
      <c r="S44" s="754"/>
      <c r="T44" s="754"/>
      <c r="U44" s="754"/>
      <c r="V44" s="754"/>
      <c r="W44" s="754"/>
      <c r="X44" s="754"/>
      <c r="Y44" s="762"/>
      <c r="Z44" s="763">
        <v>100</v>
      </c>
      <c r="AA44" s="763"/>
      <c r="AB44" s="763"/>
      <c r="AC44" s="763"/>
      <c r="AD44" s="764">
        <v>5636295</v>
      </c>
      <c r="AE44" s="764"/>
      <c r="AF44" s="764"/>
      <c r="AG44" s="764"/>
      <c r="AH44" s="764"/>
      <c r="AI44" s="764"/>
      <c r="AJ44" s="764"/>
      <c r="AK44" s="764"/>
      <c r="AL44" s="765">
        <v>100</v>
      </c>
      <c r="AM44" s="732"/>
      <c r="AN44" s="732"/>
      <c r="AO44" s="766"/>
      <c r="CD44" s="767" t="s">
        <v>302</v>
      </c>
      <c r="CE44" s="768"/>
      <c r="CF44" s="668" t="s">
        <v>356</v>
      </c>
      <c r="CG44" s="669"/>
      <c r="CH44" s="669"/>
      <c r="CI44" s="669"/>
      <c r="CJ44" s="669"/>
      <c r="CK44" s="669"/>
      <c r="CL44" s="669"/>
      <c r="CM44" s="669"/>
      <c r="CN44" s="669"/>
      <c r="CO44" s="669"/>
      <c r="CP44" s="669"/>
      <c r="CQ44" s="670"/>
      <c r="CR44" s="662">
        <v>1456624</v>
      </c>
      <c r="CS44" s="663"/>
      <c r="CT44" s="663"/>
      <c r="CU44" s="663"/>
      <c r="CV44" s="663"/>
      <c r="CW44" s="663"/>
      <c r="CX44" s="663"/>
      <c r="CY44" s="664"/>
      <c r="CZ44" s="671">
        <v>11.4</v>
      </c>
      <c r="DA44" s="672"/>
      <c r="DB44" s="672"/>
      <c r="DC44" s="683"/>
      <c r="DD44" s="678">
        <v>493729</v>
      </c>
      <c r="DE44" s="663"/>
      <c r="DF44" s="663"/>
      <c r="DG44" s="663"/>
      <c r="DH44" s="663"/>
      <c r="DI44" s="663"/>
      <c r="DJ44" s="663"/>
      <c r="DK44" s="664"/>
      <c r="DL44" s="759"/>
      <c r="DM44" s="760"/>
      <c r="DN44" s="760"/>
      <c r="DO44" s="760"/>
      <c r="DP44" s="760"/>
      <c r="DQ44" s="760"/>
      <c r="DR44" s="760"/>
      <c r="DS44" s="760"/>
      <c r="DT44" s="760"/>
      <c r="DU44" s="760"/>
      <c r="DV44" s="761"/>
      <c r="DW44" s="746"/>
      <c r="DX44" s="747"/>
      <c r="DY44" s="747"/>
      <c r="DZ44" s="747"/>
      <c r="EA44" s="747"/>
      <c r="EB44" s="747"/>
      <c r="EC44" s="748"/>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9"/>
      <c r="CE45" s="770"/>
      <c r="CF45" s="668" t="s">
        <v>357</v>
      </c>
      <c r="CG45" s="669"/>
      <c r="CH45" s="669"/>
      <c r="CI45" s="669"/>
      <c r="CJ45" s="669"/>
      <c r="CK45" s="669"/>
      <c r="CL45" s="669"/>
      <c r="CM45" s="669"/>
      <c r="CN45" s="669"/>
      <c r="CO45" s="669"/>
      <c r="CP45" s="669"/>
      <c r="CQ45" s="670"/>
      <c r="CR45" s="662">
        <v>603203</v>
      </c>
      <c r="CS45" s="703"/>
      <c r="CT45" s="703"/>
      <c r="CU45" s="703"/>
      <c r="CV45" s="703"/>
      <c r="CW45" s="703"/>
      <c r="CX45" s="703"/>
      <c r="CY45" s="704"/>
      <c r="CZ45" s="671">
        <v>4.7</v>
      </c>
      <c r="DA45" s="705"/>
      <c r="DB45" s="705"/>
      <c r="DC45" s="707"/>
      <c r="DD45" s="678">
        <v>134404</v>
      </c>
      <c r="DE45" s="703"/>
      <c r="DF45" s="703"/>
      <c r="DG45" s="703"/>
      <c r="DH45" s="703"/>
      <c r="DI45" s="703"/>
      <c r="DJ45" s="703"/>
      <c r="DK45" s="704"/>
      <c r="DL45" s="759"/>
      <c r="DM45" s="760"/>
      <c r="DN45" s="760"/>
      <c r="DO45" s="760"/>
      <c r="DP45" s="760"/>
      <c r="DQ45" s="760"/>
      <c r="DR45" s="760"/>
      <c r="DS45" s="760"/>
      <c r="DT45" s="760"/>
      <c r="DU45" s="760"/>
      <c r="DV45" s="761"/>
      <c r="DW45" s="746"/>
      <c r="DX45" s="747"/>
      <c r="DY45" s="747"/>
      <c r="DZ45" s="747"/>
      <c r="EA45" s="747"/>
      <c r="EB45" s="747"/>
      <c r="EC45" s="748"/>
    </row>
    <row r="46" spans="2:133" ht="11.25" customHeight="1">
      <c r="B46" s="221" t="s">
        <v>358</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9"/>
      <c r="CE46" s="770"/>
      <c r="CF46" s="668" t="s">
        <v>359</v>
      </c>
      <c r="CG46" s="669"/>
      <c r="CH46" s="669"/>
      <c r="CI46" s="669"/>
      <c r="CJ46" s="669"/>
      <c r="CK46" s="669"/>
      <c r="CL46" s="669"/>
      <c r="CM46" s="669"/>
      <c r="CN46" s="669"/>
      <c r="CO46" s="669"/>
      <c r="CP46" s="669"/>
      <c r="CQ46" s="670"/>
      <c r="CR46" s="662">
        <v>719960</v>
      </c>
      <c r="CS46" s="663"/>
      <c r="CT46" s="663"/>
      <c r="CU46" s="663"/>
      <c r="CV46" s="663"/>
      <c r="CW46" s="663"/>
      <c r="CX46" s="663"/>
      <c r="CY46" s="664"/>
      <c r="CZ46" s="671">
        <v>5.6</v>
      </c>
      <c r="DA46" s="672"/>
      <c r="DB46" s="672"/>
      <c r="DC46" s="683"/>
      <c r="DD46" s="678">
        <v>356764</v>
      </c>
      <c r="DE46" s="663"/>
      <c r="DF46" s="663"/>
      <c r="DG46" s="663"/>
      <c r="DH46" s="663"/>
      <c r="DI46" s="663"/>
      <c r="DJ46" s="663"/>
      <c r="DK46" s="664"/>
      <c r="DL46" s="759"/>
      <c r="DM46" s="760"/>
      <c r="DN46" s="760"/>
      <c r="DO46" s="760"/>
      <c r="DP46" s="760"/>
      <c r="DQ46" s="760"/>
      <c r="DR46" s="760"/>
      <c r="DS46" s="760"/>
      <c r="DT46" s="760"/>
      <c r="DU46" s="760"/>
      <c r="DV46" s="761"/>
      <c r="DW46" s="746"/>
      <c r="DX46" s="747"/>
      <c r="DY46" s="747"/>
      <c r="DZ46" s="747"/>
      <c r="EA46" s="747"/>
      <c r="EB46" s="747"/>
      <c r="EC46" s="748"/>
    </row>
    <row r="47" spans="2:133" ht="11.25" customHeight="1">
      <c r="B47" s="774" t="s">
        <v>360</v>
      </c>
      <c r="C47" s="774"/>
      <c r="D47" s="774"/>
      <c r="E47" s="774"/>
      <c r="F47" s="774"/>
      <c r="G47" s="774"/>
      <c r="H47" s="774"/>
      <c r="I47" s="774"/>
      <c r="J47" s="774"/>
      <c r="K47" s="774"/>
      <c r="L47" s="774"/>
      <c r="M47" s="774"/>
      <c r="N47" s="774"/>
      <c r="O47" s="774"/>
      <c r="P47" s="774"/>
      <c r="Q47" s="774"/>
      <c r="R47" s="774"/>
      <c r="S47" s="774"/>
      <c r="T47" s="774"/>
      <c r="U47" s="774"/>
      <c r="V47" s="774"/>
      <c r="W47" s="774"/>
      <c r="X47" s="774"/>
      <c r="Y47" s="774"/>
      <c r="Z47" s="774"/>
      <c r="AA47" s="774"/>
      <c r="AB47" s="774"/>
      <c r="AC47" s="774"/>
      <c r="AD47" s="774"/>
      <c r="AE47" s="774"/>
      <c r="AF47" s="774"/>
      <c r="AG47" s="774"/>
      <c r="AH47" s="774"/>
      <c r="AI47" s="774"/>
      <c r="AJ47" s="774"/>
      <c r="AK47" s="774"/>
      <c r="AL47" s="774"/>
      <c r="AM47" s="774"/>
      <c r="AN47" s="774"/>
      <c r="AO47" s="774"/>
      <c r="AP47" s="774"/>
      <c r="AQ47" s="774"/>
      <c r="AR47" s="774"/>
      <c r="AS47" s="774"/>
      <c r="AT47" s="774"/>
      <c r="AU47" s="774"/>
      <c r="AV47" s="774"/>
      <c r="AW47" s="774"/>
      <c r="AX47" s="774"/>
      <c r="AY47" s="774"/>
      <c r="AZ47" s="774"/>
      <c r="BA47" s="774"/>
      <c r="BB47" s="774"/>
      <c r="BC47" s="774"/>
      <c r="BD47" s="774"/>
      <c r="BE47" s="774"/>
      <c r="BF47" s="774"/>
      <c r="BG47" s="774"/>
      <c r="BH47" s="774"/>
      <c r="BI47" s="774"/>
      <c r="BJ47" s="774"/>
      <c r="BK47" s="774"/>
      <c r="BL47" s="774"/>
      <c r="BM47" s="774"/>
      <c r="BN47" s="774"/>
      <c r="BO47" s="774"/>
      <c r="BP47" s="774"/>
      <c r="BQ47" s="774"/>
      <c r="BR47" s="774"/>
      <c r="BS47" s="774"/>
      <c r="BT47" s="774"/>
      <c r="BU47" s="774"/>
      <c r="BV47" s="774"/>
      <c r="BW47" s="774"/>
      <c r="BX47" s="774"/>
      <c r="BY47" s="774"/>
      <c r="BZ47" s="774"/>
      <c r="CA47" s="774"/>
      <c r="CB47" s="774"/>
      <c r="CD47" s="769"/>
      <c r="CE47" s="770"/>
      <c r="CF47" s="668" t="s">
        <v>361</v>
      </c>
      <c r="CG47" s="669"/>
      <c r="CH47" s="669"/>
      <c r="CI47" s="669"/>
      <c r="CJ47" s="669"/>
      <c r="CK47" s="669"/>
      <c r="CL47" s="669"/>
      <c r="CM47" s="669"/>
      <c r="CN47" s="669"/>
      <c r="CO47" s="669"/>
      <c r="CP47" s="669"/>
      <c r="CQ47" s="670"/>
      <c r="CR47" s="662">
        <v>361156</v>
      </c>
      <c r="CS47" s="703"/>
      <c r="CT47" s="703"/>
      <c r="CU47" s="703"/>
      <c r="CV47" s="703"/>
      <c r="CW47" s="703"/>
      <c r="CX47" s="703"/>
      <c r="CY47" s="704"/>
      <c r="CZ47" s="671">
        <v>2.8</v>
      </c>
      <c r="DA47" s="705"/>
      <c r="DB47" s="705"/>
      <c r="DC47" s="707"/>
      <c r="DD47" s="678">
        <v>72161</v>
      </c>
      <c r="DE47" s="703"/>
      <c r="DF47" s="703"/>
      <c r="DG47" s="703"/>
      <c r="DH47" s="703"/>
      <c r="DI47" s="703"/>
      <c r="DJ47" s="703"/>
      <c r="DK47" s="704"/>
      <c r="DL47" s="759"/>
      <c r="DM47" s="760"/>
      <c r="DN47" s="760"/>
      <c r="DO47" s="760"/>
      <c r="DP47" s="760"/>
      <c r="DQ47" s="760"/>
      <c r="DR47" s="760"/>
      <c r="DS47" s="760"/>
      <c r="DT47" s="760"/>
      <c r="DU47" s="760"/>
      <c r="DV47" s="761"/>
      <c r="DW47" s="746"/>
      <c r="DX47" s="747"/>
      <c r="DY47" s="747"/>
      <c r="DZ47" s="747"/>
      <c r="EA47" s="747"/>
      <c r="EB47" s="747"/>
      <c r="EC47" s="748"/>
    </row>
    <row r="48" spans="2:133" ht="11.25">
      <c r="B48" s="773" t="s">
        <v>362</v>
      </c>
      <c r="C48" s="773"/>
      <c r="D48" s="773"/>
      <c r="E48" s="773"/>
      <c r="F48" s="773"/>
      <c r="G48" s="773"/>
      <c r="H48" s="773"/>
      <c r="I48" s="773"/>
      <c r="J48" s="773"/>
      <c r="K48" s="773"/>
      <c r="L48" s="773"/>
      <c r="M48" s="773"/>
      <c r="N48" s="773"/>
      <c r="O48" s="773"/>
      <c r="P48" s="773"/>
      <c r="Q48" s="773"/>
      <c r="R48" s="773"/>
      <c r="S48" s="773"/>
      <c r="T48" s="773"/>
      <c r="U48" s="773"/>
      <c r="V48" s="773"/>
      <c r="W48" s="773"/>
      <c r="X48" s="773"/>
      <c r="Y48" s="773"/>
      <c r="Z48" s="773"/>
      <c r="AA48" s="773"/>
      <c r="AB48" s="773"/>
      <c r="AC48" s="773"/>
      <c r="AD48" s="773"/>
      <c r="AE48" s="773"/>
      <c r="AF48" s="773"/>
      <c r="AG48" s="773"/>
      <c r="AH48" s="773"/>
      <c r="AI48" s="773"/>
      <c r="AJ48" s="773"/>
      <c r="AK48" s="773"/>
      <c r="AL48" s="773"/>
      <c r="AM48" s="773"/>
      <c r="AN48" s="773"/>
      <c r="AO48" s="773"/>
      <c r="AP48" s="773"/>
      <c r="AQ48" s="773"/>
      <c r="AR48" s="773"/>
      <c r="AS48" s="773"/>
      <c r="AT48" s="773"/>
      <c r="AU48" s="773"/>
      <c r="AV48" s="773"/>
      <c r="AW48" s="773"/>
      <c r="AX48" s="773"/>
      <c r="AY48" s="773"/>
      <c r="AZ48" s="773"/>
      <c r="BA48" s="773"/>
      <c r="BB48" s="773"/>
      <c r="BC48" s="773"/>
      <c r="BD48" s="773"/>
      <c r="BE48" s="773"/>
      <c r="BF48" s="773"/>
      <c r="BG48" s="773"/>
      <c r="BH48" s="773"/>
      <c r="BI48" s="773"/>
      <c r="BJ48" s="773"/>
      <c r="BK48" s="773"/>
      <c r="BL48" s="773"/>
      <c r="BM48" s="773"/>
      <c r="BN48" s="773"/>
      <c r="BO48" s="773"/>
      <c r="BP48" s="773"/>
      <c r="BQ48" s="773"/>
      <c r="BR48" s="773"/>
      <c r="BS48" s="773"/>
      <c r="BT48" s="773"/>
      <c r="BU48" s="773"/>
      <c r="BV48" s="773"/>
      <c r="BW48" s="773"/>
      <c r="BX48" s="773"/>
      <c r="BY48" s="773"/>
      <c r="BZ48" s="773"/>
      <c r="CA48" s="773"/>
      <c r="CB48" s="773"/>
      <c r="CD48" s="771"/>
      <c r="CE48" s="772"/>
      <c r="CF48" s="668" t="s">
        <v>363</v>
      </c>
      <c r="CG48" s="669"/>
      <c r="CH48" s="669"/>
      <c r="CI48" s="669"/>
      <c r="CJ48" s="669"/>
      <c r="CK48" s="669"/>
      <c r="CL48" s="669"/>
      <c r="CM48" s="669"/>
      <c r="CN48" s="669"/>
      <c r="CO48" s="669"/>
      <c r="CP48" s="669"/>
      <c r="CQ48" s="670"/>
      <c r="CR48" s="662" t="s">
        <v>128</v>
      </c>
      <c r="CS48" s="663"/>
      <c r="CT48" s="663"/>
      <c r="CU48" s="663"/>
      <c r="CV48" s="663"/>
      <c r="CW48" s="663"/>
      <c r="CX48" s="663"/>
      <c r="CY48" s="664"/>
      <c r="CZ48" s="671" t="s">
        <v>128</v>
      </c>
      <c r="DA48" s="672"/>
      <c r="DB48" s="672"/>
      <c r="DC48" s="683"/>
      <c r="DD48" s="678" t="s">
        <v>128</v>
      </c>
      <c r="DE48" s="663"/>
      <c r="DF48" s="663"/>
      <c r="DG48" s="663"/>
      <c r="DH48" s="663"/>
      <c r="DI48" s="663"/>
      <c r="DJ48" s="663"/>
      <c r="DK48" s="664"/>
      <c r="DL48" s="759"/>
      <c r="DM48" s="760"/>
      <c r="DN48" s="760"/>
      <c r="DO48" s="760"/>
      <c r="DP48" s="760"/>
      <c r="DQ48" s="760"/>
      <c r="DR48" s="760"/>
      <c r="DS48" s="760"/>
      <c r="DT48" s="760"/>
      <c r="DU48" s="760"/>
      <c r="DV48" s="761"/>
      <c r="DW48" s="746"/>
      <c r="DX48" s="747"/>
      <c r="DY48" s="747"/>
      <c r="DZ48" s="747"/>
      <c r="EA48" s="747"/>
      <c r="EB48" s="747"/>
      <c r="EC48" s="748"/>
    </row>
    <row r="49" spans="2:133" ht="11.25" customHeight="1">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09" t="s">
        <v>364</v>
      </c>
      <c r="CE49" s="710"/>
      <c r="CF49" s="710"/>
      <c r="CG49" s="710"/>
      <c r="CH49" s="710"/>
      <c r="CI49" s="710"/>
      <c r="CJ49" s="710"/>
      <c r="CK49" s="710"/>
      <c r="CL49" s="710"/>
      <c r="CM49" s="710"/>
      <c r="CN49" s="710"/>
      <c r="CO49" s="710"/>
      <c r="CP49" s="710"/>
      <c r="CQ49" s="711"/>
      <c r="CR49" s="753">
        <v>12804155</v>
      </c>
      <c r="CS49" s="733"/>
      <c r="CT49" s="733"/>
      <c r="CU49" s="733"/>
      <c r="CV49" s="733"/>
      <c r="CW49" s="733"/>
      <c r="CX49" s="733"/>
      <c r="CY49" s="775"/>
      <c r="CZ49" s="765">
        <v>100</v>
      </c>
      <c r="DA49" s="776"/>
      <c r="DB49" s="776"/>
      <c r="DC49" s="777"/>
      <c r="DD49" s="778">
        <v>7008582</v>
      </c>
      <c r="DE49" s="733"/>
      <c r="DF49" s="733"/>
      <c r="DG49" s="733"/>
      <c r="DH49" s="733"/>
      <c r="DI49" s="733"/>
      <c r="DJ49" s="733"/>
      <c r="DK49" s="775"/>
      <c r="DL49" s="779"/>
      <c r="DM49" s="780"/>
      <c r="DN49" s="780"/>
      <c r="DO49" s="780"/>
      <c r="DP49" s="780"/>
      <c r="DQ49" s="780"/>
      <c r="DR49" s="780"/>
      <c r="DS49" s="780"/>
      <c r="DT49" s="780"/>
      <c r="DU49" s="780"/>
      <c r="DV49" s="781"/>
      <c r="DW49" s="782"/>
      <c r="DX49" s="783"/>
      <c r="DY49" s="783"/>
      <c r="DZ49" s="783"/>
      <c r="EA49" s="783"/>
      <c r="EB49" s="783"/>
      <c r="EC49" s="784"/>
    </row>
    <row r="50" spans="2:133" ht="11.25" hidden="1">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AzkIQbksCYIJP4C6HHnn6lXxRvuL2h7zSDU6uwWPOxZj2ICFkgfTn1eDRXROGQBlslHI4y/CFgEebiSUIOGU6w==" saltValue="6XCvAeJEO/j66R2LxK5SEw==" spinCount="100000" sheet="1" objects="1" scenarios="1"/>
  <mergeCells count="618">
    <mergeCell ref="DW48:EC48"/>
    <mergeCell ref="B47:CB47"/>
    <mergeCell ref="CF47:CQ47"/>
    <mergeCell ref="CD49:CQ49"/>
    <mergeCell ref="CR49:CY49"/>
    <mergeCell ref="CZ49:DC49"/>
    <mergeCell ref="DD49:DK49"/>
    <mergeCell ref="DL49:DV49"/>
    <mergeCell ref="DW49:EC49"/>
    <mergeCell ref="CR47:CY47"/>
    <mergeCell ref="CZ47:DC47"/>
    <mergeCell ref="DD47:DK47"/>
    <mergeCell ref="DL47:DV47"/>
    <mergeCell ref="DW47:EC47"/>
    <mergeCell ref="CF48:CQ48"/>
    <mergeCell ref="CR45:CY45"/>
    <mergeCell ref="CZ45:DC45"/>
    <mergeCell ref="DD45:DK45"/>
    <mergeCell ref="DL45:DV45"/>
    <mergeCell ref="DW45:EC45"/>
    <mergeCell ref="CF46:CQ46"/>
    <mergeCell ref="CR46:CY46"/>
    <mergeCell ref="CZ46:DC46"/>
    <mergeCell ref="DD46:DK46"/>
    <mergeCell ref="DL46:DV46"/>
    <mergeCell ref="DW46:EC46"/>
    <mergeCell ref="DW44:EC44"/>
    <mergeCell ref="CZ43:DC43"/>
    <mergeCell ref="DD43:DK43"/>
    <mergeCell ref="DL43:DV43"/>
    <mergeCell ref="DW43:EC43"/>
    <mergeCell ref="CZ42:DC42"/>
    <mergeCell ref="B42:Q42"/>
    <mergeCell ref="R42:Y42"/>
    <mergeCell ref="CF44:CQ44"/>
    <mergeCell ref="CR44:CY44"/>
    <mergeCell ref="CZ44:DC44"/>
    <mergeCell ref="DW42:EC42"/>
    <mergeCell ref="B43:Q43"/>
    <mergeCell ref="R43:Y43"/>
    <mergeCell ref="Z43:AC43"/>
    <mergeCell ref="AD43:AK43"/>
    <mergeCell ref="AL43:AO43"/>
    <mergeCell ref="CD43:CQ43"/>
    <mergeCell ref="CR43:CY43"/>
    <mergeCell ref="AZ42:BF42"/>
    <mergeCell ref="BM42:BU42"/>
    <mergeCell ref="AQ41:AY41"/>
    <mergeCell ref="AZ41:BF41"/>
    <mergeCell ref="BM41:BU41"/>
    <mergeCell ref="BV41:CB41"/>
    <mergeCell ref="BV40:CB40"/>
    <mergeCell ref="CD40:CQ40"/>
    <mergeCell ref="DD41:DK41"/>
    <mergeCell ref="DL41:DV41"/>
    <mergeCell ref="B44:Q44"/>
    <mergeCell ref="R44:Y44"/>
    <mergeCell ref="Z44:AC44"/>
    <mergeCell ref="AD44:AK44"/>
    <mergeCell ref="AL44:AO44"/>
    <mergeCell ref="CD44:CE48"/>
    <mergeCell ref="DD42:DK42"/>
    <mergeCell ref="DL42:DV42"/>
    <mergeCell ref="DD44:DK44"/>
    <mergeCell ref="DL44:DV44"/>
    <mergeCell ref="B48:CB48"/>
    <mergeCell ref="CR48:CY48"/>
    <mergeCell ref="CZ48:DC48"/>
    <mergeCell ref="DD48:DK48"/>
    <mergeCell ref="DL48:DV48"/>
    <mergeCell ref="CF45:CQ45"/>
    <mergeCell ref="DW41:EC41"/>
    <mergeCell ref="DW40:EC40"/>
    <mergeCell ref="B41:Q41"/>
    <mergeCell ref="R41:Y41"/>
    <mergeCell ref="Z41:AC41"/>
    <mergeCell ref="AD41:AK41"/>
    <mergeCell ref="AL41:AO41"/>
    <mergeCell ref="AZ40:BF40"/>
    <mergeCell ref="BG40:BK42"/>
    <mergeCell ref="BM40:BU40"/>
    <mergeCell ref="CR40:CY40"/>
    <mergeCell ref="BV42:CB42"/>
    <mergeCell ref="CD42:CQ42"/>
    <mergeCell ref="CR42:CY42"/>
    <mergeCell ref="CZ40:DC40"/>
    <mergeCell ref="DD40:DK40"/>
    <mergeCell ref="DL40:DV40"/>
    <mergeCell ref="Z42:AC42"/>
    <mergeCell ref="AD42:AK42"/>
    <mergeCell ref="AL42:AO42"/>
    <mergeCell ref="AQ42:AY42"/>
    <mergeCell ref="CD41:CQ41"/>
    <mergeCell ref="CR41:CY41"/>
    <mergeCell ref="CZ41:DC41"/>
    <mergeCell ref="DW39:EC39"/>
    <mergeCell ref="B40:Q40"/>
    <mergeCell ref="R40:Y40"/>
    <mergeCell ref="Z40:AC40"/>
    <mergeCell ref="AD40:AK40"/>
    <mergeCell ref="AL40:AO40"/>
    <mergeCell ref="AQ40:AY40"/>
    <mergeCell ref="DL38:DV38"/>
    <mergeCell ref="DW38:EC38"/>
    <mergeCell ref="B39:Q39"/>
    <mergeCell ref="R39:Y39"/>
    <mergeCell ref="Z39:AC39"/>
    <mergeCell ref="AD39:AK39"/>
    <mergeCell ref="AL39:AO39"/>
    <mergeCell ref="AQ39:AY39"/>
    <mergeCell ref="AZ39:BF39"/>
    <mergeCell ref="BG39:BU39"/>
    <mergeCell ref="CZ39:DC39"/>
    <mergeCell ref="DD39:DK39"/>
    <mergeCell ref="DL39:DV39"/>
    <mergeCell ref="BV39:CB39"/>
    <mergeCell ref="CD39:CQ39"/>
    <mergeCell ref="CR39:CY39"/>
    <mergeCell ref="B38:Q38"/>
    <mergeCell ref="DW35:EC35"/>
    <mergeCell ref="B36:Q36"/>
    <mergeCell ref="R36:Y36"/>
    <mergeCell ref="Z36:AC36"/>
    <mergeCell ref="AD36:AK36"/>
    <mergeCell ref="AL36:AO36"/>
    <mergeCell ref="AQ36:AY36"/>
    <mergeCell ref="CR37:CY37"/>
    <mergeCell ref="CZ37:DC37"/>
    <mergeCell ref="B37:Q37"/>
    <mergeCell ref="R37:Y37"/>
    <mergeCell ref="Z37:AC37"/>
    <mergeCell ref="AD37:AK37"/>
    <mergeCell ref="AL37:AO37"/>
    <mergeCell ref="AQ37:AY37"/>
    <mergeCell ref="AZ37:BF37"/>
    <mergeCell ref="BG37:BU37"/>
    <mergeCell ref="BV37:CB37"/>
    <mergeCell ref="CD37:CQ37"/>
    <mergeCell ref="DD37:DK37"/>
    <mergeCell ref="DL37:DV37"/>
    <mergeCell ref="DW37:EC37"/>
    <mergeCell ref="BG35:CB35"/>
    <mergeCell ref="Z35:AC35"/>
    <mergeCell ref="R38:Y38"/>
    <mergeCell ref="Z38:AC38"/>
    <mergeCell ref="AD38:AK38"/>
    <mergeCell ref="AL38:AO38"/>
    <mergeCell ref="BV36:CB36"/>
    <mergeCell ref="DW36:EC36"/>
    <mergeCell ref="AQ38:AY38"/>
    <mergeCell ref="AZ38:BF38"/>
    <mergeCell ref="BG38:BU38"/>
    <mergeCell ref="BV38:CB38"/>
    <mergeCell ref="CD38:CQ38"/>
    <mergeCell ref="CR38:CY38"/>
    <mergeCell ref="CZ38:DC38"/>
    <mergeCell ref="DD38:DK38"/>
    <mergeCell ref="AZ36:BF36"/>
    <mergeCell ref="BG36:BU36"/>
    <mergeCell ref="CD36:CQ36"/>
    <mergeCell ref="CR36:CY36"/>
    <mergeCell ref="CZ36:DC36"/>
    <mergeCell ref="DD36:DK36"/>
    <mergeCell ref="DL36:DV36"/>
    <mergeCell ref="DL35:DV35"/>
    <mergeCell ref="CD35:CQ35"/>
    <mergeCell ref="CR35:CY35"/>
    <mergeCell ref="CZ35:DC35"/>
    <mergeCell ref="DD35:DK35"/>
    <mergeCell ref="AD35:AK35"/>
    <mergeCell ref="AL35:AO35"/>
    <mergeCell ref="AQ35:BF35"/>
    <mergeCell ref="CD34:CQ34"/>
    <mergeCell ref="CR34:CY34"/>
    <mergeCell ref="CD33:CQ33"/>
    <mergeCell ref="B33:Q33"/>
    <mergeCell ref="R33:Y33"/>
    <mergeCell ref="Z33:AC33"/>
    <mergeCell ref="AD33:AK33"/>
    <mergeCell ref="AL33:AO33"/>
    <mergeCell ref="B35:Q35"/>
    <mergeCell ref="R35:Y35"/>
    <mergeCell ref="B34:Q34"/>
    <mergeCell ref="R34:Y34"/>
    <mergeCell ref="Z34:AC34"/>
    <mergeCell ref="AD34:AK34"/>
    <mergeCell ref="AL34:AO34"/>
    <mergeCell ref="AX33:BF33"/>
    <mergeCell ref="BG33:BL33"/>
    <mergeCell ref="BM33:BQ33"/>
    <mergeCell ref="BR33:BW33"/>
    <mergeCell ref="DW34:EC34"/>
    <mergeCell ref="CR33:CY33"/>
    <mergeCell ref="CZ33:DC33"/>
    <mergeCell ref="DD33:DK33"/>
    <mergeCell ref="DL33:DV33"/>
    <mergeCell ref="DW32:EC32"/>
    <mergeCell ref="CZ32:DC32"/>
    <mergeCell ref="DD32:DK32"/>
    <mergeCell ref="DL32:DV32"/>
    <mergeCell ref="DW33:EC33"/>
    <mergeCell ref="CZ34:DC34"/>
    <mergeCell ref="DD34:DK34"/>
    <mergeCell ref="DL34:DV34"/>
    <mergeCell ref="CF32:CQ32"/>
    <mergeCell ref="AX31:BF31"/>
    <mergeCell ref="BG31:BL31"/>
    <mergeCell ref="BM31:BQ31"/>
    <mergeCell ref="BR31:BW31"/>
    <mergeCell ref="BX31:CB31"/>
    <mergeCell ref="CF31:CQ31"/>
    <mergeCell ref="CR32:CY32"/>
    <mergeCell ref="B32:Q32"/>
    <mergeCell ref="R32:Y32"/>
    <mergeCell ref="Z32:AC32"/>
    <mergeCell ref="AD32:AK32"/>
    <mergeCell ref="AL32:AO32"/>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AD31:AK31"/>
    <mergeCell ref="AL31:AO31"/>
    <mergeCell ref="AP31:AS33"/>
    <mergeCell ref="AT31:AT33"/>
    <mergeCell ref="CR31:CY31"/>
    <mergeCell ref="AX32:BF32"/>
    <mergeCell ref="BG32:BL32"/>
    <mergeCell ref="BM32:BQ32"/>
    <mergeCell ref="BR32:BW32"/>
    <mergeCell ref="BX33:CB33"/>
    <mergeCell ref="BX32:CB32"/>
    <mergeCell ref="B30:Q30"/>
    <mergeCell ref="R30:Y30"/>
    <mergeCell ref="Z30:AC30"/>
    <mergeCell ref="AD30:AK30"/>
    <mergeCell ref="AL30:AO30"/>
    <mergeCell ref="AP30:BF30"/>
    <mergeCell ref="BG30:BQ30"/>
    <mergeCell ref="BO29:BR29"/>
    <mergeCell ref="BS29:CB29"/>
    <mergeCell ref="BR30:CB30"/>
    <mergeCell ref="DW28:EC28"/>
    <mergeCell ref="B29:Q29"/>
    <mergeCell ref="R29:Y29"/>
    <mergeCell ref="Z29:AC29"/>
    <mergeCell ref="AD29:AK29"/>
    <mergeCell ref="AL29:AO29"/>
    <mergeCell ref="AP29:BF29"/>
    <mergeCell ref="BG29:BN29"/>
    <mergeCell ref="B28:Q28"/>
    <mergeCell ref="R28:Y28"/>
    <mergeCell ref="Z28:AC28"/>
    <mergeCell ref="AD28:AK28"/>
    <mergeCell ref="AL28:AO28"/>
    <mergeCell ref="AP28:BF28"/>
    <mergeCell ref="BG28:BN28"/>
    <mergeCell ref="BO28:BR28"/>
    <mergeCell ref="BS28:CB28"/>
    <mergeCell ref="DD29:DK29"/>
    <mergeCell ref="DL29:DV29"/>
    <mergeCell ref="DW29:EC29"/>
    <mergeCell ref="CD29:CE32"/>
    <mergeCell ref="CF29:CQ29"/>
    <mergeCell ref="CR29:CY29"/>
    <mergeCell ref="CZ29:DC29"/>
    <mergeCell ref="CD26:CQ26"/>
    <mergeCell ref="CR26:CY26"/>
    <mergeCell ref="CZ26:DC26"/>
    <mergeCell ref="DL27:DV27"/>
    <mergeCell ref="BG26:BN26"/>
    <mergeCell ref="BO26:BR26"/>
    <mergeCell ref="CD28:CQ28"/>
    <mergeCell ref="CR28:CY28"/>
    <mergeCell ref="CZ28:DC28"/>
    <mergeCell ref="DD28:DK28"/>
    <mergeCell ref="DL28:DV28"/>
    <mergeCell ref="CD27:CQ27"/>
    <mergeCell ref="CR27:CY27"/>
    <mergeCell ref="CZ27:DC27"/>
    <mergeCell ref="DD27:DK27"/>
    <mergeCell ref="DD26:DK26"/>
    <mergeCell ref="DW27:EC27"/>
    <mergeCell ref="DW26:EC26"/>
    <mergeCell ref="B27:Q27"/>
    <mergeCell ref="R27:Y27"/>
    <mergeCell ref="Z27:AC27"/>
    <mergeCell ref="AD27:AK27"/>
    <mergeCell ref="AL27:AO27"/>
    <mergeCell ref="AP27:BF27"/>
    <mergeCell ref="BG27:BN27"/>
    <mergeCell ref="DL26:DV26"/>
    <mergeCell ref="B26:Q26"/>
    <mergeCell ref="R26:Y26"/>
    <mergeCell ref="Z26:AC26"/>
    <mergeCell ref="AD26:AK26"/>
    <mergeCell ref="AL26:AO26"/>
    <mergeCell ref="AP26:BF26"/>
    <mergeCell ref="BO27:BR27"/>
    <mergeCell ref="BS27:CB27"/>
    <mergeCell ref="BS26:CB26"/>
    <mergeCell ref="DW24:EC24"/>
    <mergeCell ref="B25:Q25"/>
    <mergeCell ref="R25:Y25"/>
    <mergeCell ref="Z25:AC25"/>
    <mergeCell ref="AD25:AK25"/>
    <mergeCell ref="AL25:AO25"/>
    <mergeCell ref="AP25:BF25"/>
    <mergeCell ref="BG25:BN25"/>
    <mergeCell ref="BG24:BN24"/>
    <mergeCell ref="DD24:DK24"/>
    <mergeCell ref="CD24:CQ24"/>
    <mergeCell ref="CR24:CY24"/>
    <mergeCell ref="CZ24:DC24"/>
    <mergeCell ref="B24:Q24"/>
    <mergeCell ref="R24:Y24"/>
    <mergeCell ref="Z24:AC24"/>
    <mergeCell ref="AD24:AK24"/>
    <mergeCell ref="DL25:DV25"/>
    <mergeCell ref="DW25:EC25"/>
    <mergeCell ref="CR25:CY25"/>
    <mergeCell ref="CZ25:DC25"/>
    <mergeCell ref="DD25:DK25"/>
    <mergeCell ref="DW23:EC23"/>
    <mergeCell ref="CD22:EC22"/>
    <mergeCell ref="B23:Q23"/>
    <mergeCell ref="R23:Y23"/>
    <mergeCell ref="Z23:AC23"/>
    <mergeCell ref="AD23:AK23"/>
    <mergeCell ref="AL23:AO23"/>
    <mergeCell ref="AP23:BF23"/>
    <mergeCell ref="CD23:CQ23"/>
    <mergeCell ref="CR23:CY23"/>
    <mergeCell ref="CZ23:DC23"/>
    <mergeCell ref="DD23:DK23"/>
    <mergeCell ref="DL23:DV23"/>
    <mergeCell ref="BS23:CB23"/>
    <mergeCell ref="AP24:BF24"/>
    <mergeCell ref="BG23:BN23"/>
    <mergeCell ref="BO23:BR23"/>
    <mergeCell ref="BG22:BN22"/>
    <mergeCell ref="BO22:BR22"/>
    <mergeCell ref="BS22:CB22"/>
    <mergeCell ref="AL24:AO24"/>
    <mergeCell ref="DL24:DV24"/>
    <mergeCell ref="CD25:CQ25"/>
    <mergeCell ref="BO25:BR25"/>
    <mergeCell ref="BO24:BR24"/>
    <mergeCell ref="BS24:CB24"/>
    <mergeCell ref="BS25:CB25"/>
    <mergeCell ref="BG21:BN21"/>
    <mergeCell ref="AP20:BF20"/>
    <mergeCell ref="BG20:BN20"/>
    <mergeCell ref="BO20:BR20"/>
    <mergeCell ref="BS20:CB20"/>
    <mergeCell ref="CD20:CQ20"/>
    <mergeCell ref="B22:Q22"/>
    <mergeCell ref="R22:Y22"/>
    <mergeCell ref="Z22:AC22"/>
    <mergeCell ref="AD22:AK22"/>
    <mergeCell ref="AL22:AO22"/>
    <mergeCell ref="AP22:BF22"/>
    <mergeCell ref="B21:Q21"/>
    <mergeCell ref="R21:Y21"/>
    <mergeCell ref="Z21:AC21"/>
    <mergeCell ref="AD21:AK21"/>
    <mergeCell ref="AL21:AO21"/>
    <mergeCell ref="AP21:BF21"/>
    <mergeCell ref="B20:Q20"/>
    <mergeCell ref="R20:Y20"/>
    <mergeCell ref="Z20:AC20"/>
    <mergeCell ref="AD20:AK20"/>
    <mergeCell ref="AL20:AO20"/>
    <mergeCell ref="CZ20:DC20"/>
    <mergeCell ref="DD20:DP20"/>
    <mergeCell ref="DQ20:EC20"/>
    <mergeCell ref="CR20:CY20"/>
    <mergeCell ref="DQ21:EC21"/>
    <mergeCell ref="BO21:BR21"/>
    <mergeCell ref="BS21:CB21"/>
    <mergeCell ref="CD21:CQ21"/>
    <mergeCell ref="CR21:CY21"/>
    <mergeCell ref="CZ21:DC21"/>
    <mergeCell ref="CD18:CQ18"/>
    <mergeCell ref="CR18:CY18"/>
    <mergeCell ref="CZ18:DC18"/>
    <mergeCell ref="DD18:DP18"/>
    <mergeCell ref="CD19:CQ19"/>
    <mergeCell ref="CR19:CY19"/>
    <mergeCell ref="CZ19:DC19"/>
    <mergeCell ref="DD19:DP19"/>
    <mergeCell ref="DQ18:EC18"/>
    <mergeCell ref="DQ19:EC19"/>
    <mergeCell ref="BO19:BR19"/>
    <mergeCell ref="BS19:CB19"/>
    <mergeCell ref="DD21:DP21"/>
    <mergeCell ref="B18:Q18"/>
    <mergeCell ref="R18:Y18"/>
    <mergeCell ref="Z18:AC18"/>
    <mergeCell ref="AD18:AK18"/>
    <mergeCell ref="AL18:AO18"/>
    <mergeCell ref="AP18:BF18"/>
    <mergeCell ref="BO18:BR18"/>
    <mergeCell ref="BS18:CB18"/>
    <mergeCell ref="B19:Q19"/>
    <mergeCell ref="R19:Y19"/>
    <mergeCell ref="Z19:AC19"/>
    <mergeCell ref="AD19:AK19"/>
    <mergeCell ref="AL19:AO19"/>
    <mergeCell ref="AP19:BF19"/>
    <mergeCell ref="BG19:BN19"/>
    <mergeCell ref="BG18:BN18"/>
    <mergeCell ref="B17:Q17"/>
    <mergeCell ref="R17:Y17"/>
    <mergeCell ref="Z17:AC17"/>
    <mergeCell ref="AD17:AK17"/>
    <mergeCell ref="AL17:AO17"/>
    <mergeCell ref="CZ17:DC17"/>
    <mergeCell ref="DD17:DP17"/>
    <mergeCell ref="DQ17:EC17"/>
    <mergeCell ref="CR17:CY17"/>
    <mergeCell ref="AP17:BF17"/>
    <mergeCell ref="BG17:BN17"/>
    <mergeCell ref="BO17:BR17"/>
    <mergeCell ref="BS17:CB17"/>
    <mergeCell ref="CD17:CQ17"/>
    <mergeCell ref="CD15:CQ15"/>
    <mergeCell ref="CR15:CY15"/>
    <mergeCell ref="CZ15:DC15"/>
    <mergeCell ref="DD15:DP15"/>
    <mergeCell ref="CD16:CQ16"/>
    <mergeCell ref="CR16:CY16"/>
    <mergeCell ref="CZ16:DC16"/>
    <mergeCell ref="DD16:DP16"/>
    <mergeCell ref="DQ15:EC15"/>
    <mergeCell ref="DQ16:EC16"/>
    <mergeCell ref="B15:Q15"/>
    <mergeCell ref="R15:Y15"/>
    <mergeCell ref="Z15:AC15"/>
    <mergeCell ref="AD15:AK15"/>
    <mergeCell ref="AL15:AO15"/>
    <mergeCell ref="AP15:BF15"/>
    <mergeCell ref="BO15:BR15"/>
    <mergeCell ref="BS15:CB15"/>
    <mergeCell ref="B16:Q16"/>
    <mergeCell ref="R16:Y16"/>
    <mergeCell ref="Z16:AC16"/>
    <mergeCell ref="AD16:AK16"/>
    <mergeCell ref="AL16:AO16"/>
    <mergeCell ref="AP16:BF16"/>
    <mergeCell ref="BG16:BN16"/>
    <mergeCell ref="BG15:BN15"/>
    <mergeCell ref="BO16:BR16"/>
    <mergeCell ref="BS16:CB16"/>
    <mergeCell ref="B14:Q14"/>
    <mergeCell ref="R14:Y14"/>
    <mergeCell ref="Z14:AC14"/>
    <mergeCell ref="AD14:AK14"/>
    <mergeCell ref="AL14:AO14"/>
    <mergeCell ref="CZ14:DC14"/>
    <mergeCell ref="DD14:DP14"/>
    <mergeCell ref="DQ14:EC14"/>
    <mergeCell ref="CR14:CY14"/>
    <mergeCell ref="AP14:BF14"/>
    <mergeCell ref="BG14:BN14"/>
    <mergeCell ref="BO14:BR14"/>
    <mergeCell ref="BS14:CB14"/>
    <mergeCell ref="CD14:CQ14"/>
    <mergeCell ref="CD12:CQ12"/>
    <mergeCell ref="CR12:CY12"/>
    <mergeCell ref="CZ12:DC12"/>
    <mergeCell ref="DD12:DP12"/>
    <mergeCell ref="CD13:CQ13"/>
    <mergeCell ref="CR13:CY13"/>
    <mergeCell ref="CZ13:DC13"/>
    <mergeCell ref="DD13:DP13"/>
    <mergeCell ref="DQ12:EC12"/>
    <mergeCell ref="DQ13:EC13"/>
    <mergeCell ref="B12:Q12"/>
    <mergeCell ref="R12:Y12"/>
    <mergeCell ref="Z12:AC12"/>
    <mergeCell ref="AD12:AK12"/>
    <mergeCell ref="AL12:AO12"/>
    <mergeCell ref="AP12:BF12"/>
    <mergeCell ref="BO12:BR12"/>
    <mergeCell ref="BS12:CB12"/>
    <mergeCell ref="B13:Q13"/>
    <mergeCell ref="R13:Y13"/>
    <mergeCell ref="Z13:AC13"/>
    <mergeCell ref="AD13:AK13"/>
    <mergeCell ref="AL13:AO13"/>
    <mergeCell ref="AP13:BF13"/>
    <mergeCell ref="BG13:BN13"/>
    <mergeCell ref="BG12:BN12"/>
    <mergeCell ref="BO13:BR13"/>
    <mergeCell ref="BS13:CB13"/>
    <mergeCell ref="B11:Q11"/>
    <mergeCell ref="R11:Y11"/>
    <mergeCell ref="Z11:AC11"/>
    <mergeCell ref="AD11:AK11"/>
    <mergeCell ref="AL11:AO11"/>
    <mergeCell ref="CZ11:DC11"/>
    <mergeCell ref="DD11:DP11"/>
    <mergeCell ref="DQ11:EC11"/>
    <mergeCell ref="CR11:CY11"/>
    <mergeCell ref="AP11:BF11"/>
    <mergeCell ref="BG11:BN11"/>
    <mergeCell ref="BO11:BR11"/>
    <mergeCell ref="BS11:CB11"/>
    <mergeCell ref="CD11:CQ11"/>
    <mergeCell ref="CD9:CQ9"/>
    <mergeCell ref="CR9:CY9"/>
    <mergeCell ref="CZ9:DC9"/>
    <mergeCell ref="DD9:DP9"/>
    <mergeCell ref="CD10:CQ10"/>
    <mergeCell ref="CR10:CY10"/>
    <mergeCell ref="CZ10:DC10"/>
    <mergeCell ref="DD10:DP10"/>
    <mergeCell ref="DQ9:EC9"/>
    <mergeCell ref="DQ10:EC10"/>
    <mergeCell ref="B9:Q9"/>
    <mergeCell ref="R9:Y9"/>
    <mergeCell ref="Z9:AC9"/>
    <mergeCell ref="AD9:AK9"/>
    <mergeCell ref="AL9:AO9"/>
    <mergeCell ref="AP9:BF9"/>
    <mergeCell ref="BO9:BR9"/>
    <mergeCell ref="BS9:CB9"/>
    <mergeCell ref="B10:Q10"/>
    <mergeCell ref="R10:Y10"/>
    <mergeCell ref="Z10:AC10"/>
    <mergeCell ref="AD10:AK10"/>
    <mergeCell ref="AL10:AO10"/>
    <mergeCell ref="AP10:BF10"/>
    <mergeCell ref="BG10:BN10"/>
    <mergeCell ref="BG9:BN9"/>
    <mergeCell ref="BO10:BR10"/>
    <mergeCell ref="BS10:CB10"/>
    <mergeCell ref="DD6:DP6"/>
    <mergeCell ref="CD7:CQ7"/>
    <mergeCell ref="CR7:CY7"/>
    <mergeCell ref="CZ7:DC7"/>
    <mergeCell ref="DD7:DP7"/>
    <mergeCell ref="DQ6:EC6"/>
    <mergeCell ref="DQ7:EC7"/>
    <mergeCell ref="B8:Q8"/>
    <mergeCell ref="R8:Y8"/>
    <mergeCell ref="Z8:AC8"/>
    <mergeCell ref="AD8:AK8"/>
    <mergeCell ref="AL8:AO8"/>
    <mergeCell ref="CZ8:DC8"/>
    <mergeCell ref="DD8:DP8"/>
    <mergeCell ref="DQ8:EC8"/>
    <mergeCell ref="CR8:CY8"/>
    <mergeCell ref="BO7:BR7"/>
    <mergeCell ref="BS7:CB7"/>
    <mergeCell ref="AP8:BF8"/>
    <mergeCell ref="BG8:BN8"/>
    <mergeCell ref="BO8:BR8"/>
    <mergeCell ref="BS8:CB8"/>
    <mergeCell ref="CD8:CQ8"/>
    <mergeCell ref="CD5:CQ5"/>
    <mergeCell ref="CR5:CY5"/>
    <mergeCell ref="CZ5:DC5"/>
    <mergeCell ref="DD5:DP5"/>
    <mergeCell ref="DQ5:EC5"/>
    <mergeCell ref="BO6:BR6"/>
    <mergeCell ref="BS6:CB6"/>
    <mergeCell ref="B7:Q7"/>
    <mergeCell ref="R7:Y7"/>
    <mergeCell ref="Z7:AC7"/>
    <mergeCell ref="AD7:AK7"/>
    <mergeCell ref="AL7:AO7"/>
    <mergeCell ref="AP7:BF7"/>
    <mergeCell ref="BG7:BN7"/>
    <mergeCell ref="B6:Q6"/>
    <mergeCell ref="R6:Y6"/>
    <mergeCell ref="Z6:AC6"/>
    <mergeCell ref="AD6:AK6"/>
    <mergeCell ref="AL6:AO6"/>
    <mergeCell ref="AP6:BF6"/>
    <mergeCell ref="BG6:BN6"/>
    <mergeCell ref="CD6:CQ6"/>
    <mergeCell ref="CR6:CY6"/>
    <mergeCell ref="CZ6:D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H103" sqref="BH103"/>
    </sheetView>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1154" t="s">
        <v>365</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5" t="s">
        <v>366</v>
      </c>
      <c r="DK2" s="1156"/>
      <c r="DL2" s="1156"/>
      <c r="DM2" s="1156"/>
      <c r="DN2" s="1156"/>
      <c r="DO2" s="1157"/>
      <c r="DP2" s="224"/>
      <c r="DQ2" s="1155" t="s">
        <v>367</v>
      </c>
      <c r="DR2" s="1156"/>
      <c r="DS2" s="1156"/>
      <c r="DT2" s="1156"/>
      <c r="DU2" s="1156"/>
      <c r="DV2" s="1156"/>
      <c r="DW2" s="1156"/>
      <c r="DX2" s="1156"/>
      <c r="DY2" s="1156"/>
      <c r="DZ2" s="1157"/>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1123" t="s">
        <v>368</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28"/>
      <c r="BA4" s="228"/>
      <c r="BB4" s="228"/>
      <c r="BC4" s="228"/>
      <c r="BD4" s="228"/>
      <c r="BE4" s="229"/>
      <c r="BF4" s="229"/>
      <c r="BG4" s="229"/>
      <c r="BH4" s="229"/>
      <c r="BI4" s="229"/>
      <c r="BJ4" s="229"/>
      <c r="BK4" s="229"/>
      <c r="BL4" s="229"/>
      <c r="BM4" s="229"/>
      <c r="BN4" s="229"/>
      <c r="BO4" s="229"/>
      <c r="BP4" s="229"/>
      <c r="BQ4" s="794" t="s">
        <v>369</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0"/>
    </row>
    <row r="5" spans="1:131" s="231" customFormat="1" ht="26.25" customHeight="1">
      <c r="A5" s="1059" t="s">
        <v>370</v>
      </c>
      <c r="B5" s="1060"/>
      <c r="C5" s="1060"/>
      <c r="D5" s="1060"/>
      <c r="E5" s="1060"/>
      <c r="F5" s="1060"/>
      <c r="G5" s="1060"/>
      <c r="H5" s="1060"/>
      <c r="I5" s="1060"/>
      <c r="J5" s="1060"/>
      <c r="K5" s="1060"/>
      <c r="L5" s="1060"/>
      <c r="M5" s="1060"/>
      <c r="N5" s="1060"/>
      <c r="O5" s="1060"/>
      <c r="P5" s="1061"/>
      <c r="Q5" s="1065" t="s">
        <v>371</v>
      </c>
      <c r="R5" s="1066"/>
      <c r="S5" s="1066"/>
      <c r="T5" s="1066"/>
      <c r="U5" s="1067"/>
      <c r="V5" s="1065" t="s">
        <v>372</v>
      </c>
      <c r="W5" s="1066"/>
      <c r="X5" s="1066"/>
      <c r="Y5" s="1066"/>
      <c r="Z5" s="1067"/>
      <c r="AA5" s="1065" t="s">
        <v>373</v>
      </c>
      <c r="AB5" s="1066"/>
      <c r="AC5" s="1066"/>
      <c r="AD5" s="1066"/>
      <c r="AE5" s="1066"/>
      <c r="AF5" s="1158" t="s">
        <v>374</v>
      </c>
      <c r="AG5" s="1066"/>
      <c r="AH5" s="1066"/>
      <c r="AI5" s="1066"/>
      <c r="AJ5" s="1079"/>
      <c r="AK5" s="1066" t="s">
        <v>375</v>
      </c>
      <c r="AL5" s="1066"/>
      <c r="AM5" s="1066"/>
      <c r="AN5" s="1066"/>
      <c r="AO5" s="1067"/>
      <c r="AP5" s="1065" t="s">
        <v>376</v>
      </c>
      <c r="AQ5" s="1066"/>
      <c r="AR5" s="1066"/>
      <c r="AS5" s="1066"/>
      <c r="AT5" s="1067"/>
      <c r="AU5" s="1065" t="s">
        <v>377</v>
      </c>
      <c r="AV5" s="1066"/>
      <c r="AW5" s="1066"/>
      <c r="AX5" s="1066"/>
      <c r="AY5" s="1079"/>
      <c r="AZ5" s="228"/>
      <c r="BA5" s="228"/>
      <c r="BB5" s="228"/>
      <c r="BC5" s="228"/>
      <c r="BD5" s="228"/>
      <c r="BE5" s="229"/>
      <c r="BF5" s="229"/>
      <c r="BG5" s="229"/>
      <c r="BH5" s="229"/>
      <c r="BI5" s="229"/>
      <c r="BJ5" s="229"/>
      <c r="BK5" s="229"/>
      <c r="BL5" s="229"/>
      <c r="BM5" s="229"/>
      <c r="BN5" s="229"/>
      <c r="BO5" s="229"/>
      <c r="BP5" s="229"/>
      <c r="BQ5" s="1059" t="s">
        <v>378</v>
      </c>
      <c r="BR5" s="1060"/>
      <c r="BS5" s="1060"/>
      <c r="BT5" s="1060"/>
      <c r="BU5" s="1060"/>
      <c r="BV5" s="1060"/>
      <c r="BW5" s="1060"/>
      <c r="BX5" s="1060"/>
      <c r="BY5" s="1060"/>
      <c r="BZ5" s="1060"/>
      <c r="CA5" s="1060"/>
      <c r="CB5" s="1060"/>
      <c r="CC5" s="1060"/>
      <c r="CD5" s="1060"/>
      <c r="CE5" s="1060"/>
      <c r="CF5" s="1060"/>
      <c r="CG5" s="1061"/>
      <c r="CH5" s="1065" t="s">
        <v>379</v>
      </c>
      <c r="CI5" s="1066"/>
      <c r="CJ5" s="1066"/>
      <c r="CK5" s="1066"/>
      <c r="CL5" s="1067"/>
      <c r="CM5" s="1065" t="s">
        <v>380</v>
      </c>
      <c r="CN5" s="1066"/>
      <c r="CO5" s="1066"/>
      <c r="CP5" s="1066"/>
      <c r="CQ5" s="1067"/>
      <c r="CR5" s="1065" t="s">
        <v>381</v>
      </c>
      <c r="CS5" s="1066"/>
      <c r="CT5" s="1066"/>
      <c r="CU5" s="1066"/>
      <c r="CV5" s="1067"/>
      <c r="CW5" s="1065" t="s">
        <v>382</v>
      </c>
      <c r="CX5" s="1066"/>
      <c r="CY5" s="1066"/>
      <c r="CZ5" s="1066"/>
      <c r="DA5" s="1067"/>
      <c r="DB5" s="1065" t="s">
        <v>383</v>
      </c>
      <c r="DC5" s="1066"/>
      <c r="DD5" s="1066"/>
      <c r="DE5" s="1066"/>
      <c r="DF5" s="1067"/>
      <c r="DG5" s="1148" t="s">
        <v>384</v>
      </c>
      <c r="DH5" s="1149"/>
      <c r="DI5" s="1149"/>
      <c r="DJ5" s="1149"/>
      <c r="DK5" s="1150"/>
      <c r="DL5" s="1148" t="s">
        <v>385</v>
      </c>
      <c r="DM5" s="1149"/>
      <c r="DN5" s="1149"/>
      <c r="DO5" s="1149"/>
      <c r="DP5" s="1150"/>
      <c r="DQ5" s="1065" t="s">
        <v>386</v>
      </c>
      <c r="DR5" s="1066"/>
      <c r="DS5" s="1066"/>
      <c r="DT5" s="1066"/>
      <c r="DU5" s="1067"/>
      <c r="DV5" s="1065" t="s">
        <v>377</v>
      </c>
      <c r="DW5" s="1066"/>
      <c r="DX5" s="1066"/>
      <c r="DY5" s="1066"/>
      <c r="DZ5" s="1079"/>
      <c r="EA5" s="230"/>
    </row>
    <row r="6" spans="1:131" s="231" customFormat="1" ht="26.25" customHeight="1" thickBot="1">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28"/>
      <c r="BA6" s="228"/>
      <c r="BB6" s="228"/>
      <c r="BC6" s="228"/>
      <c r="BD6" s="228"/>
      <c r="BE6" s="229"/>
      <c r="BF6" s="229"/>
      <c r="BG6" s="229"/>
      <c r="BH6" s="229"/>
      <c r="BI6" s="229"/>
      <c r="BJ6" s="229"/>
      <c r="BK6" s="229"/>
      <c r="BL6" s="229"/>
      <c r="BM6" s="229"/>
      <c r="BN6" s="229"/>
      <c r="BO6" s="229"/>
      <c r="BP6" s="229"/>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0"/>
    </row>
    <row r="7" spans="1:131" s="231" customFormat="1" ht="26.25" customHeight="1" thickTop="1">
      <c r="A7" s="232">
        <v>1</v>
      </c>
      <c r="B7" s="1111" t="s">
        <v>387</v>
      </c>
      <c r="C7" s="1112"/>
      <c r="D7" s="1112"/>
      <c r="E7" s="1112"/>
      <c r="F7" s="1112"/>
      <c r="G7" s="1112"/>
      <c r="H7" s="1112"/>
      <c r="I7" s="1112"/>
      <c r="J7" s="1112"/>
      <c r="K7" s="1112"/>
      <c r="L7" s="1112"/>
      <c r="M7" s="1112"/>
      <c r="N7" s="1112"/>
      <c r="O7" s="1112"/>
      <c r="P7" s="1113"/>
      <c r="Q7" s="1166">
        <v>13259</v>
      </c>
      <c r="R7" s="1167"/>
      <c r="S7" s="1167"/>
      <c r="T7" s="1167"/>
      <c r="U7" s="1167"/>
      <c r="V7" s="1167">
        <v>12814</v>
      </c>
      <c r="W7" s="1167"/>
      <c r="X7" s="1167"/>
      <c r="Y7" s="1167"/>
      <c r="Z7" s="1167"/>
      <c r="AA7" s="1167">
        <v>445</v>
      </c>
      <c r="AB7" s="1167"/>
      <c r="AC7" s="1167"/>
      <c r="AD7" s="1167"/>
      <c r="AE7" s="1168"/>
      <c r="AF7" s="1169">
        <v>433</v>
      </c>
      <c r="AG7" s="1170"/>
      <c r="AH7" s="1170"/>
      <c r="AI7" s="1170"/>
      <c r="AJ7" s="1171"/>
      <c r="AK7" s="1172">
        <v>1141</v>
      </c>
      <c r="AL7" s="1173"/>
      <c r="AM7" s="1173"/>
      <c r="AN7" s="1173"/>
      <c r="AO7" s="1173"/>
      <c r="AP7" s="1173">
        <v>9410</v>
      </c>
      <c r="AQ7" s="1173"/>
      <c r="AR7" s="1173"/>
      <c r="AS7" s="1173"/>
      <c r="AT7" s="1173"/>
      <c r="AU7" s="1174"/>
      <c r="AV7" s="1174"/>
      <c r="AW7" s="1174"/>
      <c r="AX7" s="1174"/>
      <c r="AY7" s="1175"/>
      <c r="AZ7" s="228"/>
      <c r="BA7" s="228"/>
      <c r="BB7" s="228"/>
      <c r="BC7" s="228"/>
      <c r="BD7" s="228"/>
      <c r="BE7" s="229"/>
      <c r="BF7" s="229"/>
      <c r="BG7" s="229"/>
      <c r="BH7" s="229"/>
      <c r="BI7" s="229"/>
      <c r="BJ7" s="229"/>
      <c r="BK7" s="229"/>
      <c r="BL7" s="229"/>
      <c r="BM7" s="229"/>
      <c r="BN7" s="229"/>
      <c r="BO7" s="229"/>
      <c r="BP7" s="229"/>
      <c r="BQ7" s="232">
        <v>1</v>
      </c>
      <c r="BR7" s="233"/>
      <c r="BS7" s="1163" t="s">
        <v>599</v>
      </c>
      <c r="BT7" s="1164"/>
      <c r="BU7" s="1164"/>
      <c r="BV7" s="1164"/>
      <c r="BW7" s="1164"/>
      <c r="BX7" s="1164"/>
      <c r="BY7" s="1164"/>
      <c r="BZ7" s="1164"/>
      <c r="CA7" s="1164"/>
      <c r="CB7" s="1164"/>
      <c r="CC7" s="1164"/>
      <c r="CD7" s="1164"/>
      <c r="CE7" s="1164"/>
      <c r="CF7" s="1164"/>
      <c r="CG7" s="1176"/>
      <c r="CH7" s="1160">
        <v>11</v>
      </c>
      <c r="CI7" s="1161"/>
      <c r="CJ7" s="1161"/>
      <c r="CK7" s="1161"/>
      <c r="CL7" s="1162"/>
      <c r="CM7" s="1160">
        <v>-28</v>
      </c>
      <c r="CN7" s="1161"/>
      <c r="CO7" s="1161"/>
      <c r="CP7" s="1161"/>
      <c r="CQ7" s="1162"/>
      <c r="CR7" s="1160">
        <v>5</v>
      </c>
      <c r="CS7" s="1161"/>
      <c r="CT7" s="1161"/>
      <c r="CU7" s="1161"/>
      <c r="CV7" s="1162"/>
      <c r="CW7" s="1160" t="s">
        <v>600</v>
      </c>
      <c r="CX7" s="1161"/>
      <c r="CY7" s="1161"/>
      <c r="CZ7" s="1161"/>
      <c r="DA7" s="1162"/>
      <c r="DB7" s="1160" t="s">
        <v>600</v>
      </c>
      <c r="DC7" s="1161"/>
      <c r="DD7" s="1161"/>
      <c r="DE7" s="1161"/>
      <c r="DF7" s="1162"/>
      <c r="DG7" s="1160">
        <v>523</v>
      </c>
      <c r="DH7" s="1161"/>
      <c r="DI7" s="1161"/>
      <c r="DJ7" s="1161"/>
      <c r="DK7" s="1162"/>
      <c r="DL7" s="1160" t="s">
        <v>600</v>
      </c>
      <c r="DM7" s="1161"/>
      <c r="DN7" s="1161"/>
      <c r="DO7" s="1161"/>
      <c r="DP7" s="1162"/>
      <c r="DQ7" s="1160">
        <v>308</v>
      </c>
      <c r="DR7" s="1161"/>
      <c r="DS7" s="1161"/>
      <c r="DT7" s="1161"/>
      <c r="DU7" s="1162"/>
      <c r="DV7" s="1163"/>
      <c r="DW7" s="1164"/>
      <c r="DX7" s="1164"/>
      <c r="DY7" s="1164"/>
      <c r="DZ7" s="1165"/>
      <c r="EA7" s="230"/>
    </row>
    <row r="8" spans="1:131" s="231" customFormat="1" ht="26.25" customHeight="1">
      <c r="A8" s="234">
        <v>2</v>
      </c>
      <c r="B8" s="1094"/>
      <c r="C8" s="1095"/>
      <c r="D8" s="1095"/>
      <c r="E8" s="1095"/>
      <c r="F8" s="1095"/>
      <c r="G8" s="1095"/>
      <c r="H8" s="1095"/>
      <c r="I8" s="1095"/>
      <c r="J8" s="1095"/>
      <c r="K8" s="1095"/>
      <c r="L8" s="1095"/>
      <c r="M8" s="1095"/>
      <c r="N8" s="1095"/>
      <c r="O8" s="1095"/>
      <c r="P8" s="1096"/>
      <c r="Q8" s="1102"/>
      <c r="R8" s="1103"/>
      <c r="S8" s="1103"/>
      <c r="T8" s="1103"/>
      <c r="U8" s="1103"/>
      <c r="V8" s="1103"/>
      <c r="W8" s="1103"/>
      <c r="X8" s="1103"/>
      <c r="Y8" s="1103"/>
      <c r="Z8" s="1103"/>
      <c r="AA8" s="1103"/>
      <c r="AB8" s="1103"/>
      <c r="AC8" s="1103"/>
      <c r="AD8" s="1103"/>
      <c r="AE8" s="1104"/>
      <c r="AF8" s="1099"/>
      <c r="AG8" s="1100"/>
      <c r="AH8" s="1100"/>
      <c r="AI8" s="1100"/>
      <c r="AJ8" s="1101"/>
      <c r="AK8" s="1144"/>
      <c r="AL8" s="1145"/>
      <c r="AM8" s="1145"/>
      <c r="AN8" s="1145"/>
      <c r="AO8" s="1145"/>
      <c r="AP8" s="1145"/>
      <c r="AQ8" s="1145"/>
      <c r="AR8" s="1145"/>
      <c r="AS8" s="1145"/>
      <c r="AT8" s="1145"/>
      <c r="AU8" s="1146"/>
      <c r="AV8" s="1146"/>
      <c r="AW8" s="1146"/>
      <c r="AX8" s="1146"/>
      <c r="AY8" s="1147"/>
      <c r="AZ8" s="228"/>
      <c r="BA8" s="228"/>
      <c r="BB8" s="228"/>
      <c r="BC8" s="228"/>
      <c r="BD8" s="228"/>
      <c r="BE8" s="229"/>
      <c r="BF8" s="229"/>
      <c r="BG8" s="229"/>
      <c r="BH8" s="229"/>
      <c r="BI8" s="229"/>
      <c r="BJ8" s="229"/>
      <c r="BK8" s="229"/>
      <c r="BL8" s="229"/>
      <c r="BM8" s="229"/>
      <c r="BN8" s="229"/>
      <c r="BO8" s="229"/>
      <c r="BP8" s="229"/>
      <c r="BQ8" s="234">
        <v>2</v>
      </c>
      <c r="BR8" s="235"/>
      <c r="BS8" s="1056"/>
      <c r="BT8" s="1057"/>
      <c r="BU8" s="1057"/>
      <c r="BV8" s="1057"/>
      <c r="BW8" s="1057"/>
      <c r="BX8" s="1057"/>
      <c r="BY8" s="1057"/>
      <c r="BZ8" s="1057"/>
      <c r="CA8" s="1057"/>
      <c r="CB8" s="1057"/>
      <c r="CC8" s="1057"/>
      <c r="CD8" s="1057"/>
      <c r="CE8" s="1057"/>
      <c r="CF8" s="1057"/>
      <c r="CG8" s="1078"/>
      <c r="CH8" s="1053"/>
      <c r="CI8" s="1054"/>
      <c r="CJ8" s="1054"/>
      <c r="CK8" s="1054"/>
      <c r="CL8" s="1055"/>
      <c r="CM8" s="1053"/>
      <c r="CN8" s="1054"/>
      <c r="CO8" s="1054"/>
      <c r="CP8" s="1054"/>
      <c r="CQ8" s="1055"/>
      <c r="CR8" s="1053"/>
      <c r="CS8" s="1054"/>
      <c r="CT8" s="1054"/>
      <c r="CU8" s="1054"/>
      <c r="CV8" s="1055"/>
      <c r="CW8" s="1053"/>
      <c r="CX8" s="1054"/>
      <c r="CY8" s="1054"/>
      <c r="CZ8" s="1054"/>
      <c r="DA8" s="1055"/>
      <c r="DB8" s="1053"/>
      <c r="DC8" s="1054"/>
      <c r="DD8" s="1054"/>
      <c r="DE8" s="1054"/>
      <c r="DF8" s="1055"/>
      <c r="DG8" s="1053"/>
      <c r="DH8" s="1054"/>
      <c r="DI8" s="1054"/>
      <c r="DJ8" s="1054"/>
      <c r="DK8" s="1055"/>
      <c r="DL8" s="1053"/>
      <c r="DM8" s="1054"/>
      <c r="DN8" s="1054"/>
      <c r="DO8" s="1054"/>
      <c r="DP8" s="1055"/>
      <c r="DQ8" s="1053"/>
      <c r="DR8" s="1054"/>
      <c r="DS8" s="1054"/>
      <c r="DT8" s="1054"/>
      <c r="DU8" s="1055"/>
      <c r="DV8" s="1056"/>
      <c r="DW8" s="1057"/>
      <c r="DX8" s="1057"/>
      <c r="DY8" s="1057"/>
      <c r="DZ8" s="1058"/>
      <c r="EA8" s="230"/>
    </row>
    <row r="9" spans="1:131" s="231" customFormat="1" ht="26.25" customHeight="1">
      <c r="A9" s="234">
        <v>3</v>
      </c>
      <c r="B9" s="1094"/>
      <c r="C9" s="1095"/>
      <c r="D9" s="1095"/>
      <c r="E9" s="1095"/>
      <c r="F9" s="1095"/>
      <c r="G9" s="1095"/>
      <c r="H9" s="1095"/>
      <c r="I9" s="1095"/>
      <c r="J9" s="1095"/>
      <c r="K9" s="1095"/>
      <c r="L9" s="1095"/>
      <c r="M9" s="1095"/>
      <c r="N9" s="1095"/>
      <c r="O9" s="1095"/>
      <c r="P9" s="1096"/>
      <c r="Q9" s="1102"/>
      <c r="R9" s="1103"/>
      <c r="S9" s="1103"/>
      <c r="T9" s="1103"/>
      <c r="U9" s="1103"/>
      <c r="V9" s="1103"/>
      <c r="W9" s="1103"/>
      <c r="X9" s="1103"/>
      <c r="Y9" s="1103"/>
      <c r="Z9" s="1103"/>
      <c r="AA9" s="1103"/>
      <c r="AB9" s="1103"/>
      <c r="AC9" s="1103"/>
      <c r="AD9" s="1103"/>
      <c r="AE9" s="1104"/>
      <c r="AF9" s="1099"/>
      <c r="AG9" s="1100"/>
      <c r="AH9" s="1100"/>
      <c r="AI9" s="1100"/>
      <c r="AJ9" s="1101"/>
      <c r="AK9" s="1144"/>
      <c r="AL9" s="1145"/>
      <c r="AM9" s="1145"/>
      <c r="AN9" s="1145"/>
      <c r="AO9" s="1145"/>
      <c r="AP9" s="1145"/>
      <c r="AQ9" s="1145"/>
      <c r="AR9" s="1145"/>
      <c r="AS9" s="1145"/>
      <c r="AT9" s="1145"/>
      <c r="AU9" s="1146"/>
      <c r="AV9" s="1146"/>
      <c r="AW9" s="1146"/>
      <c r="AX9" s="1146"/>
      <c r="AY9" s="1147"/>
      <c r="AZ9" s="228"/>
      <c r="BA9" s="228"/>
      <c r="BB9" s="228"/>
      <c r="BC9" s="228"/>
      <c r="BD9" s="228"/>
      <c r="BE9" s="229"/>
      <c r="BF9" s="229"/>
      <c r="BG9" s="229"/>
      <c r="BH9" s="229"/>
      <c r="BI9" s="229"/>
      <c r="BJ9" s="229"/>
      <c r="BK9" s="229"/>
      <c r="BL9" s="229"/>
      <c r="BM9" s="229"/>
      <c r="BN9" s="229"/>
      <c r="BO9" s="229"/>
      <c r="BP9" s="229"/>
      <c r="BQ9" s="234">
        <v>3</v>
      </c>
      <c r="BR9" s="235"/>
      <c r="BS9" s="1056"/>
      <c r="BT9" s="1057"/>
      <c r="BU9" s="1057"/>
      <c r="BV9" s="1057"/>
      <c r="BW9" s="1057"/>
      <c r="BX9" s="1057"/>
      <c r="BY9" s="1057"/>
      <c r="BZ9" s="1057"/>
      <c r="CA9" s="1057"/>
      <c r="CB9" s="1057"/>
      <c r="CC9" s="1057"/>
      <c r="CD9" s="1057"/>
      <c r="CE9" s="1057"/>
      <c r="CF9" s="1057"/>
      <c r="CG9" s="1078"/>
      <c r="CH9" s="1053"/>
      <c r="CI9" s="1054"/>
      <c r="CJ9" s="1054"/>
      <c r="CK9" s="1054"/>
      <c r="CL9" s="1055"/>
      <c r="CM9" s="1053"/>
      <c r="CN9" s="1054"/>
      <c r="CO9" s="1054"/>
      <c r="CP9" s="1054"/>
      <c r="CQ9" s="1055"/>
      <c r="CR9" s="1053"/>
      <c r="CS9" s="1054"/>
      <c r="CT9" s="1054"/>
      <c r="CU9" s="1054"/>
      <c r="CV9" s="1055"/>
      <c r="CW9" s="1053"/>
      <c r="CX9" s="1054"/>
      <c r="CY9" s="1054"/>
      <c r="CZ9" s="1054"/>
      <c r="DA9" s="1055"/>
      <c r="DB9" s="1053"/>
      <c r="DC9" s="1054"/>
      <c r="DD9" s="1054"/>
      <c r="DE9" s="1054"/>
      <c r="DF9" s="1055"/>
      <c r="DG9" s="1053"/>
      <c r="DH9" s="1054"/>
      <c r="DI9" s="1054"/>
      <c r="DJ9" s="1054"/>
      <c r="DK9" s="1055"/>
      <c r="DL9" s="1053"/>
      <c r="DM9" s="1054"/>
      <c r="DN9" s="1054"/>
      <c r="DO9" s="1054"/>
      <c r="DP9" s="1055"/>
      <c r="DQ9" s="1053"/>
      <c r="DR9" s="1054"/>
      <c r="DS9" s="1054"/>
      <c r="DT9" s="1054"/>
      <c r="DU9" s="1055"/>
      <c r="DV9" s="1056"/>
      <c r="DW9" s="1057"/>
      <c r="DX9" s="1057"/>
      <c r="DY9" s="1057"/>
      <c r="DZ9" s="1058"/>
      <c r="EA9" s="230"/>
    </row>
    <row r="10" spans="1:131" s="231" customFormat="1" ht="26.25" customHeight="1">
      <c r="A10" s="234">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28"/>
      <c r="BA10" s="228"/>
      <c r="BB10" s="228"/>
      <c r="BC10" s="228"/>
      <c r="BD10" s="228"/>
      <c r="BE10" s="229"/>
      <c r="BF10" s="229"/>
      <c r="BG10" s="229"/>
      <c r="BH10" s="229"/>
      <c r="BI10" s="229"/>
      <c r="BJ10" s="229"/>
      <c r="BK10" s="229"/>
      <c r="BL10" s="229"/>
      <c r="BM10" s="229"/>
      <c r="BN10" s="229"/>
      <c r="BO10" s="229"/>
      <c r="BP10" s="229"/>
      <c r="BQ10" s="234">
        <v>4</v>
      </c>
      <c r="BR10" s="235"/>
      <c r="BS10" s="1056"/>
      <c r="BT10" s="1057"/>
      <c r="BU10" s="1057"/>
      <c r="BV10" s="1057"/>
      <c r="BW10" s="1057"/>
      <c r="BX10" s="1057"/>
      <c r="BY10" s="1057"/>
      <c r="BZ10" s="1057"/>
      <c r="CA10" s="1057"/>
      <c r="CB10" s="1057"/>
      <c r="CC10" s="1057"/>
      <c r="CD10" s="1057"/>
      <c r="CE10" s="1057"/>
      <c r="CF10" s="1057"/>
      <c r="CG10" s="1078"/>
      <c r="CH10" s="1053"/>
      <c r="CI10" s="1054"/>
      <c r="CJ10" s="1054"/>
      <c r="CK10" s="1054"/>
      <c r="CL10" s="1055"/>
      <c r="CM10" s="1053"/>
      <c r="CN10" s="1054"/>
      <c r="CO10" s="1054"/>
      <c r="CP10" s="1054"/>
      <c r="CQ10" s="1055"/>
      <c r="CR10" s="1053"/>
      <c r="CS10" s="1054"/>
      <c r="CT10" s="1054"/>
      <c r="CU10" s="1054"/>
      <c r="CV10" s="1055"/>
      <c r="CW10" s="1053"/>
      <c r="CX10" s="1054"/>
      <c r="CY10" s="1054"/>
      <c r="CZ10" s="1054"/>
      <c r="DA10" s="1055"/>
      <c r="DB10" s="1053"/>
      <c r="DC10" s="1054"/>
      <c r="DD10" s="1054"/>
      <c r="DE10" s="1054"/>
      <c r="DF10" s="1055"/>
      <c r="DG10" s="1053"/>
      <c r="DH10" s="1054"/>
      <c r="DI10" s="1054"/>
      <c r="DJ10" s="1054"/>
      <c r="DK10" s="1055"/>
      <c r="DL10" s="1053"/>
      <c r="DM10" s="1054"/>
      <c r="DN10" s="1054"/>
      <c r="DO10" s="1054"/>
      <c r="DP10" s="1055"/>
      <c r="DQ10" s="1053"/>
      <c r="DR10" s="1054"/>
      <c r="DS10" s="1054"/>
      <c r="DT10" s="1054"/>
      <c r="DU10" s="1055"/>
      <c r="DV10" s="1056"/>
      <c r="DW10" s="1057"/>
      <c r="DX10" s="1057"/>
      <c r="DY10" s="1057"/>
      <c r="DZ10" s="1058"/>
      <c r="EA10" s="230"/>
    </row>
    <row r="11" spans="1:131" s="231" customFormat="1" ht="26.25" customHeight="1">
      <c r="A11" s="234">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28"/>
      <c r="BA11" s="228"/>
      <c r="BB11" s="228"/>
      <c r="BC11" s="228"/>
      <c r="BD11" s="228"/>
      <c r="BE11" s="229"/>
      <c r="BF11" s="229"/>
      <c r="BG11" s="229"/>
      <c r="BH11" s="229"/>
      <c r="BI11" s="229"/>
      <c r="BJ11" s="229"/>
      <c r="BK11" s="229"/>
      <c r="BL11" s="229"/>
      <c r="BM11" s="229"/>
      <c r="BN11" s="229"/>
      <c r="BO11" s="229"/>
      <c r="BP11" s="229"/>
      <c r="BQ11" s="234">
        <v>5</v>
      </c>
      <c r="BR11" s="235"/>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0"/>
    </row>
    <row r="12" spans="1:131" s="231" customFormat="1" ht="26.25" customHeight="1">
      <c r="A12" s="234">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28"/>
      <c r="BA12" s="228"/>
      <c r="BB12" s="228"/>
      <c r="BC12" s="228"/>
      <c r="BD12" s="228"/>
      <c r="BE12" s="229"/>
      <c r="BF12" s="229"/>
      <c r="BG12" s="229"/>
      <c r="BH12" s="229"/>
      <c r="BI12" s="229"/>
      <c r="BJ12" s="229"/>
      <c r="BK12" s="229"/>
      <c r="BL12" s="229"/>
      <c r="BM12" s="229"/>
      <c r="BN12" s="229"/>
      <c r="BO12" s="229"/>
      <c r="BP12" s="229"/>
      <c r="BQ12" s="234">
        <v>6</v>
      </c>
      <c r="BR12" s="235"/>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0"/>
    </row>
    <row r="13" spans="1:131" s="231" customFormat="1" ht="26.25" customHeight="1">
      <c r="A13" s="234">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28"/>
      <c r="BA13" s="228"/>
      <c r="BB13" s="228"/>
      <c r="BC13" s="228"/>
      <c r="BD13" s="228"/>
      <c r="BE13" s="229"/>
      <c r="BF13" s="229"/>
      <c r="BG13" s="229"/>
      <c r="BH13" s="229"/>
      <c r="BI13" s="229"/>
      <c r="BJ13" s="229"/>
      <c r="BK13" s="229"/>
      <c r="BL13" s="229"/>
      <c r="BM13" s="229"/>
      <c r="BN13" s="229"/>
      <c r="BO13" s="229"/>
      <c r="BP13" s="229"/>
      <c r="BQ13" s="234">
        <v>7</v>
      </c>
      <c r="BR13" s="235"/>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0"/>
    </row>
    <row r="14" spans="1:131" s="231" customFormat="1" ht="26.25" customHeight="1">
      <c r="A14" s="234">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28"/>
      <c r="BA14" s="228"/>
      <c r="BB14" s="228"/>
      <c r="BC14" s="228"/>
      <c r="BD14" s="228"/>
      <c r="BE14" s="229"/>
      <c r="BF14" s="229"/>
      <c r="BG14" s="229"/>
      <c r="BH14" s="229"/>
      <c r="BI14" s="229"/>
      <c r="BJ14" s="229"/>
      <c r="BK14" s="229"/>
      <c r="BL14" s="229"/>
      <c r="BM14" s="229"/>
      <c r="BN14" s="229"/>
      <c r="BO14" s="229"/>
      <c r="BP14" s="229"/>
      <c r="BQ14" s="234">
        <v>8</v>
      </c>
      <c r="BR14" s="235"/>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0"/>
    </row>
    <row r="15" spans="1:131" s="231" customFormat="1" ht="26.25" customHeight="1">
      <c r="A15" s="234">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28"/>
      <c r="BA15" s="228"/>
      <c r="BB15" s="228"/>
      <c r="BC15" s="228"/>
      <c r="BD15" s="228"/>
      <c r="BE15" s="229"/>
      <c r="BF15" s="229"/>
      <c r="BG15" s="229"/>
      <c r="BH15" s="229"/>
      <c r="BI15" s="229"/>
      <c r="BJ15" s="229"/>
      <c r="BK15" s="229"/>
      <c r="BL15" s="229"/>
      <c r="BM15" s="229"/>
      <c r="BN15" s="229"/>
      <c r="BO15" s="229"/>
      <c r="BP15" s="229"/>
      <c r="BQ15" s="234">
        <v>9</v>
      </c>
      <c r="BR15" s="235"/>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0"/>
    </row>
    <row r="16" spans="1:131" s="231" customFormat="1" ht="26.25" customHeight="1">
      <c r="A16" s="234">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28"/>
      <c r="BA16" s="228"/>
      <c r="BB16" s="228"/>
      <c r="BC16" s="228"/>
      <c r="BD16" s="228"/>
      <c r="BE16" s="229"/>
      <c r="BF16" s="229"/>
      <c r="BG16" s="229"/>
      <c r="BH16" s="229"/>
      <c r="BI16" s="229"/>
      <c r="BJ16" s="229"/>
      <c r="BK16" s="229"/>
      <c r="BL16" s="229"/>
      <c r="BM16" s="229"/>
      <c r="BN16" s="229"/>
      <c r="BO16" s="229"/>
      <c r="BP16" s="229"/>
      <c r="BQ16" s="234">
        <v>10</v>
      </c>
      <c r="BR16" s="235"/>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0"/>
    </row>
    <row r="17" spans="1:131" s="231" customFormat="1" ht="26.25" customHeight="1">
      <c r="A17" s="234">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28"/>
      <c r="BA17" s="228"/>
      <c r="BB17" s="228"/>
      <c r="BC17" s="228"/>
      <c r="BD17" s="228"/>
      <c r="BE17" s="229"/>
      <c r="BF17" s="229"/>
      <c r="BG17" s="229"/>
      <c r="BH17" s="229"/>
      <c r="BI17" s="229"/>
      <c r="BJ17" s="229"/>
      <c r="BK17" s="229"/>
      <c r="BL17" s="229"/>
      <c r="BM17" s="229"/>
      <c r="BN17" s="229"/>
      <c r="BO17" s="229"/>
      <c r="BP17" s="229"/>
      <c r="BQ17" s="234">
        <v>11</v>
      </c>
      <c r="BR17" s="235"/>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0"/>
    </row>
    <row r="18" spans="1:131" s="231" customFormat="1" ht="26.25" customHeight="1">
      <c r="A18" s="234">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28"/>
      <c r="BA18" s="228"/>
      <c r="BB18" s="228"/>
      <c r="BC18" s="228"/>
      <c r="BD18" s="228"/>
      <c r="BE18" s="229"/>
      <c r="BF18" s="229"/>
      <c r="BG18" s="229"/>
      <c r="BH18" s="229"/>
      <c r="BI18" s="229"/>
      <c r="BJ18" s="229"/>
      <c r="BK18" s="229"/>
      <c r="BL18" s="229"/>
      <c r="BM18" s="229"/>
      <c r="BN18" s="229"/>
      <c r="BO18" s="229"/>
      <c r="BP18" s="229"/>
      <c r="BQ18" s="234">
        <v>12</v>
      </c>
      <c r="BR18" s="235"/>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0"/>
    </row>
    <row r="19" spans="1:131" s="231" customFormat="1" ht="26.25" customHeight="1">
      <c r="A19" s="234">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28"/>
      <c r="BA19" s="228"/>
      <c r="BB19" s="228"/>
      <c r="BC19" s="228"/>
      <c r="BD19" s="228"/>
      <c r="BE19" s="229"/>
      <c r="BF19" s="229"/>
      <c r="BG19" s="229"/>
      <c r="BH19" s="229"/>
      <c r="BI19" s="229"/>
      <c r="BJ19" s="229"/>
      <c r="BK19" s="229"/>
      <c r="BL19" s="229"/>
      <c r="BM19" s="229"/>
      <c r="BN19" s="229"/>
      <c r="BO19" s="229"/>
      <c r="BP19" s="229"/>
      <c r="BQ19" s="234">
        <v>13</v>
      </c>
      <c r="BR19" s="235"/>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0"/>
    </row>
    <row r="20" spans="1:131" s="231" customFormat="1" ht="26.25" customHeight="1">
      <c r="A20" s="234">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28"/>
      <c r="BA20" s="228"/>
      <c r="BB20" s="228"/>
      <c r="BC20" s="228"/>
      <c r="BD20" s="228"/>
      <c r="BE20" s="229"/>
      <c r="BF20" s="229"/>
      <c r="BG20" s="229"/>
      <c r="BH20" s="229"/>
      <c r="BI20" s="229"/>
      <c r="BJ20" s="229"/>
      <c r="BK20" s="229"/>
      <c r="BL20" s="229"/>
      <c r="BM20" s="229"/>
      <c r="BN20" s="229"/>
      <c r="BO20" s="229"/>
      <c r="BP20" s="229"/>
      <c r="BQ20" s="234">
        <v>14</v>
      </c>
      <c r="BR20" s="235"/>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0"/>
    </row>
    <row r="21" spans="1:131" s="231" customFormat="1" ht="26.25" customHeight="1" thickBot="1">
      <c r="A21" s="234">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28"/>
      <c r="BA21" s="228"/>
      <c r="BB21" s="228"/>
      <c r="BC21" s="228"/>
      <c r="BD21" s="228"/>
      <c r="BE21" s="229"/>
      <c r="BF21" s="229"/>
      <c r="BG21" s="229"/>
      <c r="BH21" s="229"/>
      <c r="BI21" s="229"/>
      <c r="BJ21" s="229"/>
      <c r="BK21" s="229"/>
      <c r="BL21" s="229"/>
      <c r="BM21" s="229"/>
      <c r="BN21" s="229"/>
      <c r="BO21" s="229"/>
      <c r="BP21" s="229"/>
      <c r="BQ21" s="234">
        <v>15</v>
      </c>
      <c r="BR21" s="235"/>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0"/>
    </row>
    <row r="22" spans="1:131" s="231" customFormat="1" ht="26.25" customHeight="1">
      <c r="A22" s="234">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388</v>
      </c>
      <c r="BA22" s="1092"/>
      <c r="BB22" s="1092"/>
      <c r="BC22" s="1092"/>
      <c r="BD22" s="1093"/>
      <c r="BE22" s="229"/>
      <c r="BF22" s="229"/>
      <c r="BG22" s="229"/>
      <c r="BH22" s="229"/>
      <c r="BI22" s="229"/>
      <c r="BJ22" s="229"/>
      <c r="BK22" s="229"/>
      <c r="BL22" s="229"/>
      <c r="BM22" s="229"/>
      <c r="BN22" s="229"/>
      <c r="BO22" s="229"/>
      <c r="BP22" s="229"/>
      <c r="BQ22" s="234">
        <v>16</v>
      </c>
      <c r="BR22" s="235"/>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0"/>
    </row>
    <row r="23" spans="1:131" s="231" customFormat="1" ht="26.25" customHeight="1" thickBot="1">
      <c r="A23" s="236" t="s">
        <v>389</v>
      </c>
      <c r="B23" s="1001" t="s">
        <v>390</v>
      </c>
      <c r="C23" s="1002"/>
      <c r="D23" s="1002"/>
      <c r="E23" s="1002"/>
      <c r="F23" s="1002"/>
      <c r="G23" s="1002"/>
      <c r="H23" s="1002"/>
      <c r="I23" s="1002"/>
      <c r="J23" s="1002"/>
      <c r="K23" s="1002"/>
      <c r="L23" s="1002"/>
      <c r="M23" s="1002"/>
      <c r="N23" s="1002"/>
      <c r="O23" s="1002"/>
      <c r="P23" s="1012"/>
      <c r="Q23" s="1131"/>
      <c r="R23" s="1125"/>
      <c r="S23" s="1125"/>
      <c r="T23" s="1125"/>
      <c r="U23" s="1125"/>
      <c r="V23" s="1125"/>
      <c r="W23" s="1125"/>
      <c r="X23" s="1125"/>
      <c r="Y23" s="1125"/>
      <c r="Z23" s="1125"/>
      <c r="AA23" s="1125"/>
      <c r="AB23" s="1125"/>
      <c r="AC23" s="1125"/>
      <c r="AD23" s="1125"/>
      <c r="AE23" s="1132"/>
      <c r="AF23" s="1133">
        <v>433</v>
      </c>
      <c r="AG23" s="1125"/>
      <c r="AH23" s="1125"/>
      <c r="AI23" s="1125"/>
      <c r="AJ23" s="1134"/>
      <c r="AK23" s="1135"/>
      <c r="AL23" s="1136"/>
      <c r="AM23" s="1136"/>
      <c r="AN23" s="1136"/>
      <c r="AO23" s="1136"/>
      <c r="AP23" s="1125"/>
      <c r="AQ23" s="1125"/>
      <c r="AR23" s="1125"/>
      <c r="AS23" s="1125"/>
      <c r="AT23" s="1125"/>
      <c r="AU23" s="1126"/>
      <c r="AV23" s="1126"/>
      <c r="AW23" s="1126"/>
      <c r="AX23" s="1126"/>
      <c r="AY23" s="1127"/>
      <c r="AZ23" s="1128" t="s">
        <v>391</v>
      </c>
      <c r="BA23" s="1129"/>
      <c r="BB23" s="1129"/>
      <c r="BC23" s="1129"/>
      <c r="BD23" s="1130"/>
      <c r="BE23" s="229"/>
      <c r="BF23" s="229"/>
      <c r="BG23" s="229"/>
      <c r="BH23" s="229"/>
      <c r="BI23" s="229"/>
      <c r="BJ23" s="229"/>
      <c r="BK23" s="229"/>
      <c r="BL23" s="229"/>
      <c r="BM23" s="229"/>
      <c r="BN23" s="229"/>
      <c r="BO23" s="229"/>
      <c r="BP23" s="229"/>
      <c r="BQ23" s="234">
        <v>17</v>
      </c>
      <c r="BR23" s="235"/>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0"/>
    </row>
    <row r="24" spans="1:131" s="231" customFormat="1" ht="26.25" customHeight="1">
      <c r="A24" s="1124" t="s">
        <v>392</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28"/>
      <c r="BA24" s="228"/>
      <c r="BB24" s="228"/>
      <c r="BC24" s="228"/>
      <c r="BD24" s="228"/>
      <c r="BE24" s="229"/>
      <c r="BF24" s="229"/>
      <c r="BG24" s="229"/>
      <c r="BH24" s="229"/>
      <c r="BI24" s="229"/>
      <c r="BJ24" s="229"/>
      <c r="BK24" s="229"/>
      <c r="BL24" s="229"/>
      <c r="BM24" s="229"/>
      <c r="BN24" s="229"/>
      <c r="BO24" s="229"/>
      <c r="BP24" s="229"/>
      <c r="BQ24" s="234">
        <v>18</v>
      </c>
      <c r="BR24" s="235"/>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0"/>
    </row>
    <row r="25" spans="1:131" ht="26.25" customHeight="1" thickBot="1">
      <c r="A25" s="1123" t="s">
        <v>393</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28"/>
      <c r="BK25" s="228"/>
      <c r="BL25" s="228"/>
      <c r="BM25" s="228"/>
      <c r="BN25" s="228"/>
      <c r="BO25" s="237"/>
      <c r="BP25" s="237"/>
      <c r="BQ25" s="234">
        <v>19</v>
      </c>
      <c r="BR25" s="235"/>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26"/>
    </row>
    <row r="26" spans="1:131" ht="26.25" customHeight="1">
      <c r="A26" s="1059" t="s">
        <v>370</v>
      </c>
      <c r="B26" s="1060"/>
      <c r="C26" s="1060"/>
      <c r="D26" s="1060"/>
      <c r="E26" s="1060"/>
      <c r="F26" s="1060"/>
      <c r="G26" s="1060"/>
      <c r="H26" s="1060"/>
      <c r="I26" s="1060"/>
      <c r="J26" s="1060"/>
      <c r="K26" s="1060"/>
      <c r="L26" s="1060"/>
      <c r="M26" s="1060"/>
      <c r="N26" s="1060"/>
      <c r="O26" s="1060"/>
      <c r="P26" s="1061"/>
      <c r="Q26" s="1065" t="s">
        <v>394</v>
      </c>
      <c r="R26" s="1066"/>
      <c r="S26" s="1066"/>
      <c r="T26" s="1066"/>
      <c r="U26" s="1067"/>
      <c r="V26" s="1065" t="s">
        <v>395</v>
      </c>
      <c r="W26" s="1066"/>
      <c r="X26" s="1066"/>
      <c r="Y26" s="1066"/>
      <c r="Z26" s="1067"/>
      <c r="AA26" s="1065" t="s">
        <v>396</v>
      </c>
      <c r="AB26" s="1066"/>
      <c r="AC26" s="1066"/>
      <c r="AD26" s="1066"/>
      <c r="AE26" s="1066"/>
      <c r="AF26" s="1119" t="s">
        <v>397</v>
      </c>
      <c r="AG26" s="1072"/>
      <c r="AH26" s="1072"/>
      <c r="AI26" s="1072"/>
      <c r="AJ26" s="1120"/>
      <c r="AK26" s="1066" t="s">
        <v>398</v>
      </c>
      <c r="AL26" s="1066"/>
      <c r="AM26" s="1066"/>
      <c r="AN26" s="1066"/>
      <c r="AO26" s="1067"/>
      <c r="AP26" s="1065" t="s">
        <v>399</v>
      </c>
      <c r="AQ26" s="1066"/>
      <c r="AR26" s="1066"/>
      <c r="AS26" s="1066"/>
      <c r="AT26" s="1067"/>
      <c r="AU26" s="1065" t="s">
        <v>400</v>
      </c>
      <c r="AV26" s="1066"/>
      <c r="AW26" s="1066"/>
      <c r="AX26" s="1066"/>
      <c r="AY26" s="1067"/>
      <c r="AZ26" s="1065" t="s">
        <v>401</v>
      </c>
      <c r="BA26" s="1066"/>
      <c r="BB26" s="1066"/>
      <c r="BC26" s="1066"/>
      <c r="BD26" s="1067"/>
      <c r="BE26" s="1065" t="s">
        <v>377</v>
      </c>
      <c r="BF26" s="1066"/>
      <c r="BG26" s="1066"/>
      <c r="BH26" s="1066"/>
      <c r="BI26" s="1079"/>
      <c r="BJ26" s="228"/>
      <c r="BK26" s="228"/>
      <c r="BL26" s="228"/>
      <c r="BM26" s="228"/>
      <c r="BN26" s="228"/>
      <c r="BO26" s="237"/>
      <c r="BP26" s="237"/>
      <c r="BQ26" s="234">
        <v>20</v>
      </c>
      <c r="BR26" s="235"/>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26"/>
    </row>
    <row r="27" spans="1:131" ht="26.25" customHeight="1" thickBot="1">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28"/>
      <c r="BK27" s="228"/>
      <c r="BL27" s="228"/>
      <c r="BM27" s="228"/>
      <c r="BN27" s="228"/>
      <c r="BO27" s="237"/>
      <c r="BP27" s="237"/>
      <c r="BQ27" s="234">
        <v>21</v>
      </c>
      <c r="BR27" s="235"/>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26"/>
    </row>
    <row r="28" spans="1:131" ht="26.25" customHeight="1" thickTop="1">
      <c r="A28" s="238">
        <v>1</v>
      </c>
      <c r="B28" s="1111" t="s">
        <v>402</v>
      </c>
      <c r="C28" s="1112"/>
      <c r="D28" s="1112"/>
      <c r="E28" s="1112"/>
      <c r="F28" s="1112"/>
      <c r="G28" s="1112"/>
      <c r="H28" s="1112"/>
      <c r="I28" s="1112"/>
      <c r="J28" s="1112"/>
      <c r="K28" s="1112"/>
      <c r="L28" s="1112"/>
      <c r="M28" s="1112"/>
      <c r="N28" s="1112"/>
      <c r="O28" s="1112"/>
      <c r="P28" s="1113"/>
      <c r="Q28" s="1114">
        <v>2212</v>
      </c>
      <c r="R28" s="1115"/>
      <c r="S28" s="1115"/>
      <c r="T28" s="1115"/>
      <c r="U28" s="1115"/>
      <c r="V28" s="1115">
        <v>2201</v>
      </c>
      <c r="W28" s="1115"/>
      <c r="X28" s="1115"/>
      <c r="Y28" s="1115"/>
      <c r="Z28" s="1115"/>
      <c r="AA28" s="1115">
        <v>11</v>
      </c>
      <c r="AB28" s="1115"/>
      <c r="AC28" s="1115"/>
      <c r="AD28" s="1115"/>
      <c r="AE28" s="1116"/>
      <c r="AF28" s="1117">
        <v>11</v>
      </c>
      <c r="AG28" s="1115"/>
      <c r="AH28" s="1115"/>
      <c r="AI28" s="1115"/>
      <c r="AJ28" s="1118"/>
      <c r="AK28" s="1106">
        <v>162</v>
      </c>
      <c r="AL28" s="1107"/>
      <c r="AM28" s="1107"/>
      <c r="AN28" s="1107"/>
      <c r="AO28" s="1107"/>
      <c r="AP28" s="1107" t="s">
        <v>594</v>
      </c>
      <c r="AQ28" s="1107"/>
      <c r="AR28" s="1107"/>
      <c r="AS28" s="1107"/>
      <c r="AT28" s="1107"/>
      <c r="AU28" s="1107" t="s">
        <v>594</v>
      </c>
      <c r="AV28" s="1107"/>
      <c r="AW28" s="1107"/>
      <c r="AX28" s="1107"/>
      <c r="AY28" s="1107"/>
      <c r="AZ28" s="1108"/>
      <c r="BA28" s="1108"/>
      <c r="BB28" s="1108"/>
      <c r="BC28" s="1108"/>
      <c r="BD28" s="1108"/>
      <c r="BE28" s="1109"/>
      <c r="BF28" s="1109"/>
      <c r="BG28" s="1109"/>
      <c r="BH28" s="1109"/>
      <c r="BI28" s="1110"/>
      <c r="BJ28" s="228"/>
      <c r="BK28" s="228"/>
      <c r="BL28" s="228"/>
      <c r="BM28" s="228"/>
      <c r="BN28" s="228"/>
      <c r="BO28" s="237"/>
      <c r="BP28" s="237"/>
      <c r="BQ28" s="234">
        <v>22</v>
      </c>
      <c r="BR28" s="235"/>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26"/>
    </row>
    <row r="29" spans="1:131" ht="26.25" customHeight="1">
      <c r="A29" s="238">
        <v>2</v>
      </c>
      <c r="B29" s="1094" t="s">
        <v>403</v>
      </c>
      <c r="C29" s="1095"/>
      <c r="D29" s="1095"/>
      <c r="E29" s="1095"/>
      <c r="F29" s="1095"/>
      <c r="G29" s="1095"/>
      <c r="H29" s="1095"/>
      <c r="I29" s="1095"/>
      <c r="J29" s="1095"/>
      <c r="K29" s="1095"/>
      <c r="L29" s="1095"/>
      <c r="M29" s="1095"/>
      <c r="N29" s="1095"/>
      <c r="O29" s="1095"/>
      <c r="P29" s="1096"/>
      <c r="Q29" s="1102">
        <v>2327</v>
      </c>
      <c r="R29" s="1103"/>
      <c r="S29" s="1103"/>
      <c r="T29" s="1103"/>
      <c r="U29" s="1103"/>
      <c r="V29" s="1103">
        <v>2154</v>
      </c>
      <c r="W29" s="1103"/>
      <c r="X29" s="1103"/>
      <c r="Y29" s="1103"/>
      <c r="Z29" s="1103"/>
      <c r="AA29" s="1103">
        <v>173</v>
      </c>
      <c r="AB29" s="1103"/>
      <c r="AC29" s="1103"/>
      <c r="AD29" s="1103"/>
      <c r="AE29" s="1104"/>
      <c r="AF29" s="1099">
        <v>173</v>
      </c>
      <c r="AG29" s="1100"/>
      <c r="AH29" s="1100"/>
      <c r="AI29" s="1100"/>
      <c r="AJ29" s="1101"/>
      <c r="AK29" s="1044">
        <v>351</v>
      </c>
      <c r="AL29" s="1035"/>
      <c r="AM29" s="1035"/>
      <c r="AN29" s="1035"/>
      <c r="AO29" s="1035"/>
      <c r="AP29" s="1035" t="s">
        <v>594</v>
      </c>
      <c r="AQ29" s="1035"/>
      <c r="AR29" s="1035"/>
      <c r="AS29" s="1035"/>
      <c r="AT29" s="1035"/>
      <c r="AU29" s="1035" t="s">
        <v>594</v>
      </c>
      <c r="AV29" s="1035"/>
      <c r="AW29" s="1035"/>
      <c r="AX29" s="1035"/>
      <c r="AY29" s="1035"/>
      <c r="AZ29" s="1105"/>
      <c r="BA29" s="1105"/>
      <c r="BB29" s="1105"/>
      <c r="BC29" s="1105"/>
      <c r="BD29" s="1105"/>
      <c r="BE29" s="1036"/>
      <c r="BF29" s="1036"/>
      <c r="BG29" s="1036"/>
      <c r="BH29" s="1036"/>
      <c r="BI29" s="1037"/>
      <c r="BJ29" s="228"/>
      <c r="BK29" s="228"/>
      <c r="BL29" s="228"/>
      <c r="BM29" s="228"/>
      <c r="BN29" s="228"/>
      <c r="BO29" s="237"/>
      <c r="BP29" s="237"/>
      <c r="BQ29" s="234">
        <v>23</v>
      </c>
      <c r="BR29" s="235"/>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26"/>
    </row>
    <row r="30" spans="1:131" ht="26.25" customHeight="1">
      <c r="A30" s="238">
        <v>3</v>
      </c>
      <c r="B30" s="1094" t="s">
        <v>404</v>
      </c>
      <c r="C30" s="1095"/>
      <c r="D30" s="1095"/>
      <c r="E30" s="1095"/>
      <c r="F30" s="1095"/>
      <c r="G30" s="1095"/>
      <c r="H30" s="1095"/>
      <c r="I30" s="1095"/>
      <c r="J30" s="1095"/>
      <c r="K30" s="1095"/>
      <c r="L30" s="1095"/>
      <c r="M30" s="1095"/>
      <c r="N30" s="1095"/>
      <c r="O30" s="1095"/>
      <c r="P30" s="1096"/>
      <c r="Q30" s="1102">
        <v>247</v>
      </c>
      <c r="R30" s="1103"/>
      <c r="S30" s="1103"/>
      <c r="T30" s="1103"/>
      <c r="U30" s="1103"/>
      <c r="V30" s="1103">
        <v>246</v>
      </c>
      <c r="W30" s="1103"/>
      <c r="X30" s="1103"/>
      <c r="Y30" s="1103"/>
      <c r="Z30" s="1103"/>
      <c r="AA30" s="1103">
        <v>1</v>
      </c>
      <c r="AB30" s="1103"/>
      <c r="AC30" s="1103"/>
      <c r="AD30" s="1103"/>
      <c r="AE30" s="1104"/>
      <c r="AF30" s="1099">
        <v>1</v>
      </c>
      <c r="AG30" s="1100"/>
      <c r="AH30" s="1100"/>
      <c r="AI30" s="1100"/>
      <c r="AJ30" s="1101"/>
      <c r="AK30" s="1044">
        <v>99</v>
      </c>
      <c r="AL30" s="1035"/>
      <c r="AM30" s="1035"/>
      <c r="AN30" s="1035"/>
      <c r="AO30" s="1035"/>
      <c r="AP30" s="1035" t="s">
        <v>594</v>
      </c>
      <c r="AQ30" s="1035"/>
      <c r="AR30" s="1035"/>
      <c r="AS30" s="1035"/>
      <c r="AT30" s="1035"/>
      <c r="AU30" s="1035" t="s">
        <v>594</v>
      </c>
      <c r="AV30" s="1035"/>
      <c r="AW30" s="1035"/>
      <c r="AX30" s="1035"/>
      <c r="AY30" s="1035"/>
      <c r="AZ30" s="1105"/>
      <c r="BA30" s="1105"/>
      <c r="BB30" s="1105"/>
      <c r="BC30" s="1105"/>
      <c r="BD30" s="1105"/>
      <c r="BE30" s="1036"/>
      <c r="BF30" s="1036"/>
      <c r="BG30" s="1036"/>
      <c r="BH30" s="1036"/>
      <c r="BI30" s="1037"/>
      <c r="BJ30" s="228"/>
      <c r="BK30" s="228"/>
      <c r="BL30" s="228"/>
      <c r="BM30" s="228"/>
      <c r="BN30" s="228"/>
      <c r="BO30" s="237"/>
      <c r="BP30" s="237"/>
      <c r="BQ30" s="234">
        <v>24</v>
      </c>
      <c r="BR30" s="235"/>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26"/>
    </row>
    <row r="31" spans="1:131" ht="26.25" customHeight="1">
      <c r="A31" s="238">
        <v>4</v>
      </c>
      <c r="B31" s="1094" t="s">
        <v>405</v>
      </c>
      <c r="C31" s="1095"/>
      <c r="D31" s="1095"/>
      <c r="E31" s="1095"/>
      <c r="F31" s="1095"/>
      <c r="G31" s="1095"/>
      <c r="H31" s="1095"/>
      <c r="I31" s="1095"/>
      <c r="J31" s="1095"/>
      <c r="K31" s="1095"/>
      <c r="L31" s="1095"/>
      <c r="M31" s="1095"/>
      <c r="N31" s="1095"/>
      <c r="O31" s="1095"/>
      <c r="P31" s="1096"/>
      <c r="Q31" s="1102">
        <v>614</v>
      </c>
      <c r="R31" s="1103"/>
      <c r="S31" s="1103"/>
      <c r="T31" s="1103"/>
      <c r="U31" s="1103"/>
      <c r="V31" s="1103">
        <v>614</v>
      </c>
      <c r="W31" s="1103"/>
      <c r="X31" s="1103"/>
      <c r="Y31" s="1103"/>
      <c r="Z31" s="1103"/>
      <c r="AA31" s="1103" t="s">
        <v>594</v>
      </c>
      <c r="AB31" s="1103"/>
      <c r="AC31" s="1103"/>
      <c r="AD31" s="1103"/>
      <c r="AE31" s="1104"/>
      <c r="AF31" s="1099" t="s">
        <v>391</v>
      </c>
      <c r="AG31" s="1100"/>
      <c r="AH31" s="1100"/>
      <c r="AI31" s="1100"/>
      <c r="AJ31" s="1101"/>
      <c r="AK31" s="1044">
        <v>172</v>
      </c>
      <c r="AL31" s="1035"/>
      <c r="AM31" s="1035"/>
      <c r="AN31" s="1035"/>
      <c r="AO31" s="1035"/>
      <c r="AP31" s="1035">
        <v>360</v>
      </c>
      <c r="AQ31" s="1035"/>
      <c r="AR31" s="1035"/>
      <c r="AS31" s="1035"/>
      <c r="AT31" s="1035"/>
      <c r="AU31" s="1035">
        <v>58</v>
      </c>
      <c r="AV31" s="1035"/>
      <c r="AW31" s="1035"/>
      <c r="AX31" s="1035"/>
      <c r="AY31" s="1035"/>
      <c r="AZ31" s="1105"/>
      <c r="BA31" s="1105"/>
      <c r="BB31" s="1105"/>
      <c r="BC31" s="1105"/>
      <c r="BD31" s="1105"/>
      <c r="BE31" s="1036"/>
      <c r="BF31" s="1036"/>
      <c r="BG31" s="1036"/>
      <c r="BH31" s="1036"/>
      <c r="BI31" s="1037"/>
      <c r="BJ31" s="228"/>
      <c r="BK31" s="228"/>
      <c r="BL31" s="228"/>
      <c r="BM31" s="228"/>
      <c r="BN31" s="228"/>
      <c r="BO31" s="237"/>
      <c r="BP31" s="237"/>
      <c r="BQ31" s="234">
        <v>25</v>
      </c>
      <c r="BR31" s="235"/>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26"/>
    </row>
    <row r="32" spans="1:131" ht="26.25" customHeight="1">
      <c r="A32" s="238">
        <v>5</v>
      </c>
      <c r="B32" s="1094" t="s">
        <v>406</v>
      </c>
      <c r="C32" s="1095"/>
      <c r="D32" s="1095"/>
      <c r="E32" s="1095"/>
      <c r="F32" s="1095"/>
      <c r="G32" s="1095"/>
      <c r="H32" s="1095"/>
      <c r="I32" s="1095"/>
      <c r="J32" s="1095"/>
      <c r="K32" s="1095"/>
      <c r="L32" s="1095"/>
      <c r="M32" s="1095"/>
      <c r="N32" s="1095"/>
      <c r="O32" s="1095"/>
      <c r="P32" s="1096"/>
      <c r="Q32" s="1102">
        <v>7</v>
      </c>
      <c r="R32" s="1103"/>
      <c r="S32" s="1103"/>
      <c r="T32" s="1103"/>
      <c r="U32" s="1103"/>
      <c r="V32" s="1103">
        <v>3</v>
      </c>
      <c r="W32" s="1103"/>
      <c r="X32" s="1103"/>
      <c r="Y32" s="1103"/>
      <c r="Z32" s="1103"/>
      <c r="AA32" s="1103">
        <v>4</v>
      </c>
      <c r="AB32" s="1103"/>
      <c r="AC32" s="1103"/>
      <c r="AD32" s="1103"/>
      <c r="AE32" s="1104"/>
      <c r="AF32" s="1099">
        <v>4</v>
      </c>
      <c r="AG32" s="1100"/>
      <c r="AH32" s="1100"/>
      <c r="AI32" s="1100"/>
      <c r="AJ32" s="1101"/>
      <c r="AK32" s="1044" t="s">
        <v>594</v>
      </c>
      <c r="AL32" s="1035"/>
      <c r="AM32" s="1035"/>
      <c r="AN32" s="1035"/>
      <c r="AO32" s="1035"/>
      <c r="AP32" s="1035" t="s">
        <v>594</v>
      </c>
      <c r="AQ32" s="1035"/>
      <c r="AR32" s="1035"/>
      <c r="AS32" s="1035"/>
      <c r="AT32" s="1035"/>
      <c r="AU32" s="1035" t="s">
        <v>594</v>
      </c>
      <c r="AV32" s="1035"/>
      <c r="AW32" s="1035"/>
      <c r="AX32" s="1035"/>
      <c r="AY32" s="1035"/>
      <c r="AZ32" s="1105"/>
      <c r="BA32" s="1105"/>
      <c r="BB32" s="1105"/>
      <c r="BC32" s="1105"/>
      <c r="BD32" s="1105"/>
      <c r="BE32" s="1036"/>
      <c r="BF32" s="1036"/>
      <c r="BG32" s="1036"/>
      <c r="BH32" s="1036"/>
      <c r="BI32" s="1037"/>
      <c r="BJ32" s="228"/>
      <c r="BK32" s="228"/>
      <c r="BL32" s="228"/>
      <c r="BM32" s="228"/>
      <c r="BN32" s="228"/>
      <c r="BO32" s="237"/>
      <c r="BP32" s="237"/>
      <c r="BQ32" s="234">
        <v>26</v>
      </c>
      <c r="BR32" s="235"/>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26"/>
    </row>
    <row r="33" spans="1:131" ht="26.25" customHeight="1">
      <c r="A33" s="238">
        <v>6</v>
      </c>
      <c r="B33" s="1094" t="s">
        <v>407</v>
      </c>
      <c r="C33" s="1095"/>
      <c r="D33" s="1095"/>
      <c r="E33" s="1095"/>
      <c r="F33" s="1095"/>
      <c r="G33" s="1095"/>
      <c r="H33" s="1095"/>
      <c r="I33" s="1095"/>
      <c r="J33" s="1095"/>
      <c r="K33" s="1095"/>
      <c r="L33" s="1095"/>
      <c r="M33" s="1095"/>
      <c r="N33" s="1095"/>
      <c r="O33" s="1095"/>
      <c r="P33" s="1096"/>
      <c r="Q33" s="1102">
        <v>245</v>
      </c>
      <c r="R33" s="1103"/>
      <c r="S33" s="1103"/>
      <c r="T33" s="1103"/>
      <c r="U33" s="1103"/>
      <c r="V33" s="1103">
        <v>205</v>
      </c>
      <c r="W33" s="1103"/>
      <c r="X33" s="1103"/>
      <c r="Y33" s="1103"/>
      <c r="Z33" s="1103"/>
      <c r="AA33" s="1103">
        <v>40</v>
      </c>
      <c r="AB33" s="1103"/>
      <c r="AC33" s="1103"/>
      <c r="AD33" s="1103"/>
      <c r="AE33" s="1104"/>
      <c r="AF33" s="1099">
        <v>526</v>
      </c>
      <c r="AG33" s="1100"/>
      <c r="AH33" s="1100"/>
      <c r="AI33" s="1100"/>
      <c r="AJ33" s="1101"/>
      <c r="AK33" s="1044">
        <v>2</v>
      </c>
      <c r="AL33" s="1035"/>
      <c r="AM33" s="1035"/>
      <c r="AN33" s="1035"/>
      <c r="AO33" s="1035"/>
      <c r="AP33" s="1035">
        <v>963</v>
      </c>
      <c r="AQ33" s="1035"/>
      <c r="AR33" s="1035"/>
      <c r="AS33" s="1035"/>
      <c r="AT33" s="1035"/>
      <c r="AU33" s="1035">
        <v>10</v>
      </c>
      <c r="AV33" s="1035"/>
      <c r="AW33" s="1035"/>
      <c r="AX33" s="1035"/>
      <c r="AY33" s="1035"/>
      <c r="AZ33" s="1105"/>
      <c r="BA33" s="1105"/>
      <c r="BB33" s="1105"/>
      <c r="BC33" s="1105"/>
      <c r="BD33" s="1105"/>
      <c r="BE33" s="1036" t="s">
        <v>408</v>
      </c>
      <c r="BF33" s="1036"/>
      <c r="BG33" s="1036"/>
      <c r="BH33" s="1036"/>
      <c r="BI33" s="1037"/>
      <c r="BJ33" s="228"/>
      <c r="BK33" s="228"/>
      <c r="BL33" s="228"/>
      <c r="BM33" s="228"/>
      <c r="BN33" s="228"/>
      <c r="BO33" s="237"/>
      <c r="BP33" s="237"/>
      <c r="BQ33" s="234">
        <v>27</v>
      </c>
      <c r="BR33" s="235"/>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26"/>
    </row>
    <row r="34" spans="1:131" ht="26.25" customHeight="1">
      <c r="A34" s="238">
        <v>7</v>
      </c>
      <c r="B34" s="1094" t="s">
        <v>409</v>
      </c>
      <c r="C34" s="1095"/>
      <c r="D34" s="1095"/>
      <c r="E34" s="1095"/>
      <c r="F34" s="1095"/>
      <c r="G34" s="1095"/>
      <c r="H34" s="1095"/>
      <c r="I34" s="1095"/>
      <c r="J34" s="1095"/>
      <c r="K34" s="1095"/>
      <c r="L34" s="1095"/>
      <c r="M34" s="1095"/>
      <c r="N34" s="1095"/>
      <c r="O34" s="1095"/>
      <c r="P34" s="1096"/>
      <c r="Q34" s="1102">
        <v>407</v>
      </c>
      <c r="R34" s="1103"/>
      <c r="S34" s="1103"/>
      <c r="T34" s="1103"/>
      <c r="U34" s="1103"/>
      <c r="V34" s="1103">
        <v>396</v>
      </c>
      <c r="W34" s="1103"/>
      <c r="X34" s="1103"/>
      <c r="Y34" s="1103"/>
      <c r="Z34" s="1103"/>
      <c r="AA34" s="1103">
        <v>11</v>
      </c>
      <c r="AB34" s="1103"/>
      <c r="AC34" s="1103"/>
      <c r="AD34" s="1103"/>
      <c r="AE34" s="1104"/>
      <c r="AF34" s="1099">
        <v>412</v>
      </c>
      <c r="AG34" s="1100"/>
      <c r="AH34" s="1100"/>
      <c r="AI34" s="1100"/>
      <c r="AJ34" s="1101"/>
      <c r="AK34" s="1044">
        <v>250</v>
      </c>
      <c r="AL34" s="1035"/>
      <c r="AM34" s="1035"/>
      <c r="AN34" s="1035"/>
      <c r="AO34" s="1035"/>
      <c r="AP34" s="1035">
        <v>979</v>
      </c>
      <c r="AQ34" s="1035"/>
      <c r="AR34" s="1035"/>
      <c r="AS34" s="1035"/>
      <c r="AT34" s="1035"/>
      <c r="AU34" s="1035">
        <v>960</v>
      </c>
      <c r="AV34" s="1035"/>
      <c r="AW34" s="1035"/>
      <c r="AX34" s="1035"/>
      <c r="AY34" s="1035"/>
      <c r="AZ34" s="1105"/>
      <c r="BA34" s="1105"/>
      <c r="BB34" s="1105"/>
      <c r="BC34" s="1105"/>
      <c r="BD34" s="1105"/>
      <c r="BE34" s="1036" t="s">
        <v>410</v>
      </c>
      <c r="BF34" s="1036"/>
      <c r="BG34" s="1036"/>
      <c r="BH34" s="1036"/>
      <c r="BI34" s="1037"/>
      <c r="BJ34" s="228"/>
      <c r="BK34" s="228"/>
      <c r="BL34" s="228"/>
      <c r="BM34" s="228"/>
      <c r="BN34" s="228"/>
      <c r="BO34" s="237"/>
      <c r="BP34" s="237"/>
      <c r="BQ34" s="234">
        <v>28</v>
      </c>
      <c r="BR34" s="235"/>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26"/>
    </row>
    <row r="35" spans="1:131" ht="26.25" customHeight="1">
      <c r="A35" s="238">
        <v>8</v>
      </c>
      <c r="B35" s="1094" t="s">
        <v>411</v>
      </c>
      <c r="C35" s="1095"/>
      <c r="D35" s="1095"/>
      <c r="E35" s="1095"/>
      <c r="F35" s="1095"/>
      <c r="G35" s="1095"/>
      <c r="H35" s="1095"/>
      <c r="I35" s="1095"/>
      <c r="J35" s="1095"/>
      <c r="K35" s="1095"/>
      <c r="L35" s="1095"/>
      <c r="M35" s="1095"/>
      <c r="N35" s="1095"/>
      <c r="O35" s="1095"/>
      <c r="P35" s="1096"/>
      <c r="Q35" s="1102">
        <v>3</v>
      </c>
      <c r="R35" s="1103"/>
      <c r="S35" s="1103"/>
      <c r="T35" s="1103"/>
      <c r="U35" s="1103"/>
      <c r="V35" s="1103">
        <v>3</v>
      </c>
      <c r="W35" s="1103"/>
      <c r="X35" s="1103"/>
      <c r="Y35" s="1103"/>
      <c r="Z35" s="1103"/>
      <c r="AA35" s="1103">
        <v>0</v>
      </c>
      <c r="AB35" s="1103"/>
      <c r="AC35" s="1103"/>
      <c r="AD35" s="1103"/>
      <c r="AE35" s="1104"/>
      <c r="AF35" s="1099">
        <v>0</v>
      </c>
      <c r="AG35" s="1100"/>
      <c r="AH35" s="1100"/>
      <c r="AI35" s="1100"/>
      <c r="AJ35" s="1101"/>
      <c r="AK35" s="1044">
        <v>1</v>
      </c>
      <c r="AL35" s="1035"/>
      <c r="AM35" s="1035"/>
      <c r="AN35" s="1035"/>
      <c r="AO35" s="1035"/>
      <c r="AP35" s="1035" t="s">
        <v>594</v>
      </c>
      <c r="AQ35" s="1035"/>
      <c r="AR35" s="1035"/>
      <c r="AS35" s="1035"/>
      <c r="AT35" s="1035"/>
      <c r="AU35" s="1035" t="s">
        <v>594</v>
      </c>
      <c r="AV35" s="1035"/>
      <c r="AW35" s="1035"/>
      <c r="AX35" s="1035"/>
      <c r="AY35" s="1035"/>
      <c r="AZ35" s="1105"/>
      <c r="BA35" s="1105"/>
      <c r="BB35" s="1105"/>
      <c r="BC35" s="1105"/>
      <c r="BD35" s="1105"/>
      <c r="BE35" s="1036" t="s">
        <v>412</v>
      </c>
      <c r="BF35" s="1036"/>
      <c r="BG35" s="1036"/>
      <c r="BH35" s="1036"/>
      <c r="BI35" s="1037"/>
      <c r="BJ35" s="228"/>
      <c r="BK35" s="228"/>
      <c r="BL35" s="228"/>
      <c r="BM35" s="228"/>
      <c r="BN35" s="228"/>
      <c r="BO35" s="237"/>
      <c r="BP35" s="237"/>
      <c r="BQ35" s="234">
        <v>29</v>
      </c>
      <c r="BR35" s="235"/>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26"/>
    </row>
    <row r="36" spans="1:131" ht="26.25" customHeight="1">
      <c r="A36" s="238">
        <v>9</v>
      </c>
      <c r="B36" s="1094" t="s">
        <v>413</v>
      </c>
      <c r="C36" s="1095"/>
      <c r="D36" s="1095"/>
      <c r="E36" s="1095"/>
      <c r="F36" s="1095"/>
      <c r="G36" s="1095"/>
      <c r="H36" s="1095"/>
      <c r="I36" s="1095"/>
      <c r="J36" s="1095"/>
      <c r="K36" s="1095"/>
      <c r="L36" s="1095"/>
      <c r="M36" s="1095"/>
      <c r="N36" s="1095"/>
      <c r="O36" s="1095"/>
      <c r="P36" s="1096"/>
      <c r="Q36" s="1102">
        <v>33</v>
      </c>
      <c r="R36" s="1103"/>
      <c r="S36" s="1103"/>
      <c r="T36" s="1103"/>
      <c r="U36" s="1103"/>
      <c r="V36" s="1103">
        <v>31</v>
      </c>
      <c r="W36" s="1103"/>
      <c r="X36" s="1103"/>
      <c r="Y36" s="1103"/>
      <c r="Z36" s="1103"/>
      <c r="AA36" s="1103">
        <v>2</v>
      </c>
      <c r="AB36" s="1103"/>
      <c r="AC36" s="1103"/>
      <c r="AD36" s="1103"/>
      <c r="AE36" s="1104"/>
      <c r="AF36" s="1099">
        <v>2</v>
      </c>
      <c r="AG36" s="1100"/>
      <c r="AH36" s="1100"/>
      <c r="AI36" s="1100"/>
      <c r="AJ36" s="1101"/>
      <c r="AK36" s="1044">
        <v>27</v>
      </c>
      <c r="AL36" s="1035"/>
      <c r="AM36" s="1035"/>
      <c r="AN36" s="1035"/>
      <c r="AO36" s="1035"/>
      <c r="AP36" s="1035">
        <v>218</v>
      </c>
      <c r="AQ36" s="1035"/>
      <c r="AR36" s="1035"/>
      <c r="AS36" s="1035"/>
      <c r="AT36" s="1035"/>
      <c r="AU36" s="1035">
        <v>218</v>
      </c>
      <c r="AV36" s="1035"/>
      <c r="AW36" s="1035"/>
      <c r="AX36" s="1035"/>
      <c r="AY36" s="1035"/>
      <c r="AZ36" s="1105"/>
      <c r="BA36" s="1105"/>
      <c r="BB36" s="1105"/>
      <c r="BC36" s="1105"/>
      <c r="BD36" s="1105"/>
      <c r="BE36" s="1036" t="s">
        <v>414</v>
      </c>
      <c r="BF36" s="1036"/>
      <c r="BG36" s="1036"/>
      <c r="BH36" s="1036"/>
      <c r="BI36" s="1037"/>
      <c r="BJ36" s="228"/>
      <c r="BK36" s="228"/>
      <c r="BL36" s="228"/>
      <c r="BM36" s="228"/>
      <c r="BN36" s="228"/>
      <c r="BO36" s="237"/>
      <c r="BP36" s="237"/>
      <c r="BQ36" s="234">
        <v>30</v>
      </c>
      <c r="BR36" s="235"/>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26"/>
    </row>
    <row r="37" spans="1:131" ht="26.25" customHeight="1">
      <c r="A37" s="238">
        <v>10</v>
      </c>
      <c r="B37" s="1094" t="s">
        <v>415</v>
      </c>
      <c r="C37" s="1095"/>
      <c r="D37" s="1095"/>
      <c r="E37" s="1095"/>
      <c r="F37" s="1095"/>
      <c r="G37" s="1095"/>
      <c r="H37" s="1095"/>
      <c r="I37" s="1095"/>
      <c r="J37" s="1095"/>
      <c r="K37" s="1095"/>
      <c r="L37" s="1095"/>
      <c r="M37" s="1095"/>
      <c r="N37" s="1095"/>
      <c r="O37" s="1095"/>
      <c r="P37" s="1096"/>
      <c r="Q37" s="1102">
        <v>39</v>
      </c>
      <c r="R37" s="1103"/>
      <c r="S37" s="1103"/>
      <c r="T37" s="1103"/>
      <c r="U37" s="1103"/>
      <c r="V37" s="1103">
        <v>36</v>
      </c>
      <c r="W37" s="1103"/>
      <c r="X37" s="1103"/>
      <c r="Y37" s="1103"/>
      <c r="Z37" s="1103"/>
      <c r="AA37" s="1103">
        <v>3</v>
      </c>
      <c r="AB37" s="1103"/>
      <c r="AC37" s="1103"/>
      <c r="AD37" s="1103"/>
      <c r="AE37" s="1104"/>
      <c r="AF37" s="1099">
        <v>3</v>
      </c>
      <c r="AG37" s="1100"/>
      <c r="AH37" s="1100"/>
      <c r="AI37" s="1100"/>
      <c r="AJ37" s="1101"/>
      <c r="AK37" s="1044">
        <v>28</v>
      </c>
      <c r="AL37" s="1035"/>
      <c r="AM37" s="1035"/>
      <c r="AN37" s="1035"/>
      <c r="AO37" s="1035"/>
      <c r="AP37" s="1035">
        <v>107</v>
      </c>
      <c r="AQ37" s="1035"/>
      <c r="AR37" s="1035"/>
      <c r="AS37" s="1035"/>
      <c r="AT37" s="1035"/>
      <c r="AU37" s="1035">
        <v>91</v>
      </c>
      <c r="AV37" s="1035"/>
      <c r="AW37" s="1035"/>
      <c r="AX37" s="1035"/>
      <c r="AY37" s="1035"/>
      <c r="AZ37" s="1105"/>
      <c r="BA37" s="1105"/>
      <c r="BB37" s="1105"/>
      <c r="BC37" s="1105"/>
      <c r="BD37" s="1105"/>
      <c r="BE37" s="1036" t="s">
        <v>414</v>
      </c>
      <c r="BF37" s="1036"/>
      <c r="BG37" s="1036"/>
      <c r="BH37" s="1036"/>
      <c r="BI37" s="1037"/>
      <c r="BJ37" s="228"/>
      <c r="BK37" s="228"/>
      <c r="BL37" s="228"/>
      <c r="BM37" s="228"/>
      <c r="BN37" s="228"/>
      <c r="BO37" s="237"/>
      <c r="BP37" s="237"/>
      <c r="BQ37" s="234">
        <v>31</v>
      </c>
      <c r="BR37" s="235"/>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26"/>
    </row>
    <row r="38" spans="1:131" ht="26.25" customHeight="1">
      <c r="A38" s="238">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28"/>
      <c r="BK38" s="228"/>
      <c r="BL38" s="228"/>
      <c r="BM38" s="228"/>
      <c r="BN38" s="228"/>
      <c r="BO38" s="237"/>
      <c r="BP38" s="237"/>
      <c r="BQ38" s="234">
        <v>32</v>
      </c>
      <c r="BR38" s="235"/>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26"/>
    </row>
    <row r="39" spans="1:131" ht="26.25" customHeight="1">
      <c r="A39" s="238">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28"/>
      <c r="BK39" s="228"/>
      <c r="BL39" s="228"/>
      <c r="BM39" s="228"/>
      <c r="BN39" s="228"/>
      <c r="BO39" s="237"/>
      <c r="BP39" s="237"/>
      <c r="BQ39" s="234">
        <v>33</v>
      </c>
      <c r="BR39" s="235"/>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26"/>
    </row>
    <row r="40" spans="1:131" ht="26.25" customHeight="1">
      <c r="A40" s="234">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28"/>
      <c r="BK40" s="228"/>
      <c r="BL40" s="228"/>
      <c r="BM40" s="228"/>
      <c r="BN40" s="228"/>
      <c r="BO40" s="237"/>
      <c r="BP40" s="237"/>
      <c r="BQ40" s="234">
        <v>34</v>
      </c>
      <c r="BR40" s="235"/>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26"/>
    </row>
    <row r="41" spans="1:131" ht="26.25" customHeight="1">
      <c r="A41" s="234">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28"/>
      <c r="BK41" s="228"/>
      <c r="BL41" s="228"/>
      <c r="BM41" s="228"/>
      <c r="BN41" s="228"/>
      <c r="BO41" s="237"/>
      <c r="BP41" s="237"/>
      <c r="BQ41" s="234">
        <v>35</v>
      </c>
      <c r="BR41" s="235"/>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26"/>
    </row>
    <row r="42" spans="1:131" ht="26.25" customHeight="1">
      <c r="A42" s="234">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28"/>
      <c r="BK42" s="228"/>
      <c r="BL42" s="228"/>
      <c r="BM42" s="228"/>
      <c r="BN42" s="228"/>
      <c r="BO42" s="237"/>
      <c r="BP42" s="237"/>
      <c r="BQ42" s="234">
        <v>36</v>
      </c>
      <c r="BR42" s="235"/>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26"/>
    </row>
    <row r="43" spans="1:131" ht="26.25" customHeight="1">
      <c r="A43" s="234">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28"/>
      <c r="BK43" s="228"/>
      <c r="BL43" s="228"/>
      <c r="BM43" s="228"/>
      <c r="BN43" s="228"/>
      <c r="BO43" s="237"/>
      <c r="BP43" s="237"/>
      <c r="BQ43" s="234">
        <v>37</v>
      </c>
      <c r="BR43" s="235"/>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26"/>
    </row>
    <row r="44" spans="1:131" ht="26.25" customHeight="1">
      <c r="A44" s="234">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28"/>
      <c r="BK44" s="228"/>
      <c r="BL44" s="228"/>
      <c r="BM44" s="228"/>
      <c r="BN44" s="228"/>
      <c r="BO44" s="237"/>
      <c r="BP44" s="237"/>
      <c r="BQ44" s="234">
        <v>38</v>
      </c>
      <c r="BR44" s="235"/>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26"/>
    </row>
    <row r="45" spans="1:131" ht="26.25" customHeight="1">
      <c r="A45" s="234">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28"/>
      <c r="BK45" s="228"/>
      <c r="BL45" s="228"/>
      <c r="BM45" s="228"/>
      <c r="BN45" s="228"/>
      <c r="BO45" s="237"/>
      <c r="BP45" s="237"/>
      <c r="BQ45" s="234">
        <v>39</v>
      </c>
      <c r="BR45" s="235"/>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26"/>
    </row>
    <row r="46" spans="1:131" ht="26.25" customHeight="1">
      <c r="A46" s="234">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28"/>
      <c r="BK46" s="228"/>
      <c r="BL46" s="228"/>
      <c r="BM46" s="228"/>
      <c r="BN46" s="228"/>
      <c r="BO46" s="237"/>
      <c r="BP46" s="237"/>
      <c r="BQ46" s="234">
        <v>40</v>
      </c>
      <c r="BR46" s="235"/>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26"/>
    </row>
    <row r="47" spans="1:131" ht="26.25" customHeight="1">
      <c r="A47" s="234">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28"/>
      <c r="BK47" s="228"/>
      <c r="BL47" s="228"/>
      <c r="BM47" s="228"/>
      <c r="BN47" s="228"/>
      <c r="BO47" s="237"/>
      <c r="BP47" s="237"/>
      <c r="BQ47" s="234">
        <v>41</v>
      </c>
      <c r="BR47" s="235"/>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26"/>
    </row>
    <row r="48" spans="1:131" ht="26.25" customHeight="1">
      <c r="A48" s="234">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28"/>
      <c r="BK48" s="228"/>
      <c r="BL48" s="228"/>
      <c r="BM48" s="228"/>
      <c r="BN48" s="228"/>
      <c r="BO48" s="237"/>
      <c r="BP48" s="237"/>
      <c r="BQ48" s="234">
        <v>42</v>
      </c>
      <c r="BR48" s="235"/>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26"/>
    </row>
    <row r="49" spans="1:131" ht="26.25" customHeight="1">
      <c r="A49" s="234">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28"/>
      <c r="BK49" s="228"/>
      <c r="BL49" s="228"/>
      <c r="BM49" s="228"/>
      <c r="BN49" s="228"/>
      <c r="BO49" s="237"/>
      <c r="BP49" s="237"/>
      <c r="BQ49" s="234">
        <v>43</v>
      </c>
      <c r="BR49" s="235"/>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26"/>
    </row>
    <row r="50" spans="1:131" ht="26.25" customHeight="1">
      <c r="A50" s="234">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28"/>
      <c r="BK50" s="228"/>
      <c r="BL50" s="228"/>
      <c r="BM50" s="228"/>
      <c r="BN50" s="228"/>
      <c r="BO50" s="237"/>
      <c r="BP50" s="237"/>
      <c r="BQ50" s="234">
        <v>44</v>
      </c>
      <c r="BR50" s="235"/>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26"/>
    </row>
    <row r="51" spans="1:131" ht="26.25" customHeight="1">
      <c r="A51" s="234">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28"/>
      <c r="BK51" s="228"/>
      <c r="BL51" s="228"/>
      <c r="BM51" s="228"/>
      <c r="BN51" s="228"/>
      <c r="BO51" s="237"/>
      <c r="BP51" s="237"/>
      <c r="BQ51" s="234">
        <v>45</v>
      </c>
      <c r="BR51" s="235"/>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26"/>
    </row>
    <row r="52" spans="1:131" ht="26.25" customHeight="1">
      <c r="A52" s="234">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28"/>
      <c r="BK52" s="228"/>
      <c r="BL52" s="228"/>
      <c r="BM52" s="228"/>
      <c r="BN52" s="228"/>
      <c r="BO52" s="237"/>
      <c r="BP52" s="237"/>
      <c r="BQ52" s="234">
        <v>46</v>
      </c>
      <c r="BR52" s="235"/>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26"/>
    </row>
    <row r="53" spans="1:131" ht="26.25" customHeight="1">
      <c r="A53" s="234">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28"/>
      <c r="BK53" s="228"/>
      <c r="BL53" s="228"/>
      <c r="BM53" s="228"/>
      <c r="BN53" s="228"/>
      <c r="BO53" s="237"/>
      <c r="BP53" s="237"/>
      <c r="BQ53" s="234">
        <v>47</v>
      </c>
      <c r="BR53" s="235"/>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26"/>
    </row>
    <row r="54" spans="1:131" ht="26.25" customHeight="1">
      <c r="A54" s="234">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28"/>
      <c r="BK54" s="228"/>
      <c r="BL54" s="228"/>
      <c r="BM54" s="228"/>
      <c r="BN54" s="228"/>
      <c r="BO54" s="237"/>
      <c r="BP54" s="237"/>
      <c r="BQ54" s="234">
        <v>48</v>
      </c>
      <c r="BR54" s="235"/>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26"/>
    </row>
    <row r="55" spans="1:131" ht="26.25" customHeight="1">
      <c r="A55" s="234">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28"/>
      <c r="BK55" s="228"/>
      <c r="BL55" s="228"/>
      <c r="BM55" s="228"/>
      <c r="BN55" s="228"/>
      <c r="BO55" s="237"/>
      <c r="BP55" s="237"/>
      <c r="BQ55" s="234">
        <v>49</v>
      </c>
      <c r="BR55" s="235"/>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26"/>
    </row>
    <row r="56" spans="1:131" ht="26.25" customHeight="1">
      <c r="A56" s="234">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28"/>
      <c r="BK56" s="228"/>
      <c r="BL56" s="228"/>
      <c r="BM56" s="228"/>
      <c r="BN56" s="228"/>
      <c r="BO56" s="237"/>
      <c r="BP56" s="237"/>
      <c r="BQ56" s="234">
        <v>50</v>
      </c>
      <c r="BR56" s="235"/>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26"/>
    </row>
    <row r="57" spans="1:131" ht="26.25" customHeight="1">
      <c r="A57" s="234">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28"/>
      <c r="BK57" s="228"/>
      <c r="BL57" s="228"/>
      <c r="BM57" s="228"/>
      <c r="BN57" s="228"/>
      <c r="BO57" s="237"/>
      <c r="BP57" s="237"/>
      <c r="BQ57" s="234">
        <v>51</v>
      </c>
      <c r="BR57" s="235"/>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26"/>
    </row>
    <row r="58" spans="1:131" ht="26.25" customHeight="1">
      <c r="A58" s="234">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28"/>
      <c r="BK58" s="228"/>
      <c r="BL58" s="228"/>
      <c r="BM58" s="228"/>
      <c r="BN58" s="228"/>
      <c r="BO58" s="237"/>
      <c r="BP58" s="237"/>
      <c r="BQ58" s="234">
        <v>52</v>
      </c>
      <c r="BR58" s="235"/>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26"/>
    </row>
    <row r="59" spans="1:131" ht="26.25" customHeight="1">
      <c r="A59" s="234">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28"/>
      <c r="BK59" s="228"/>
      <c r="BL59" s="228"/>
      <c r="BM59" s="228"/>
      <c r="BN59" s="228"/>
      <c r="BO59" s="237"/>
      <c r="BP59" s="237"/>
      <c r="BQ59" s="234">
        <v>53</v>
      </c>
      <c r="BR59" s="235"/>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26"/>
    </row>
    <row r="60" spans="1:131" ht="26.25" customHeight="1">
      <c r="A60" s="234">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28"/>
      <c r="BK60" s="228"/>
      <c r="BL60" s="228"/>
      <c r="BM60" s="228"/>
      <c r="BN60" s="228"/>
      <c r="BO60" s="237"/>
      <c r="BP60" s="237"/>
      <c r="BQ60" s="234">
        <v>54</v>
      </c>
      <c r="BR60" s="235"/>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26"/>
    </row>
    <row r="61" spans="1:131" ht="26.25" customHeight="1" thickBot="1">
      <c r="A61" s="234">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28"/>
      <c r="BK61" s="228"/>
      <c r="BL61" s="228"/>
      <c r="BM61" s="228"/>
      <c r="BN61" s="228"/>
      <c r="BO61" s="237"/>
      <c r="BP61" s="237"/>
      <c r="BQ61" s="234">
        <v>55</v>
      </c>
      <c r="BR61" s="235"/>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26"/>
    </row>
    <row r="62" spans="1:131" ht="26.25" customHeight="1">
      <c r="A62" s="234">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416</v>
      </c>
      <c r="BK62" s="1092"/>
      <c r="BL62" s="1092"/>
      <c r="BM62" s="1092"/>
      <c r="BN62" s="1093"/>
      <c r="BO62" s="237"/>
      <c r="BP62" s="237"/>
      <c r="BQ62" s="234">
        <v>56</v>
      </c>
      <c r="BR62" s="235"/>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26"/>
    </row>
    <row r="63" spans="1:131" ht="26.25" customHeight="1" thickBot="1">
      <c r="A63" s="236" t="s">
        <v>389</v>
      </c>
      <c r="B63" s="1001" t="s">
        <v>417</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1132</v>
      </c>
      <c r="AG63" s="1023"/>
      <c r="AH63" s="1023"/>
      <c r="AI63" s="1023"/>
      <c r="AJ63" s="1086"/>
      <c r="AK63" s="1087"/>
      <c r="AL63" s="1027"/>
      <c r="AM63" s="1027"/>
      <c r="AN63" s="1027"/>
      <c r="AO63" s="1027"/>
      <c r="AP63" s="1023">
        <v>2627</v>
      </c>
      <c r="AQ63" s="1023"/>
      <c r="AR63" s="1023"/>
      <c r="AS63" s="1023"/>
      <c r="AT63" s="1023"/>
      <c r="AU63" s="1023">
        <v>1337</v>
      </c>
      <c r="AV63" s="1023"/>
      <c r="AW63" s="1023"/>
      <c r="AX63" s="1023"/>
      <c r="AY63" s="1023"/>
      <c r="AZ63" s="1081"/>
      <c r="BA63" s="1081"/>
      <c r="BB63" s="1081"/>
      <c r="BC63" s="1081"/>
      <c r="BD63" s="1081"/>
      <c r="BE63" s="1024"/>
      <c r="BF63" s="1024"/>
      <c r="BG63" s="1024"/>
      <c r="BH63" s="1024"/>
      <c r="BI63" s="1025"/>
      <c r="BJ63" s="1082" t="s">
        <v>391</v>
      </c>
      <c r="BK63" s="1017"/>
      <c r="BL63" s="1017"/>
      <c r="BM63" s="1017"/>
      <c r="BN63" s="1083"/>
      <c r="BO63" s="237"/>
      <c r="BP63" s="237"/>
      <c r="BQ63" s="234">
        <v>57</v>
      </c>
      <c r="BR63" s="235"/>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26"/>
    </row>
    <row r="65" spans="1:131" ht="26.25" customHeight="1" thickBot="1">
      <c r="A65" s="228" t="s">
        <v>418</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26"/>
    </row>
    <row r="66" spans="1:131" ht="26.25" customHeight="1">
      <c r="A66" s="1059" t="s">
        <v>419</v>
      </c>
      <c r="B66" s="1060"/>
      <c r="C66" s="1060"/>
      <c r="D66" s="1060"/>
      <c r="E66" s="1060"/>
      <c r="F66" s="1060"/>
      <c r="G66" s="1060"/>
      <c r="H66" s="1060"/>
      <c r="I66" s="1060"/>
      <c r="J66" s="1060"/>
      <c r="K66" s="1060"/>
      <c r="L66" s="1060"/>
      <c r="M66" s="1060"/>
      <c r="N66" s="1060"/>
      <c r="O66" s="1060"/>
      <c r="P66" s="1061"/>
      <c r="Q66" s="1065" t="s">
        <v>420</v>
      </c>
      <c r="R66" s="1066"/>
      <c r="S66" s="1066"/>
      <c r="T66" s="1066"/>
      <c r="U66" s="1067"/>
      <c r="V66" s="1065" t="s">
        <v>421</v>
      </c>
      <c r="W66" s="1066"/>
      <c r="X66" s="1066"/>
      <c r="Y66" s="1066"/>
      <c r="Z66" s="1067"/>
      <c r="AA66" s="1065" t="s">
        <v>422</v>
      </c>
      <c r="AB66" s="1066"/>
      <c r="AC66" s="1066"/>
      <c r="AD66" s="1066"/>
      <c r="AE66" s="1067"/>
      <c r="AF66" s="1071" t="s">
        <v>423</v>
      </c>
      <c r="AG66" s="1072"/>
      <c r="AH66" s="1072"/>
      <c r="AI66" s="1072"/>
      <c r="AJ66" s="1073"/>
      <c r="AK66" s="1065" t="s">
        <v>424</v>
      </c>
      <c r="AL66" s="1060"/>
      <c r="AM66" s="1060"/>
      <c r="AN66" s="1060"/>
      <c r="AO66" s="1061"/>
      <c r="AP66" s="1065" t="s">
        <v>425</v>
      </c>
      <c r="AQ66" s="1066"/>
      <c r="AR66" s="1066"/>
      <c r="AS66" s="1066"/>
      <c r="AT66" s="1067"/>
      <c r="AU66" s="1065" t="s">
        <v>426</v>
      </c>
      <c r="AV66" s="1066"/>
      <c r="AW66" s="1066"/>
      <c r="AX66" s="1066"/>
      <c r="AY66" s="1067"/>
      <c r="AZ66" s="1065" t="s">
        <v>377</v>
      </c>
      <c r="BA66" s="1066"/>
      <c r="BB66" s="1066"/>
      <c r="BC66" s="1066"/>
      <c r="BD66" s="1079"/>
      <c r="BE66" s="237"/>
      <c r="BF66" s="237"/>
      <c r="BG66" s="237"/>
      <c r="BH66" s="237"/>
      <c r="BI66" s="237"/>
      <c r="BJ66" s="237"/>
      <c r="BK66" s="237"/>
      <c r="BL66" s="237"/>
      <c r="BM66" s="237"/>
      <c r="BN66" s="237"/>
      <c r="BO66" s="237"/>
      <c r="BP66" s="237"/>
      <c r="BQ66" s="234">
        <v>60</v>
      </c>
      <c r="BR66" s="239"/>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26"/>
    </row>
    <row r="67" spans="1:131" ht="26.25" customHeight="1" thickBot="1">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37"/>
      <c r="BF67" s="237"/>
      <c r="BG67" s="237"/>
      <c r="BH67" s="237"/>
      <c r="BI67" s="237"/>
      <c r="BJ67" s="237"/>
      <c r="BK67" s="237"/>
      <c r="BL67" s="237"/>
      <c r="BM67" s="237"/>
      <c r="BN67" s="237"/>
      <c r="BO67" s="237"/>
      <c r="BP67" s="237"/>
      <c r="BQ67" s="234">
        <v>61</v>
      </c>
      <c r="BR67" s="239"/>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26"/>
    </row>
    <row r="68" spans="1:131" ht="26.25" customHeight="1" thickTop="1">
      <c r="A68" s="232">
        <v>1</v>
      </c>
      <c r="B68" s="1049" t="s">
        <v>595</v>
      </c>
      <c r="C68" s="1050"/>
      <c r="D68" s="1050"/>
      <c r="E68" s="1050"/>
      <c r="F68" s="1050"/>
      <c r="G68" s="1050"/>
      <c r="H68" s="1050"/>
      <c r="I68" s="1050"/>
      <c r="J68" s="1050"/>
      <c r="K68" s="1050"/>
      <c r="L68" s="1050"/>
      <c r="M68" s="1050"/>
      <c r="N68" s="1050"/>
      <c r="O68" s="1050"/>
      <c r="P68" s="1051"/>
      <c r="Q68" s="1052">
        <v>12283</v>
      </c>
      <c r="R68" s="1046"/>
      <c r="S68" s="1046"/>
      <c r="T68" s="1046"/>
      <c r="U68" s="1046"/>
      <c r="V68" s="1046">
        <v>11939</v>
      </c>
      <c r="W68" s="1046"/>
      <c r="X68" s="1046"/>
      <c r="Y68" s="1046"/>
      <c r="Z68" s="1046"/>
      <c r="AA68" s="1046">
        <v>344</v>
      </c>
      <c r="AB68" s="1046"/>
      <c r="AC68" s="1046"/>
      <c r="AD68" s="1046"/>
      <c r="AE68" s="1046"/>
      <c r="AF68" s="1046">
        <v>344</v>
      </c>
      <c r="AG68" s="1046"/>
      <c r="AH68" s="1046"/>
      <c r="AI68" s="1046"/>
      <c r="AJ68" s="1046"/>
      <c r="AK68" s="1046">
        <v>36</v>
      </c>
      <c r="AL68" s="1046"/>
      <c r="AM68" s="1046"/>
      <c r="AN68" s="1046"/>
      <c r="AO68" s="1046"/>
      <c r="AP68" s="1046"/>
      <c r="AQ68" s="1046"/>
      <c r="AR68" s="1046"/>
      <c r="AS68" s="1046"/>
      <c r="AT68" s="1046"/>
      <c r="AU68" s="1046"/>
      <c r="AV68" s="1046"/>
      <c r="AW68" s="1046"/>
      <c r="AX68" s="1046"/>
      <c r="AY68" s="1046"/>
      <c r="AZ68" s="1047"/>
      <c r="BA68" s="1047"/>
      <c r="BB68" s="1047"/>
      <c r="BC68" s="1047"/>
      <c r="BD68" s="1048"/>
      <c r="BE68" s="237"/>
      <c r="BF68" s="237"/>
      <c r="BG68" s="237"/>
      <c r="BH68" s="237"/>
      <c r="BI68" s="237"/>
      <c r="BJ68" s="237"/>
      <c r="BK68" s="237"/>
      <c r="BL68" s="237"/>
      <c r="BM68" s="237"/>
      <c r="BN68" s="237"/>
      <c r="BO68" s="237"/>
      <c r="BP68" s="237"/>
      <c r="BQ68" s="234">
        <v>62</v>
      </c>
      <c r="BR68" s="239"/>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26"/>
    </row>
    <row r="69" spans="1:131" ht="26.25" customHeight="1">
      <c r="A69" s="234">
        <v>2</v>
      </c>
      <c r="B69" s="1038" t="s">
        <v>596</v>
      </c>
      <c r="C69" s="1039"/>
      <c r="D69" s="1039"/>
      <c r="E69" s="1039"/>
      <c r="F69" s="1039"/>
      <c r="G69" s="1039"/>
      <c r="H69" s="1039"/>
      <c r="I69" s="1039"/>
      <c r="J69" s="1039"/>
      <c r="K69" s="1039"/>
      <c r="L69" s="1039"/>
      <c r="M69" s="1039"/>
      <c r="N69" s="1039"/>
      <c r="O69" s="1039"/>
      <c r="P69" s="1040"/>
      <c r="Q69" s="1041">
        <v>1822</v>
      </c>
      <c r="R69" s="1035"/>
      <c r="S69" s="1035"/>
      <c r="T69" s="1035"/>
      <c r="U69" s="1035"/>
      <c r="V69" s="1035">
        <v>1770</v>
      </c>
      <c r="W69" s="1035"/>
      <c r="X69" s="1035"/>
      <c r="Y69" s="1035"/>
      <c r="Z69" s="1035"/>
      <c r="AA69" s="1035">
        <v>52</v>
      </c>
      <c r="AB69" s="1035"/>
      <c r="AC69" s="1035"/>
      <c r="AD69" s="1035"/>
      <c r="AE69" s="1035"/>
      <c r="AF69" s="1035">
        <v>52</v>
      </c>
      <c r="AG69" s="1035"/>
      <c r="AH69" s="1035"/>
      <c r="AI69" s="1035"/>
      <c r="AJ69" s="1035"/>
      <c r="AK69" s="1035">
        <v>38</v>
      </c>
      <c r="AL69" s="1035"/>
      <c r="AM69" s="1035"/>
      <c r="AN69" s="1035"/>
      <c r="AO69" s="1035"/>
      <c r="AP69" s="1035">
        <v>494</v>
      </c>
      <c r="AQ69" s="1035"/>
      <c r="AR69" s="1035"/>
      <c r="AS69" s="1035"/>
      <c r="AT69" s="1035"/>
      <c r="AU69" s="1035">
        <v>35</v>
      </c>
      <c r="AV69" s="1035"/>
      <c r="AW69" s="1035"/>
      <c r="AX69" s="1035"/>
      <c r="AY69" s="1035"/>
      <c r="AZ69" s="1036"/>
      <c r="BA69" s="1036"/>
      <c r="BB69" s="1036"/>
      <c r="BC69" s="1036"/>
      <c r="BD69" s="1037"/>
      <c r="BE69" s="237"/>
      <c r="BF69" s="237"/>
      <c r="BG69" s="237"/>
      <c r="BH69" s="237"/>
      <c r="BI69" s="237"/>
      <c r="BJ69" s="237"/>
      <c r="BK69" s="237"/>
      <c r="BL69" s="237"/>
      <c r="BM69" s="237"/>
      <c r="BN69" s="237"/>
      <c r="BO69" s="237"/>
      <c r="BP69" s="237"/>
      <c r="BQ69" s="234">
        <v>63</v>
      </c>
      <c r="BR69" s="239"/>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26"/>
    </row>
    <row r="70" spans="1:131" ht="26.25" customHeight="1">
      <c r="A70" s="234">
        <v>3</v>
      </c>
      <c r="B70" s="1038" t="s">
        <v>597</v>
      </c>
      <c r="C70" s="1039"/>
      <c r="D70" s="1039"/>
      <c r="E70" s="1039"/>
      <c r="F70" s="1039"/>
      <c r="G70" s="1039"/>
      <c r="H70" s="1039"/>
      <c r="I70" s="1039"/>
      <c r="J70" s="1039"/>
      <c r="K70" s="1039"/>
      <c r="L70" s="1039"/>
      <c r="M70" s="1039"/>
      <c r="N70" s="1039"/>
      <c r="O70" s="1039"/>
      <c r="P70" s="1040"/>
      <c r="Q70" s="1041">
        <v>89</v>
      </c>
      <c r="R70" s="1035"/>
      <c r="S70" s="1035"/>
      <c r="T70" s="1035"/>
      <c r="U70" s="1035"/>
      <c r="V70" s="1035">
        <v>84</v>
      </c>
      <c r="W70" s="1035"/>
      <c r="X70" s="1035"/>
      <c r="Y70" s="1035"/>
      <c r="Z70" s="1035"/>
      <c r="AA70" s="1035">
        <v>5</v>
      </c>
      <c r="AB70" s="1035"/>
      <c r="AC70" s="1035"/>
      <c r="AD70" s="1035"/>
      <c r="AE70" s="1035"/>
      <c r="AF70" s="1035">
        <v>5</v>
      </c>
      <c r="AG70" s="1035"/>
      <c r="AH70" s="1035"/>
      <c r="AI70" s="1035"/>
      <c r="AJ70" s="1035"/>
      <c r="AK70" s="1035"/>
      <c r="AL70" s="1035"/>
      <c r="AM70" s="1035"/>
      <c r="AN70" s="1035"/>
      <c r="AO70" s="1035"/>
      <c r="AP70" s="1035"/>
      <c r="AQ70" s="1035"/>
      <c r="AR70" s="1035"/>
      <c r="AS70" s="1035"/>
      <c r="AT70" s="1035"/>
      <c r="AU70" s="1035"/>
      <c r="AV70" s="1035"/>
      <c r="AW70" s="1035"/>
      <c r="AX70" s="1035"/>
      <c r="AY70" s="1035"/>
      <c r="AZ70" s="1036"/>
      <c r="BA70" s="1036"/>
      <c r="BB70" s="1036"/>
      <c r="BC70" s="1036"/>
      <c r="BD70" s="1037"/>
      <c r="BE70" s="237"/>
      <c r="BF70" s="237"/>
      <c r="BG70" s="237"/>
      <c r="BH70" s="237"/>
      <c r="BI70" s="237"/>
      <c r="BJ70" s="237"/>
      <c r="BK70" s="237"/>
      <c r="BL70" s="237"/>
      <c r="BM70" s="237"/>
      <c r="BN70" s="237"/>
      <c r="BO70" s="237"/>
      <c r="BP70" s="237"/>
      <c r="BQ70" s="234">
        <v>64</v>
      </c>
      <c r="BR70" s="239"/>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26"/>
    </row>
    <row r="71" spans="1:131" ht="26.25" customHeight="1">
      <c r="A71" s="234">
        <v>4</v>
      </c>
      <c r="B71" s="1038" t="s">
        <v>598</v>
      </c>
      <c r="C71" s="1039"/>
      <c r="D71" s="1039"/>
      <c r="E71" s="1039"/>
      <c r="F71" s="1039"/>
      <c r="G71" s="1039"/>
      <c r="H71" s="1039"/>
      <c r="I71" s="1039"/>
      <c r="J71" s="1039"/>
      <c r="K71" s="1039"/>
      <c r="L71" s="1039"/>
      <c r="M71" s="1039"/>
      <c r="N71" s="1039"/>
      <c r="O71" s="1039"/>
      <c r="P71" s="1040"/>
      <c r="Q71" s="1041">
        <v>285945</v>
      </c>
      <c r="R71" s="1035"/>
      <c r="S71" s="1035"/>
      <c r="T71" s="1035"/>
      <c r="U71" s="1035"/>
      <c r="V71" s="1035">
        <v>277863</v>
      </c>
      <c r="W71" s="1035"/>
      <c r="X71" s="1035"/>
      <c r="Y71" s="1035"/>
      <c r="Z71" s="1035"/>
      <c r="AA71" s="1035">
        <v>8082</v>
      </c>
      <c r="AB71" s="1035"/>
      <c r="AC71" s="1035"/>
      <c r="AD71" s="1035"/>
      <c r="AE71" s="1035"/>
      <c r="AF71" s="1035">
        <v>8082</v>
      </c>
      <c r="AG71" s="1035"/>
      <c r="AH71" s="1035"/>
      <c r="AI71" s="1035"/>
      <c r="AJ71" s="1035"/>
      <c r="AK71" s="1035"/>
      <c r="AL71" s="1035"/>
      <c r="AM71" s="1035"/>
      <c r="AN71" s="1035"/>
      <c r="AO71" s="1035"/>
      <c r="AP71" s="1035"/>
      <c r="AQ71" s="1035"/>
      <c r="AR71" s="1035"/>
      <c r="AS71" s="1035"/>
      <c r="AT71" s="1035"/>
      <c r="AU71" s="1035"/>
      <c r="AV71" s="1035"/>
      <c r="AW71" s="1035"/>
      <c r="AX71" s="1035"/>
      <c r="AY71" s="1035"/>
      <c r="AZ71" s="1036"/>
      <c r="BA71" s="1036"/>
      <c r="BB71" s="1036"/>
      <c r="BC71" s="1036"/>
      <c r="BD71" s="1037"/>
      <c r="BE71" s="237"/>
      <c r="BF71" s="237"/>
      <c r="BG71" s="237"/>
      <c r="BH71" s="237"/>
      <c r="BI71" s="237"/>
      <c r="BJ71" s="237"/>
      <c r="BK71" s="237"/>
      <c r="BL71" s="237"/>
      <c r="BM71" s="237"/>
      <c r="BN71" s="237"/>
      <c r="BO71" s="237"/>
      <c r="BP71" s="237"/>
      <c r="BQ71" s="234">
        <v>65</v>
      </c>
      <c r="BR71" s="239"/>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26"/>
    </row>
    <row r="72" spans="1:131" ht="26.25" customHeight="1">
      <c r="A72" s="234">
        <v>5</v>
      </c>
      <c r="B72" s="1038"/>
      <c r="C72" s="1039"/>
      <c r="D72" s="1039"/>
      <c r="E72" s="1039"/>
      <c r="F72" s="1039"/>
      <c r="G72" s="1039"/>
      <c r="H72" s="1039"/>
      <c r="I72" s="1039"/>
      <c r="J72" s="1039"/>
      <c r="K72" s="1039"/>
      <c r="L72" s="1039"/>
      <c r="M72" s="1039"/>
      <c r="N72" s="1039"/>
      <c r="O72" s="1039"/>
      <c r="P72" s="1040"/>
      <c r="Q72" s="1041"/>
      <c r="R72" s="1035"/>
      <c r="S72" s="1035"/>
      <c r="T72" s="1035"/>
      <c r="U72" s="1035"/>
      <c r="V72" s="1035"/>
      <c r="W72" s="1035"/>
      <c r="X72" s="1035"/>
      <c r="Y72" s="1035"/>
      <c r="Z72" s="1035"/>
      <c r="AA72" s="1035"/>
      <c r="AB72" s="1035"/>
      <c r="AC72" s="1035"/>
      <c r="AD72" s="1035"/>
      <c r="AE72" s="1035"/>
      <c r="AF72" s="1035"/>
      <c r="AG72" s="1035"/>
      <c r="AH72" s="1035"/>
      <c r="AI72" s="1035"/>
      <c r="AJ72" s="1035"/>
      <c r="AK72" s="1035"/>
      <c r="AL72" s="1035"/>
      <c r="AM72" s="1035"/>
      <c r="AN72" s="1035"/>
      <c r="AO72" s="1035"/>
      <c r="AP72" s="1035"/>
      <c r="AQ72" s="1035"/>
      <c r="AR72" s="1035"/>
      <c r="AS72" s="1035"/>
      <c r="AT72" s="1035"/>
      <c r="AU72" s="1035"/>
      <c r="AV72" s="1035"/>
      <c r="AW72" s="1035"/>
      <c r="AX72" s="1035"/>
      <c r="AY72" s="1035"/>
      <c r="AZ72" s="1036"/>
      <c r="BA72" s="1036"/>
      <c r="BB72" s="1036"/>
      <c r="BC72" s="1036"/>
      <c r="BD72" s="1037"/>
      <c r="BE72" s="237"/>
      <c r="BF72" s="237"/>
      <c r="BG72" s="237"/>
      <c r="BH72" s="237"/>
      <c r="BI72" s="237"/>
      <c r="BJ72" s="237"/>
      <c r="BK72" s="237"/>
      <c r="BL72" s="237"/>
      <c r="BM72" s="237"/>
      <c r="BN72" s="237"/>
      <c r="BO72" s="237"/>
      <c r="BP72" s="237"/>
      <c r="BQ72" s="234">
        <v>66</v>
      </c>
      <c r="BR72" s="239"/>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26"/>
    </row>
    <row r="73" spans="1:131" ht="26.25" customHeight="1">
      <c r="A73" s="234">
        <v>6</v>
      </c>
      <c r="B73" s="1038"/>
      <c r="C73" s="1039"/>
      <c r="D73" s="1039"/>
      <c r="E73" s="1039"/>
      <c r="F73" s="1039"/>
      <c r="G73" s="1039"/>
      <c r="H73" s="1039"/>
      <c r="I73" s="1039"/>
      <c r="J73" s="1039"/>
      <c r="K73" s="1039"/>
      <c r="L73" s="1039"/>
      <c r="M73" s="1039"/>
      <c r="N73" s="1039"/>
      <c r="O73" s="1039"/>
      <c r="P73" s="1040"/>
      <c r="Q73" s="1041"/>
      <c r="R73" s="1035"/>
      <c r="S73" s="1035"/>
      <c r="T73" s="1035"/>
      <c r="U73" s="1035"/>
      <c r="V73" s="1035"/>
      <c r="W73" s="1035"/>
      <c r="X73" s="1035"/>
      <c r="Y73" s="1035"/>
      <c r="Z73" s="1035"/>
      <c r="AA73" s="1035"/>
      <c r="AB73" s="1035"/>
      <c r="AC73" s="1035"/>
      <c r="AD73" s="1035"/>
      <c r="AE73" s="1035"/>
      <c r="AF73" s="1035"/>
      <c r="AG73" s="1035"/>
      <c r="AH73" s="1035"/>
      <c r="AI73" s="1035"/>
      <c r="AJ73" s="1035"/>
      <c r="AK73" s="1035"/>
      <c r="AL73" s="1035"/>
      <c r="AM73" s="1035"/>
      <c r="AN73" s="1035"/>
      <c r="AO73" s="1035"/>
      <c r="AP73" s="1035"/>
      <c r="AQ73" s="1035"/>
      <c r="AR73" s="1035"/>
      <c r="AS73" s="1035"/>
      <c r="AT73" s="1035"/>
      <c r="AU73" s="1035"/>
      <c r="AV73" s="1035"/>
      <c r="AW73" s="1035"/>
      <c r="AX73" s="1035"/>
      <c r="AY73" s="1035"/>
      <c r="AZ73" s="1036"/>
      <c r="BA73" s="1036"/>
      <c r="BB73" s="1036"/>
      <c r="BC73" s="1036"/>
      <c r="BD73" s="1037"/>
      <c r="BE73" s="237"/>
      <c r="BF73" s="237"/>
      <c r="BG73" s="237"/>
      <c r="BH73" s="237"/>
      <c r="BI73" s="237"/>
      <c r="BJ73" s="237"/>
      <c r="BK73" s="237"/>
      <c r="BL73" s="237"/>
      <c r="BM73" s="237"/>
      <c r="BN73" s="237"/>
      <c r="BO73" s="237"/>
      <c r="BP73" s="237"/>
      <c r="BQ73" s="234">
        <v>67</v>
      </c>
      <c r="BR73" s="239"/>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26"/>
    </row>
    <row r="74" spans="1:131" ht="26.25" customHeight="1">
      <c r="A74" s="234">
        <v>7</v>
      </c>
      <c r="B74" s="1038"/>
      <c r="C74" s="1039"/>
      <c r="D74" s="1039"/>
      <c r="E74" s="1039"/>
      <c r="F74" s="1039"/>
      <c r="G74" s="1039"/>
      <c r="H74" s="1039"/>
      <c r="I74" s="1039"/>
      <c r="J74" s="1039"/>
      <c r="K74" s="1039"/>
      <c r="L74" s="1039"/>
      <c r="M74" s="1039"/>
      <c r="N74" s="1039"/>
      <c r="O74" s="1039"/>
      <c r="P74" s="1040"/>
      <c r="Q74" s="1041"/>
      <c r="R74" s="1035"/>
      <c r="S74" s="1035"/>
      <c r="T74" s="1035"/>
      <c r="U74" s="1035"/>
      <c r="V74" s="1035"/>
      <c r="W74" s="1035"/>
      <c r="X74" s="1035"/>
      <c r="Y74" s="1035"/>
      <c r="Z74" s="1035"/>
      <c r="AA74" s="1035"/>
      <c r="AB74" s="1035"/>
      <c r="AC74" s="1035"/>
      <c r="AD74" s="1035"/>
      <c r="AE74" s="1035"/>
      <c r="AF74" s="1035"/>
      <c r="AG74" s="1035"/>
      <c r="AH74" s="1035"/>
      <c r="AI74" s="1035"/>
      <c r="AJ74" s="1035"/>
      <c r="AK74" s="1035"/>
      <c r="AL74" s="1035"/>
      <c r="AM74" s="1035"/>
      <c r="AN74" s="1035"/>
      <c r="AO74" s="1035"/>
      <c r="AP74" s="1035"/>
      <c r="AQ74" s="1035"/>
      <c r="AR74" s="1035"/>
      <c r="AS74" s="1035"/>
      <c r="AT74" s="1035"/>
      <c r="AU74" s="1035"/>
      <c r="AV74" s="1035"/>
      <c r="AW74" s="1035"/>
      <c r="AX74" s="1035"/>
      <c r="AY74" s="1035"/>
      <c r="AZ74" s="1036"/>
      <c r="BA74" s="1036"/>
      <c r="BB74" s="1036"/>
      <c r="BC74" s="1036"/>
      <c r="BD74" s="1037"/>
      <c r="BE74" s="237"/>
      <c r="BF74" s="237"/>
      <c r="BG74" s="237"/>
      <c r="BH74" s="237"/>
      <c r="BI74" s="237"/>
      <c r="BJ74" s="237"/>
      <c r="BK74" s="237"/>
      <c r="BL74" s="237"/>
      <c r="BM74" s="237"/>
      <c r="BN74" s="237"/>
      <c r="BO74" s="237"/>
      <c r="BP74" s="237"/>
      <c r="BQ74" s="234">
        <v>68</v>
      </c>
      <c r="BR74" s="239"/>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26"/>
    </row>
    <row r="75" spans="1:131" ht="26.25" customHeight="1">
      <c r="A75" s="234">
        <v>8</v>
      </c>
      <c r="B75" s="1038"/>
      <c r="C75" s="1039"/>
      <c r="D75" s="1039"/>
      <c r="E75" s="1039"/>
      <c r="F75" s="1039"/>
      <c r="G75" s="1039"/>
      <c r="H75" s="1039"/>
      <c r="I75" s="1039"/>
      <c r="J75" s="1039"/>
      <c r="K75" s="1039"/>
      <c r="L75" s="1039"/>
      <c r="M75" s="1039"/>
      <c r="N75" s="1039"/>
      <c r="O75" s="1039"/>
      <c r="P75" s="1040"/>
      <c r="Q75" s="1042"/>
      <c r="R75" s="1043"/>
      <c r="S75" s="1043"/>
      <c r="T75" s="1043"/>
      <c r="U75" s="1044"/>
      <c r="V75" s="1045"/>
      <c r="W75" s="1043"/>
      <c r="X75" s="1043"/>
      <c r="Y75" s="1043"/>
      <c r="Z75" s="1044"/>
      <c r="AA75" s="1045"/>
      <c r="AB75" s="1043"/>
      <c r="AC75" s="1043"/>
      <c r="AD75" s="1043"/>
      <c r="AE75" s="1044"/>
      <c r="AF75" s="1045"/>
      <c r="AG75" s="1043"/>
      <c r="AH75" s="1043"/>
      <c r="AI75" s="1043"/>
      <c r="AJ75" s="1044"/>
      <c r="AK75" s="1045"/>
      <c r="AL75" s="1043"/>
      <c r="AM75" s="1043"/>
      <c r="AN75" s="1043"/>
      <c r="AO75" s="1044"/>
      <c r="AP75" s="1045"/>
      <c r="AQ75" s="1043"/>
      <c r="AR75" s="1043"/>
      <c r="AS75" s="1043"/>
      <c r="AT75" s="1044"/>
      <c r="AU75" s="1045"/>
      <c r="AV75" s="1043"/>
      <c r="AW75" s="1043"/>
      <c r="AX75" s="1043"/>
      <c r="AY75" s="1044"/>
      <c r="AZ75" s="1036"/>
      <c r="BA75" s="1036"/>
      <c r="BB75" s="1036"/>
      <c r="BC75" s="1036"/>
      <c r="BD75" s="1037"/>
      <c r="BE75" s="237"/>
      <c r="BF75" s="237"/>
      <c r="BG75" s="237"/>
      <c r="BH75" s="237"/>
      <c r="BI75" s="237"/>
      <c r="BJ75" s="237"/>
      <c r="BK75" s="237"/>
      <c r="BL75" s="237"/>
      <c r="BM75" s="237"/>
      <c r="BN75" s="237"/>
      <c r="BO75" s="237"/>
      <c r="BP75" s="237"/>
      <c r="BQ75" s="234">
        <v>69</v>
      </c>
      <c r="BR75" s="239"/>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26"/>
    </row>
    <row r="76" spans="1:131" ht="26.25" customHeight="1">
      <c r="A76" s="234">
        <v>9</v>
      </c>
      <c r="B76" s="1038"/>
      <c r="C76" s="1039"/>
      <c r="D76" s="1039"/>
      <c r="E76" s="1039"/>
      <c r="F76" s="1039"/>
      <c r="G76" s="1039"/>
      <c r="H76" s="1039"/>
      <c r="I76" s="1039"/>
      <c r="J76" s="1039"/>
      <c r="K76" s="1039"/>
      <c r="L76" s="1039"/>
      <c r="M76" s="1039"/>
      <c r="N76" s="1039"/>
      <c r="O76" s="1039"/>
      <c r="P76" s="1040"/>
      <c r="Q76" s="1042"/>
      <c r="R76" s="1043"/>
      <c r="S76" s="1043"/>
      <c r="T76" s="1043"/>
      <c r="U76" s="1044"/>
      <c r="V76" s="1045"/>
      <c r="W76" s="1043"/>
      <c r="X76" s="1043"/>
      <c r="Y76" s="1043"/>
      <c r="Z76" s="1044"/>
      <c r="AA76" s="1045"/>
      <c r="AB76" s="1043"/>
      <c r="AC76" s="1043"/>
      <c r="AD76" s="1043"/>
      <c r="AE76" s="1044"/>
      <c r="AF76" s="1045"/>
      <c r="AG76" s="1043"/>
      <c r="AH76" s="1043"/>
      <c r="AI76" s="1043"/>
      <c r="AJ76" s="1044"/>
      <c r="AK76" s="1045"/>
      <c r="AL76" s="1043"/>
      <c r="AM76" s="1043"/>
      <c r="AN76" s="1043"/>
      <c r="AO76" s="1044"/>
      <c r="AP76" s="1045"/>
      <c r="AQ76" s="1043"/>
      <c r="AR76" s="1043"/>
      <c r="AS76" s="1043"/>
      <c r="AT76" s="1044"/>
      <c r="AU76" s="1045"/>
      <c r="AV76" s="1043"/>
      <c r="AW76" s="1043"/>
      <c r="AX76" s="1043"/>
      <c r="AY76" s="1044"/>
      <c r="AZ76" s="1036"/>
      <c r="BA76" s="1036"/>
      <c r="BB76" s="1036"/>
      <c r="BC76" s="1036"/>
      <c r="BD76" s="1037"/>
      <c r="BE76" s="237"/>
      <c r="BF76" s="237"/>
      <c r="BG76" s="237"/>
      <c r="BH76" s="237"/>
      <c r="BI76" s="237"/>
      <c r="BJ76" s="237"/>
      <c r="BK76" s="237"/>
      <c r="BL76" s="237"/>
      <c r="BM76" s="237"/>
      <c r="BN76" s="237"/>
      <c r="BO76" s="237"/>
      <c r="BP76" s="237"/>
      <c r="BQ76" s="234">
        <v>70</v>
      </c>
      <c r="BR76" s="239"/>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26"/>
    </row>
    <row r="77" spans="1:131" ht="26.25" customHeight="1">
      <c r="A77" s="234">
        <v>10</v>
      </c>
      <c r="B77" s="1038"/>
      <c r="C77" s="1039"/>
      <c r="D77" s="1039"/>
      <c r="E77" s="1039"/>
      <c r="F77" s="1039"/>
      <c r="G77" s="1039"/>
      <c r="H77" s="1039"/>
      <c r="I77" s="1039"/>
      <c r="J77" s="1039"/>
      <c r="K77" s="1039"/>
      <c r="L77" s="1039"/>
      <c r="M77" s="1039"/>
      <c r="N77" s="1039"/>
      <c r="O77" s="1039"/>
      <c r="P77" s="1040"/>
      <c r="Q77" s="1042"/>
      <c r="R77" s="1043"/>
      <c r="S77" s="1043"/>
      <c r="T77" s="1043"/>
      <c r="U77" s="1044"/>
      <c r="V77" s="1045"/>
      <c r="W77" s="1043"/>
      <c r="X77" s="1043"/>
      <c r="Y77" s="1043"/>
      <c r="Z77" s="1044"/>
      <c r="AA77" s="1045"/>
      <c r="AB77" s="1043"/>
      <c r="AC77" s="1043"/>
      <c r="AD77" s="1043"/>
      <c r="AE77" s="1044"/>
      <c r="AF77" s="1045"/>
      <c r="AG77" s="1043"/>
      <c r="AH77" s="1043"/>
      <c r="AI77" s="1043"/>
      <c r="AJ77" s="1044"/>
      <c r="AK77" s="1045"/>
      <c r="AL77" s="1043"/>
      <c r="AM77" s="1043"/>
      <c r="AN77" s="1043"/>
      <c r="AO77" s="1044"/>
      <c r="AP77" s="1045"/>
      <c r="AQ77" s="1043"/>
      <c r="AR77" s="1043"/>
      <c r="AS77" s="1043"/>
      <c r="AT77" s="1044"/>
      <c r="AU77" s="1045"/>
      <c r="AV77" s="1043"/>
      <c r="AW77" s="1043"/>
      <c r="AX77" s="1043"/>
      <c r="AY77" s="1044"/>
      <c r="AZ77" s="1036"/>
      <c r="BA77" s="1036"/>
      <c r="BB77" s="1036"/>
      <c r="BC77" s="1036"/>
      <c r="BD77" s="1037"/>
      <c r="BE77" s="237"/>
      <c r="BF77" s="237"/>
      <c r="BG77" s="237"/>
      <c r="BH77" s="237"/>
      <c r="BI77" s="237"/>
      <c r="BJ77" s="237"/>
      <c r="BK77" s="237"/>
      <c r="BL77" s="237"/>
      <c r="BM77" s="237"/>
      <c r="BN77" s="237"/>
      <c r="BO77" s="237"/>
      <c r="BP77" s="237"/>
      <c r="BQ77" s="234">
        <v>71</v>
      </c>
      <c r="BR77" s="239"/>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26"/>
    </row>
    <row r="78" spans="1:131" ht="26.25" customHeight="1">
      <c r="A78" s="234">
        <v>11</v>
      </c>
      <c r="B78" s="1038"/>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c r="AV78" s="1035"/>
      <c r="AW78" s="1035"/>
      <c r="AX78" s="1035"/>
      <c r="AY78" s="1035"/>
      <c r="AZ78" s="1036"/>
      <c r="BA78" s="1036"/>
      <c r="BB78" s="1036"/>
      <c r="BC78" s="1036"/>
      <c r="BD78" s="1037"/>
      <c r="BE78" s="237"/>
      <c r="BF78" s="237"/>
      <c r="BG78" s="237"/>
      <c r="BH78" s="237"/>
      <c r="BI78" s="237"/>
      <c r="BJ78" s="226"/>
      <c r="BK78" s="226"/>
      <c r="BL78" s="226"/>
      <c r="BM78" s="226"/>
      <c r="BN78" s="226"/>
      <c r="BO78" s="237"/>
      <c r="BP78" s="237"/>
      <c r="BQ78" s="234">
        <v>72</v>
      </c>
      <c r="BR78" s="239"/>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26"/>
    </row>
    <row r="79" spans="1:131" ht="26.25" customHeight="1">
      <c r="A79" s="234">
        <v>12</v>
      </c>
      <c r="B79" s="1038"/>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37"/>
      <c r="BF79" s="237"/>
      <c r="BG79" s="237"/>
      <c r="BH79" s="237"/>
      <c r="BI79" s="237"/>
      <c r="BJ79" s="226"/>
      <c r="BK79" s="226"/>
      <c r="BL79" s="226"/>
      <c r="BM79" s="226"/>
      <c r="BN79" s="226"/>
      <c r="BO79" s="237"/>
      <c r="BP79" s="237"/>
      <c r="BQ79" s="234">
        <v>73</v>
      </c>
      <c r="BR79" s="239"/>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26"/>
    </row>
    <row r="80" spans="1:131" ht="26.25" customHeight="1">
      <c r="A80" s="234">
        <v>13</v>
      </c>
      <c r="B80" s="1038"/>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37"/>
      <c r="BF80" s="237"/>
      <c r="BG80" s="237"/>
      <c r="BH80" s="237"/>
      <c r="BI80" s="237"/>
      <c r="BJ80" s="237"/>
      <c r="BK80" s="237"/>
      <c r="BL80" s="237"/>
      <c r="BM80" s="237"/>
      <c r="BN80" s="237"/>
      <c r="BO80" s="237"/>
      <c r="BP80" s="237"/>
      <c r="BQ80" s="234">
        <v>74</v>
      </c>
      <c r="BR80" s="239"/>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26"/>
    </row>
    <row r="81" spans="1:131" ht="26.25" customHeight="1">
      <c r="A81" s="234">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37"/>
      <c r="BF81" s="237"/>
      <c r="BG81" s="237"/>
      <c r="BH81" s="237"/>
      <c r="BI81" s="237"/>
      <c r="BJ81" s="237"/>
      <c r="BK81" s="237"/>
      <c r="BL81" s="237"/>
      <c r="BM81" s="237"/>
      <c r="BN81" s="237"/>
      <c r="BO81" s="237"/>
      <c r="BP81" s="237"/>
      <c r="BQ81" s="234">
        <v>75</v>
      </c>
      <c r="BR81" s="239"/>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26"/>
    </row>
    <row r="82" spans="1:131" ht="26.25" customHeight="1">
      <c r="A82" s="234">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37"/>
      <c r="BF82" s="237"/>
      <c r="BG82" s="237"/>
      <c r="BH82" s="237"/>
      <c r="BI82" s="237"/>
      <c r="BJ82" s="237"/>
      <c r="BK82" s="237"/>
      <c r="BL82" s="237"/>
      <c r="BM82" s="237"/>
      <c r="BN82" s="237"/>
      <c r="BO82" s="237"/>
      <c r="BP82" s="237"/>
      <c r="BQ82" s="234">
        <v>76</v>
      </c>
      <c r="BR82" s="239"/>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26"/>
    </row>
    <row r="83" spans="1:131" ht="26.25" customHeight="1">
      <c r="A83" s="234">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37"/>
      <c r="BF83" s="237"/>
      <c r="BG83" s="237"/>
      <c r="BH83" s="237"/>
      <c r="BI83" s="237"/>
      <c r="BJ83" s="237"/>
      <c r="BK83" s="237"/>
      <c r="BL83" s="237"/>
      <c r="BM83" s="237"/>
      <c r="BN83" s="237"/>
      <c r="BO83" s="237"/>
      <c r="BP83" s="237"/>
      <c r="BQ83" s="234">
        <v>77</v>
      </c>
      <c r="BR83" s="239"/>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26"/>
    </row>
    <row r="84" spans="1:131" ht="26.25" customHeight="1">
      <c r="A84" s="234">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37"/>
      <c r="BF84" s="237"/>
      <c r="BG84" s="237"/>
      <c r="BH84" s="237"/>
      <c r="BI84" s="237"/>
      <c r="BJ84" s="237"/>
      <c r="BK84" s="237"/>
      <c r="BL84" s="237"/>
      <c r="BM84" s="237"/>
      <c r="BN84" s="237"/>
      <c r="BO84" s="237"/>
      <c r="BP84" s="237"/>
      <c r="BQ84" s="234">
        <v>78</v>
      </c>
      <c r="BR84" s="239"/>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26"/>
    </row>
    <row r="85" spans="1:131" ht="26.25" customHeight="1">
      <c r="A85" s="234">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37"/>
      <c r="BF85" s="237"/>
      <c r="BG85" s="237"/>
      <c r="BH85" s="237"/>
      <c r="BI85" s="237"/>
      <c r="BJ85" s="237"/>
      <c r="BK85" s="237"/>
      <c r="BL85" s="237"/>
      <c r="BM85" s="237"/>
      <c r="BN85" s="237"/>
      <c r="BO85" s="237"/>
      <c r="BP85" s="237"/>
      <c r="BQ85" s="234">
        <v>79</v>
      </c>
      <c r="BR85" s="239"/>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26"/>
    </row>
    <row r="86" spans="1:131" ht="26.25" customHeight="1">
      <c r="A86" s="234">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37"/>
      <c r="BF86" s="237"/>
      <c r="BG86" s="237"/>
      <c r="BH86" s="237"/>
      <c r="BI86" s="237"/>
      <c r="BJ86" s="237"/>
      <c r="BK86" s="237"/>
      <c r="BL86" s="237"/>
      <c r="BM86" s="237"/>
      <c r="BN86" s="237"/>
      <c r="BO86" s="237"/>
      <c r="BP86" s="237"/>
      <c r="BQ86" s="234">
        <v>80</v>
      </c>
      <c r="BR86" s="239"/>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26"/>
    </row>
    <row r="87" spans="1:131" ht="26.25" customHeight="1">
      <c r="A87" s="240">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37"/>
      <c r="BF87" s="237"/>
      <c r="BG87" s="237"/>
      <c r="BH87" s="237"/>
      <c r="BI87" s="237"/>
      <c r="BJ87" s="237"/>
      <c r="BK87" s="237"/>
      <c r="BL87" s="237"/>
      <c r="BM87" s="237"/>
      <c r="BN87" s="237"/>
      <c r="BO87" s="237"/>
      <c r="BP87" s="237"/>
      <c r="BQ87" s="234">
        <v>81</v>
      </c>
      <c r="BR87" s="239"/>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26"/>
    </row>
    <row r="88" spans="1:131" ht="26.25" customHeight="1" thickBot="1">
      <c r="A88" s="236" t="s">
        <v>389</v>
      </c>
      <c r="B88" s="1001" t="s">
        <v>427</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v>8483</v>
      </c>
      <c r="AG88" s="1023"/>
      <c r="AH88" s="1023"/>
      <c r="AI88" s="1023"/>
      <c r="AJ88" s="1023"/>
      <c r="AK88" s="1027"/>
      <c r="AL88" s="1027"/>
      <c r="AM88" s="1027"/>
      <c r="AN88" s="1027"/>
      <c r="AO88" s="1027"/>
      <c r="AP88" s="1023">
        <v>494</v>
      </c>
      <c r="AQ88" s="1023"/>
      <c r="AR88" s="1023"/>
      <c r="AS88" s="1023"/>
      <c r="AT88" s="1023"/>
      <c r="AU88" s="1023">
        <v>35</v>
      </c>
      <c r="AV88" s="1023"/>
      <c r="AW88" s="1023"/>
      <c r="AX88" s="1023"/>
      <c r="AY88" s="1023"/>
      <c r="AZ88" s="1024"/>
      <c r="BA88" s="1024"/>
      <c r="BB88" s="1024"/>
      <c r="BC88" s="1024"/>
      <c r="BD88" s="1025"/>
      <c r="BE88" s="237"/>
      <c r="BF88" s="237"/>
      <c r="BG88" s="237"/>
      <c r="BH88" s="237"/>
      <c r="BI88" s="237"/>
      <c r="BJ88" s="237"/>
      <c r="BK88" s="237"/>
      <c r="BL88" s="237"/>
      <c r="BM88" s="237"/>
      <c r="BN88" s="237"/>
      <c r="BO88" s="237"/>
      <c r="BP88" s="237"/>
      <c r="BQ88" s="234">
        <v>82</v>
      </c>
      <c r="BR88" s="239"/>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389</v>
      </c>
      <c r="BR102" s="1001" t="s">
        <v>428</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v>5</v>
      </c>
      <c r="CS102" s="1017"/>
      <c r="CT102" s="1017"/>
      <c r="CU102" s="1017"/>
      <c r="CV102" s="1018"/>
      <c r="CW102" s="1016"/>
      <c r="CX102" s="1017"/>
      <c r="CY102" s="1017"/>
      <c r="CZ102" s="1017"/>
      <c r="DA102" s="1018"/>
      <c r="DB102" s="1016"/>
      <c r="DC102" s="1017"/>
      <c r="DD102" s="1017"/>
      <c r="DE102" s="1017"/>
      <c r="DF102" s="1018"/>
      <c r="DG102" s="1016">
        <v>523</v>
      </c>
      <c r="DH102" s="1017"/>
      <c r="DI102" s="1017"/>
      <c r="DJ102" s="1017"/>
      <c r="DK102" s="1018"/>
      <c r="DL102" s="1016"/>
      <c r="DM102" s="1017"/>
      <c r="DN102" s="1017"/>
      <c r="DO102" s="1017"/>
      <c r="DP102" s="1018"/>
      <c r="DQ102" s="1016">
        <v>308</v>
      </c>
      <c r="DR102" s="1017"/>
      <c r="DS102" s="1017"/>
      <c r="DT102" s="1017"/>
      <c r="DU102" s="1018"/>
      <c r="DV102" s="1001"/>
      <c r="DW102" s="1002"/>
      <c r="DX102" s="1002"/>
      <c r="DY102" s="1002"/>
      <c r="DZ102" s="1003"/>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4" t="s">
        <v>429</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5" t="s">
        <v>430</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431</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432</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1006" t="s">
        <v>433</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434</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26" customFormat="1" ht="26.25" customHeight="1">
      <c r="A109" s="959" t="s">
        <v>435</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436</v>
      </c>
      <c r="AB109" s="960"/>
      <c r="AC109" s="960"/>
      <c r="AD109" s="960"/>
      <c r="AE109" s="961"/>
      <c r="AF109" s="962" t="s">
        <v>437</v>
      </c>
      <c r="AG109" s="960"/>
      <c r="AH109" s="960"/>
      <c r="AI109" s="960"/>
      <c r="AJ109" s="961"/>
      <c r="AK109" s="962" t="s">
        <v>304</v>
      </c>
      <c r="AL109" s="960"/>
      <c r="AM109" s="960"/>
      <c r="AN109" s="960"/>
      <c r="AO109" s="961"/>
      <c r="AP109" s="962" t="s">
        <v>438</v>
      </c>
      <c r="AQ109" s="960"/>
      <c r="AR109" s="960"/>
      <c r="AS109" s="960"/>
      <c r="AT109" s="993"/>
      <c r="AU109" s="959" t="s">
        <v>435</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436</v>
      </c>
      <c r="BR109" s="960"/>
      <c r="BS109" s="960"/>
      <c r="BT109" s="960"/>
      <c r="BU109" s="961"/>
      <c r="BV109" s="962" t="s">
        <v>437</v>
      </c>
      <c r="BW109" s="960"/>
      <c r="BX109" s="960"/>
      <c r="BY109" s="960"/>
      <c r="BZ109" s="961"/>
      <c r="CA109" s="962" t="s">
        <v>304</v>
      </c>
      <c r="CB109" s="960"/>
      <c r="CC109" s="960"/>
      <c r="CD109" s="960"/>
      <c r="CE109" s="961"/>
      <c r="CF109" s="1000" t="s">
        <v>438</v>
      </c>
      <c r="CG109" s="1000"/>
      <c r="CH109" s="1000"/>
      <c r="CI109" s="1000"/>
      <c r="CJ109" s="1000"/>
      <c r="CK109" s="962" t="s">
        <v>439</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436</v>
      </c>
      <c r="DH109" s="960"/>
      <c r="DI109" s="960"/>
      <c r="DJ109" s="960"/>
      <c r="DK109" s="961"/>
      <c r="DL109" s="962" t="s">
        <v>437</v>
      </c>
      <c r="DM109" s="960"/>
      <c r="DN109" s="960"/>
      <c r="DO109" s="960"/>
      <c r="DP109" s="961"/>
      <c r="DQ109" s="962" t="s">
        <v>304</v>
      </c>
      <c r="DR109" s="960"/>
      <c r="DS109" s="960"/>
      <c r="DT109" s="960"/>
      <c r="DU109" s="961"/>
      <c r="DV109" s="962" t="s">
        <v>438</v>
      </c>
      <c r="DW109" s="960"/>
      <c r="DX109" s="960"/>
      <c r="DY109" s="960"/>
      <c r="DZ109" s="993"/>
    </row>
    <row r="110" spans="1:131" s="226" customFormat="1" ht="26.25" customHeight="1">
      <c r="A110" s="871" t="s">
        <v>440</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981573</v>
      </c>
      <c r="AB110" s="953"/>
      <c r="AC110" s="953"/>
      <c r="AD110" s="953"/>
      <c r="AE110" s="954"/>
      <c r="AF110" s="955">
        <v>951495</v>
      </c>
      <c r="AG110" s="953"/>
      <c r="AH110" s="953"/>
      <c r="AI110" s="953"/>
      <c r="AJ110" s="954"/>
      <c r="AK110" s="955">
        <v>1078946</v>
      </c>
      <c r="AL110" s="953"/>
      <c r="AM110" s="953"/>
      <c r="AN110" s="953"/>
      <c r="AO110" s="954"/>
      <c r="AP110" s="956">
        <v>21.9</v>
      </c>
      <c r="AQ110" s="957"/>
      <c r="AR110" s="957"/>
      <c r="AS110" s="957"/>
      <c r="AT110" s="958"/>
      <c r="AU110" s="994" t="s">
        <v>73</v>
      </c>
      <c r="AV110" s="995"/>
      <c r="AW110" s="995"/>
      <c r="AX110" s="995"/>
      <c r="AY110" s="995"/>
      <c r="AZ110" s="924" t="s">
        <v>441</v>
      </c>
      <c r="BA110" s="872"/>
      <c r="BB110" s="872"/>
      <c r="BC110" s="872"/>
      <c r="BD110" s="872"/>
      <c r="BE110" s="872"/>
      <c r="BF110" s="872"/>
      <c r="BG110" s="872"/>
      <c r="BH110" s="872"/>
      <c r="BI110" s="872"/>
      <c r="BJ110" s="872"/>
      <c r="BK110" s="872"/>
      <c r="BL110" s="872"/>
      <c r="BM110" s="872"/>
      <c r="BN110" s="872"/>
      <c r="BO110" s="872"/>
      <c r="BP110" s="873"/>
      <c r="BQ110" s="925">
        <v>9960291</v>
      </c>
      <c r="BR110" s="906"/>
      <c r="BS110" s="906"/>
      <c r="BT110" s="906"/>
      <c r="BU110" s="906"/>
      <c r="BV110" s="906">
        <v>9859523</v>
      </c>
      <c r="BW110" s="906"/>
      <c r="BX110" s="906"/>
      <c r="BY110" s="906"/>
      <c r="BZ110" s="906"/>
      <c r="CA110" s="906">
        <v>9410213</v>
      </c>
      <c r="CB110" s="906"/>
      <c r="CC110" s="906"/>
      <c r="CD110" s="906"/>
      <c r="CE110" s="906"/>
      <c r="CF110" s="930">
        <v>191.3</v>
      </c>
      <c r="CG110" s="931"/>
      <c r="CH110" s="931"/>
      <c r="CI110" s="931"/>
      <c r="CJ110" s="931"/>
      <c r="CK110" s="990" t="s">
        <v>442</v>
      </c>
      <c r="CL110" s="883"/>
      <c r="CM110" s="924" t="s">
        <v>443</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128</v>
      </c>
      <c r="DH110" s="906"/>
      <c r="DI110" s="906"/>
      <c r="DJ110" s="906"/>
      <c r="DK110" s="906"/>
      <c r="DL110" s="906" t="s">
        <v>128</v>
      </c>
      <c r="DM110" s="906"/>
      <c r="DN110" s="906"/>
      <c r="DO110" s="906"/>
      <c r="DP110" s="906"/>
      <c r="DQ110" s="906" t="s">
        <v>444</v>
      </c>
      <c r="DR110" s="906"/>
      <c r="DS110" s="906"/>
      <c r="DT110" s="906"/>
      <c r="DU110" s="906"/>
      <c r="DV110" s="907" t="s">
        <v>445</v>
      </c>
      <c r="DW110" s="907"/>
      <c r="DX110" s="907"/>
      <c r="DY110" s="907"/>
      <c r="DZ110" s="908"/>
    </row>
    <row r="111" spans="1:131" s="226" customFormat="1" ht="26.25" customHeight="1">
      <c r="A111" s="838" t="s">
        <v>446</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444</v>
      </c>
      <c r="AB111" s="983"/>
      <c r="AC111" s="983"/>
      <c r="AD111" s="983"/>
      <c r="AE111" s="984"/>
      <c r="AF111" s="985" t="s">
        <v>445</v>
      </c>
      <c r="AG111" s="983"/>
      <c r="AH111" s="983"/>
      <c r="AI111" s="983"/>
      <c r="AJ111" s="984"/>
      <c r="AK111" s="985" t="s">
        <v>128</v>
      </c>
      <c r="AL111" s="983"/>
      <c r="AM111" s="983"/>
      <c r="AN111" s="983"/>
      <c r="AO111" s="984"/>
      <c r="AP111" s="986" t="s">
        <v>128</v>
      </c>
      <c r="AQ111" s="987"/>
      <c r="AR111" s="987"/>
      <c r="AS111" s="987"/>
      <c r="AT111" s="988"/>
      <c r="AU111" s="996"/>
      <c r="AV111" s="997"/>
      <c r="AW111" s="997"/>
      <c r="AX111" s="997"/>
      <c r="AY111" s="997"/>
      <c r="AZ111" s="879" t="s">
        <v>447</v>
      </c>
      <c r="BA111" s="816"/>
      <c r="BB111" s="816"/>
      <c r="BC111" s="816"/>
      <c r="BD111" s="816"/>
      <c r="BE111" s="816"/>
      <c r="BF111" s="816"/>
      <c r="BG111" s="816"/>
      <c r="BH111" s="816"/>
      <c r="BI111" s="816"/>
      <c r="BJ111" s="816"/>
      <c r="BK111" s="816"/>
      <c r="BL111" s="816"/>
      <c r="BM111" s="816"/>
      <c r="BN111" s="816"/>
      <c r="BO111" s="816"/>
      <c r="BP111" s="817"/>
      <c r="BQ111" s="880">
        <v>258536</v>
      </c>
      <c r="BR111" s="881"/>
      <c r="BS111" s="881"/>
      <c r="BT111" s="881"/>
      <c r="BU111" s="881"/>
      <c r="BV111" s="881">
        <v>239385</v>
      </c>
      <c r="BW111" s="881"/>
      <c r="BX111" s="881"/>
      <c r="BY111" s="881"/>
      <c r="BZ111" s="881"/>
      <c r="CA111" s="881">
        <v>220234</v>
      </c>
      <c r="CB111" s="881"/>
      <c r="CC111" s="881"/>
      <c r="CD111" s="881"/>
      <c r="CE111" s="881"/>
      <c r="CF111" s="939">
        <v>4.5</v>
      </c>
      <c r="CG111" s="940"/>
      <c r="CH111" s="940"/>
      <c r="CI111" s="940"/>
      <c r="CJ111" s="940"/>
      <c r="CK111" s="991"/>
      <c r="CL111" s="885"/>
      <c r="CM111" s="879" t="s">
        <v>448</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445</v>
      </c>
      <c r="DH111" s="881"/>
      <c r="DI111" s="881"/>
      <c r="DJ111" s="881"/>
      <c r="DK111" s="881"/>
      <c r="DL111" s="881" t="s">
        <v>128</v>
      </c>
      <c r="DM111" s="881"/>
      <c r="DN111" s="881"/>
      <c r="DO111" s="881"/>
      <c r="DP111" s="881"/>
      <c r="DQ111" s="881" t="s">
        <v>449</v>
      </c>
      <c r="DR111" s="881"/>
      <c r="DS111" s="881"/>
      <c r="DT111" s="881"/>
      <c r="DU111" s="881"/>
      <c r="DV111" s="858" t="s">
        <v>128</v>
      </c>
      <c r="DW111" s="858"/>
      <c r="DX111" s="858"/>
      <c r="DY111" s="858"/>
      <c r="DZ111" s="859"/>
    </row>
    <row r="112" spans="1:131" s="226" customFormat="1" ht="26.25" customHeight="1">
      <c r="A112" s="976" t="s">
        <v>450</v>
      </c>
      <c r="B112" s="977"/>
      <c r="C112" s="816" t="s">
        <v>451</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452</v>
      </c>
      <c r="AB112" s="844"/>
      <c r="AC112" s="844"/>
      <c r="AD112" s="844"/>
      <c r="AE112" s="845"/>
      <c r="AF112" s="846" t="s">
        <v>128</v>
      </c>
      <c r="AG112" s="844"/>
      <c r="AH112" s="844"/>
      <c r="AI112" s="844"/>
      <c r="AJ112" s="845"/>
      <c r="AK112" s="846" t="s">
        <v>128</v>
      </c>
      <c r="AL112" s="844"/>
      <c r="AM112" s="844"/>
      <c r="AN112" s="844"/>
      <c r="AO112" s="845"/>
      <c r="AP112" s="888" t="s">
        <v>445</v>
      </c>
      <c r="AQ112" s="889"/>
      <c r="AR112" s="889"/>
      <c r="AS112" s="889"/>
      <c r="AT112" s="890"/>
      <c r="AU112" s="996"/>
      <c r="AV112" s="997"/>
      <c r="AW112" s="997"/>
      <c r="AX112" s="997"/>
      <c r="AY112" s="997"/>
      <c r="AZ112" s="879" t="s">
        <v>453</v>
      </c>
      <c r="BA112" s="816"/>
      <c r="BB112" s="816"/>
      <c r="BC112" s="816"/>
      <c r="BD112" s="816"/>
      <c r="BE112" s="816"/>
      <c r="BF112" s="816"/>
      <c r="BG112" s="816"/>
      <c r="BH112" s="816"/>
      <c r="BI112" s="816"/>
      <c r="BJ112" s="816"/>
      <c r="BK112" s="816"/>
      <c r="BL112" s="816"/>
      <c r="BM112" s="816"/>
      <c r="BN112" s="816"/>
      <c r="BO112" s="816"/>
      <c r="BP112" s="817"/>
      <c r="BQ112" s="880">
        <v>1246261</v>
      </c>
      <c r="BR112" s="881"/>
      <c r="BS112" s="881"/>
      <c r="BT112" s="881"/>
      <c r="BU112" s="881"/>
      <c r="BV112" s="881">
        <v>1421429</v>
      </c>
      <c r="BW112" s="881"/>
      <c r="BX112" s="881"/>
      <c r="BY112" s="881"/>
      <c r="BZ112" s="881"/>
      <c r="CA112" s="881">
        <v>1336049</v>
      </c>
      <c r="CB112" s="881"/>
      <c r="CC112" s="881"/>
      <c r="CD112" s="881"/>
      <c r="CE112" s="881"/>
      <c r="CF112" s="939">
        <v>27.2</v>
      </c>
      <c r="CG112" s="940"/>
      <c r="CH112" s="940"/>
      <c r="CI112" s="940"/>
      <c r="CJ112" s="940"/>
      <c r="CK112" s="991"/>
      <c r="CL112" s="885"/>
      <c r="CM112" s="879" t="s">
        <v>454</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128</v>
      </c>
      <c r="DH112" s="881"/>
      <c r="DI112" s="881"/>
      <c r="DJ112" s="881"/>
      <c r="DK112" s="881"/>
      <c r="DL112" s="881" t="s">
        <v>445</v>
      </c>
      <c r="DM112" s="881"/>
      <c r="DN112" s="881"/>
      <c r="DO112" s="881"/>
      <c r="DP112" s="881"/>
      <c r="DQ112" s="881" t="s">
        <v>128</v>
      </c>
      <c r="DR112" s="881"/>
      <c r="DS112" s="881"/>
      <c r="DT112" s="881"/>
      <c r="DU112" s="881"/>
      <c r="DV112" s="858" t="s">
        <v>128</v>
      </c>
      <c r="DW112" s="858"/>
      <c r="DX112" s="858"/>
      <c r="DY112" s="858"/>
      <c r="DZ112" s="859"/>
    </row>
    <row r="113" spans="1:130" s="226" customFormat="1" ht="26.25" customHeight="1">
      <c r="A113" s="978"/>
      <c r="B113" s="979"/>
      <c r="C113" s="816" t="s">
        <v>455</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102090</v>
      </c>
      <c r="AB113" s="983"/>
      <c r="AC113" s="983"/>
      <c r="AD113" s="983"/>
      <c r="AE113" s="984"/>
      <c r="AF113" s="985">
        <v>138852</v>
      </c>
      <c r="AG113" s="983"/>
      <c r="AH113" s="983"/>
      <c r="AI113" s="983"/>
      <c r="AJ113" s="984"/>
      <c r="AK113" s="985">
        <v>160693</v>
      </c>
      <c r="AL113" s="983"/>
      <c r="AM113" s="983"/>
      <c r="AN113" s="983"/>
      <c r="AO113" s="984"/>
      <c r="AP113" s="986">
        <v>3.3</v>
      </c>
      <c r="AQ113" s="987"/>
      <c r="AR113" s="987"/>
      <c r="AS113" s="987"/>
      <c r="AT113" s="988"/>
      <c r="AU113" s="996"/>
      <c r="AV113" s="997"/>
      <c r="AW113" s="997"/>
      <c r="AX113" s="997"/>
      <c r="AY113" s="997"/>
      <c r="AZ113" s="879" t="s">
        <v>456</v>
      </c>
      <c r="BA113" s="816"/>
      <c r="BB113" s="816"/>
      <c r="BC113" s="816"/>
      <c r="BD113" s="816"/>
      <c r="BE113" s="816"/>
      <c r="BF113" s="816"/>
      <c r="BG113" s="816"/>
      <c r="BH113" s="816"/>
      <c r="BI113" s="816"/>
      <c r="BJ113" s="816"/>
      <c r="BK113" s="816"/>
      <c r="BL113" s="816"/>
      <c r="BM113" s="816"/>
      <c r="BN113" s="816"/>
      <c r="BO113" s="816"/>
      <c r="BP113" s="817"/>
      <c r="BQ113" s="880">
        <v>113356</v>
      </c>
      <c r="BR113" s="881"/>
      <c r="BS113" s="881"/>
      <c r="BT113" s="881"/>
      <c r="BU113" s="881"/>
      <c r="BV113" s="881">
        <v>74443</v>
      </c>
      <c r="BW113" s="881"/>
      <c r="BX113" s="881"/>
      <c r="BY113" s="881"/>
      <c r="BZ113" s="881"/>
      <c r="CA113" s="881">
        <v>34559</v>
      </c>
      <c r="CB113" s="881"/>
      <c r="CC113" s="881"/>
      <c r="CD113" s="881"/>
      <c r="CE113" s="881"/>
      <c r="CF113" s="939">
        <v>0.7</v>
      </c>
      <c r="CG113" s="940"/>
      <c r="CH113" s="940"/>
      <c r="CI113" s="940"/>
      <c r="CJ113" s="940"/>
      <c r="CK113" s="991"/>
      <c r="CL113" s="885"/>
      <c r="CM113" s="879" t="s">
        <v>457</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128</v>
      </c>
      <c r="DH113" s="844"/>
      <c r="DI113" s="844"/>
      <c r="DJ113" s="844"/>
      <c r="DK113" s="845"/>
      <c r="DL113" s="846" t="s">
        <v>445</v>
      </c>
      <c r="DM113" s="844"/>
      <c r="DN113" s="844"/>
      <c r="DO113" s="844"/>
      <c r="DP113" s="845"/>
      <c r="DQ113" s="846" t="s">
        <v>445</v>
      </c>
      <c r="DR113" s="844"/>
      <c r="DS113" s="844"/>
      <c r="DT113" s="844"/>
      <c r="DU113" s="845"/>
      <c r="DV113" s="888" t="s">
        <v>458</v>
      </c>
      <c r="DW113" s="889"/>
      <c r="DX113" s="889"/>
      <c r="DY113" s="889"/>
      <c r="DZ113" s="890"/>
    </row>
    <row r="114" spans="1:130" s="226" customFormat="1" ht="26.25" customHeight="1">
      <c r="A114" s="978"/>
      <c r="B114" s="979"/>
      <c r="C114" s="816" t="s">
        <v>459</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40253</v>
      </c>
      <c r="AB114" s="844"/>
      <c r="AC114" s="844"/>
      <c r="AD114" s="844"/>
      <c r="AE114" s="845"/>
      <c r="AF114" s="846">
        <v>39098</v>
      </c>
      <c r="AG114" s="844"/>
      <c r="AH114" s="844"/>
      <c r="AI114" s="844"/>
      <c r="AJ114" s="845"/>
      <c r="AK114" s="846">
        <v>39684</v>
      </c>
      <c r="AL114" s="844"/>
      <c r="AM114" s="844"/>
      <c r="AN114" s="844"/>
      <c r="AO114" s="845"/>
      <c r="AP114" s="888">
        <v>0.8</v>
      </c>
      <c r="AQ114" s="889"/>
      <c r="AR114" s="889"/>
      <c r="AS114" s="889"/>
      <c r="AT114" s="890"/>
      <c r="AU114" s="996"/>
      <c r="AV114" s="997"/>
      <c r="AW114" s="997"/>
      <c r="AX114" s="997"/>
      <c r="AY114" s="997"/>
      <c r="AZ114" s="879" t="s">
        <v>460</v>
      </c>
      <c r="BA114" s="816"/>
      <c r="BB114" s="816"/>
      <c r="BC114" s="816"/>
      <c r="BD114" s="816"/>
      <c r="BE114" s="816"/>
      <c r="BF114" s="816"/>
      <c r="BG114" s="816"/>
      <c r="BH114" s="816"/>
      <c r="BI114" s="816"/>
      <c r="BJ114" s="816"/>
      <c r="BK114" s="816"/>
      <c r="BL114" s="816"/>
      <c r="BM114" s="816"/>
      <c r="BN114" s="816"/>
      <c r="BO114" s="816"/>
      <c r="BP114" s="817"/>
      <c r="BQ114" s="880">
        <v>1216928</v>
      </c>
      <c r="BR114" s="881"/>
      <c r="BS114" s="881"/>
      <c r="BT114" s="881"/>
      <c r="BU114" s="881"/>
      <c r="BV114" s="881">
        <v>1129197</v>
      </c>
      <c r="BW114" s="881"/>
      <c r="BX114" s="881"/>
      <c r="BY114" s="881"/>
      <c r="BZ114" s="881"/>
      <c r="CA114" s="881">
        <v>1064081</v>
      </c>
      <c r="CB114" s="881"/>
      <c r="CC114" s="881"/>
      <c r="CD114" s="881"/>
      <c r="CE114" s="881"/>
      <c r="CF114" s="939">
        <v>21.6</v>
      </c>
      <c r="CG114" s="940"/>
      <c r="CH114" s="940"/>
      <c r="CI114" s="940"/>
      <c r="CJ114" s="940"/>
      <c r="CK114" s="991"/>
      <c r="CL114" s="885"/>
      <c r="CM114" s="879" t="s">
        <v>461</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128</v>
      </c>
      <c r="DH114" s="844"/>
      <c r="DI114" s="844"/>
      <c r="DJ114" s="844"/>
      <c r="DK114" s="845"/>
      <c r="DL114" s="846" t="s">
        <v>445</v>
      </c>
      <c r="DM114" s="844"/>
      <c r="DN114" s="844"/>
      <c r="DO114" s="844"/>
      <c r="DP114" s="845"/>
      <c r="DQ114" s="846" t="s">
        <v>128</v>
      </c>
      <c r="DR114" s="844"/>
      <c r="DS114" s="844"/>
      <c r="DT114" s="844"/>
      <c r="DU114" s="845"/>
      <c r="DV114" s="888" t="s">
        <v>128</v>
      </c>
      <c r="DW114" s="889"/>
      <c r="DX114" s="889"/>
      <c r="DY114" s="889"/>
      <c r="DZ114" s="890"/>
    </row>
    <row r="115" spans="1:130" s="226" customFormat="1" ht="26.25" customHeight="1">
      <c r="A115" s="978"/>
      <c r="B115" s="979"/>
      <c r="C115" s="816" t="s">
        <v>462</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v>19634</v>
      </c>
      <c r="AB115" s="983"/>
      <c r="AC115" s="983"/>
      <c r="AD115" s="983"/>
      <c r="AE115" s="984"/>
      <c r="AF115" s="985">
        <v>19699</v>
      </c>
      <c r="AG115" s="983"/>
      <c r="AH115" s="983"/>
      <c r="AI115" s="983"/>
      <c r="AJ115" s="984"/>
      <c r="AK115" s="985">
        <v>19889</v>
      </c>
      <c r="AL115" s="983"/>
      <c r="AM115" s="983"/>
      <c r="AN115" s="983"/>
      <c r="AO115" s="984"/>
      <c r="AP115" s="986">
        <v>0.4</v>
      </c>
      <c r="AQ115" s="987"/>
      <c r="AR115" s="987"/>
      <c r="AS115" s="987"/>
      <c r="AT115" s="988"/>
      <c r="AU115" s="996"/>
      <c r="AV115" s="997"/>
      <c r="AW115" s="997"/>
      <c r="AX115" s="997"/>
      <c r="AY115" s="997"/>
      <c r="AZ115" s="879" t="s">
        <v>463</v>
      </c>
      <c r="BA115" s="816"/>
      <c r="BB115" s="816"/>
      <c r="BC115" s="816"/>
      <c r="BD115" s="816"/>
      <c r="BE115" s="816"/>
      <c r="BF115" s="816"/>
      <c r="BG115" s="816"/>
      <c r="BH115" s="816"/>
      <c r="BI115" s="816"/>
      <c r="BJ115" s="816"/>
      <c r="BK115" s="816"/>
      <c r="BL115" s="816"/>
      <c r="BM115" s="816"/>
      <c r="BN115" s="816"/>
      <c r="BO115" s="816"/>
      <c r="BP115" s="817"/>
      <c r="BQ115" s="880">
        <v>450048</v>
      </c>
      <c r="BR115" s="881"/>
      <c r="BS115" s="881"/>
      <c r="BT115" s="881"/>
      <c r="BU115" s="881"/>
      <c r="BV115" s="881">
        <v>376822</v>
      </c>
      <c r="BW115" s="881"/>
      <c r="BX115" s="881"/>
      <c r="BY115" s="881"/>
      <c r="BZ115" s="881"/>
      <c r="CA115" s="881">
        <v>308470</v>
      </c>
      <c r="CB115" s="881"/>
      <c r="CC115" s="881"/>
      <c r="CD115" s="881"/>
      <c r="CE115" s="881"/>
      <c r="CF115" s="939">
        <v>6.3</v>
      </c>
      <c r="CG115" s="940"/>
      <c r="CH115" s="940"/>
      <c r="CI115" s="940"/>
      <c r="CJ115" s="940"/>
      <c r="CK115" s="991"/>
      <c r="CL115" s="885"/>
      <c r="CM115" s="879" t="s">
        <v>464</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t="s">
        <v>128</v>
      </c>
      <c r="DH115" s="844"/>
      <c r="DI115" s="844"/>
      <c r="DJ115" s="844"/>
      <c r="DK115" s="845"/>
      <c r="DL115" s="846" t="s">
        <v>445</v>
      </c>
      <c r="DM115" s="844"/>
      <c r="DN115" s="844"/>
      <c r="DO115" s="844"/>
      <c r="DP115" s="845"/>
      <c r="DQ115" s="846" t="s">
        <v>128</v>
      </c>
      <c r="DR115" s="844"/>
      <c r="DS115" s="844"/>
      <c r="DT115" s="844"/>
      <c r="DU115" s="845"/>
      <c r="DV115" s="888" t="s">
        <v>128</v>
      </c>
      <c r="DW115" s="889"/>
      <c r="DX115" s="889"/>
      <c r="DY115" s="889"/>
      <c r="DZ115" s="890"/>
    </row>
    <row r="116" spans="1:130" s="226" customFormat="1" ht="26.25" customHeight="1">
      <c r="A116" s="980"/>
      <c r="B116" s="981"/>
      <c r="C116" s="903" t="s">
        <v>465</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t="s">
        <v>444</v>
      </c>
      <c r="AB116" s="844"/>
      <c r="AC116" s="844"/>
      <c r="AD116" s="844"/>
      <c r="AE116" s="845"/>
      <c r="AF116" s="846" t="s">
        <v>128</v>
      </c>
      <c r="AG116" s="844"/>
      <c r="AH116" s="844"/>
      <c r="AI116" s="844"/>
      <c r="AJ116" s="845"/>
      <c r="AK116" s="846" t="s">
        <v>128</v>
      </c>
      <c r="AL116" s="844"/>
      <c r="AM116" s="844"/>
      <c r="AN116" s="844"/>
      <c r="AO116" s="845"/>
      <c r="AP116" s="888" t="s">
        <v>444</v>
      </c>
      <c r="AQ116" s="889"/>
      <c r="AR116" s="889"/>
      <c r="AS116" s="889"/>
      <c r="AT116" s="890"/>
      <c r="AU116" s="996"/>
      <c r="AV116" s="997"/>
      <c r="AW116" s="997"/>
      <c r="AX116" s="997"/>
      <c r="AY116" s="997"/>
      <c r="AZ116" s="973" t="s">
        <v>466</v>
      </c>
      <c r="BA116" s="974"/>
      <c r="BB116" s="974"/>
      <c r="BC116" s="974"/>
      <c r="BD116" s="974"/>
      <c r="BE116" s="974"/>
      <c r="BF116" s="974"/>
      <c r="BG116" s="974"/>
      <c r="BH116" s="974"/>
      <c r="BI116" s="974"/>
      <c r="BJ116" s="974"/>
      <c r="BK116" s="974"/>
      <c r="BL116" s="974"/>
      <c r="BM116" s="974"/>
      <c r="BN116" s="974"/>
      <c r="BO116" s="974"/>
      <c r="BP116" s="975"/>
      <c r="BQ116" s="880" t="s">
        <v>445</v>
      </c>
      <c r="BR116" s="881"/>
      <c r="BS116" s="881"/>
      <c r="BT116" s="881"/>
      <c r="BU116" s="881"/>
      <c r="BV116" s="881" t="s">
        <v>444</v>
      </c>
      <c r="BW116" s="881"/>
      <c r="BX116" s="881"/>
      <c r="BY116" s="881"/>
      <c r="BZ116" s="881"/>
      <c r="CA116" s="881" t="s">
        <v>444</v>
      </c>
      <c r="CB116" s="881"/>
      <c r="CC116" s="881"/>
      <c r="CD116" s="881"/>
      <c r="CE116" s="881"/>
      <c r="CF116" s="939" t="s">
        <v>128</v>
      </c>
      <c r="CG116" s="940"/>
      <c r="CH116" s="940"/>
      <c r="CI116" s="940"/>
      <c r="CJ116" s="940"/>
      <c r="CK116" s="991"/>
      <c r="CL116" s="885"/>
      <c r="CM116" s="879" t="s">
        <v>467</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128</v>
      </c>
      <c r="DH116" s="844"/>
      <c r="DI116" s="844"/>
      <c r="DJ116" s="844"/>
      <c r="DK116" s="845"/>
      <c r="DL116" s="846" t="s">
        <v>128</v>
      </c>
      <c r="DM116" s="844"/>
      <c r="DN116" s="844"/>
      <c r="DO116" s="844"/>
      <c r="DP116" s="845"/>
      <c r="DQ116" s="846" t="s">
        <v>444</v>
      </c>
      <c r="DR116" s="844"/>
      <c r="DS116" s="844"/>
      <c r="DT116" s="844"/>
      <c r="DU116" s="845"/>
      <c r="DV116" s="888" t="s">
        <v>128</v>
      </c>
      <c r="DW116" s="889"/>
      <c r="DX116" s="889"/>
      <c r="DY116" s="889"/>
      <c r="DZ116" s="890"/>
    </row>
    <row r="117" spans="1:130" s="226" customFormat="1" ht="26.25" customHeight="1">
      <c r="A117" s="959" t="s">
        <v>188</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468</v>
      </c>
      <c r="Z117" s="961"/>
      <c r="AA117" s="966">
        <v>1143550</v>
      </c>
      <c r="AB117" s="967"/>
      <c r="AC117" s="967"/>
      <c r="AD117" s="967"/>
      <c r="AE117" s="968"/>
      <c r="AF117" s="969">
        <v>1149144</v>
      </c>
      <c r="AG117" s="967"/>
      <c r="AH117" s="967"/>
      <c r="AI117" s="967"/>
      <c r="AJ117" s="968"/>
      <c r="AK117" s="969">
        <v>1299212</v>
      </c>
      <c r="AL117" s="967"/>
      <c r="AM117" s="967"/>
      <c r="AN117" s="967"/>
      <c r="AO117" s="968"/>
      <c r="AP117" s="970"/>
      <c r="AQ117" s="971"/>
      <c r="AR117" s="971"/>
      <c r="AS117" s="971"/>
      <c r="AT117" s="972"/>
      <c r="AU117" s="996"/>
      <c r="AV117" s="997"/>
      <c r="AW117" s="997"/>
      <c r="AX117" s="997"/>
      <c r="AY117" s="997"/>
      <c r="AZ117" s="927" t="s">
        <v>469</v>
      </c>
      <c r="BA117" s="928"/>
      <c r="BB117" s="928"/>
      <c r="BC117" s="928"/>
      <c r="BD117" s="928"/>
      <c r="BE117" s="928"/>
      <c r="BF117" s="928"/>
      <c r="BG117" s="928"/>
      <c r="BH117" s="928"/>
      <c r="BI117" s="928"/>
      <c r="BJ117" s="928"/>
      <c r="BK117" s="928"/>
      <c r="BL117" s="928"/>
      <c r="BM117" s="928"/>
      <c r="BN117" s="928"/>
      <c r="BO117" s="928"/>
      <c r="BP117" s="929"/>
      <c r="BQ117" s="880" t="s">
        <v>445</v>
      </c>
      <c r="BR117" s="881"/>
      <c r="BS117" s="881"/>
      <c r="BT117" s="881"/>
      <c r="BU117" s="881"/>
      <c r="BV117" s="881" t="s">
        <v>445</v>
      </c>
      <c r="BW117" s="881"/>
      <c r="BX117" s="881"/>
      <c r="BY117" s="881"/>
      <c r="BZ117" s="881"/>
      <c r="CA117" s="881" t="s">
        <v>128</v>
      </c>
      <c r="CB117" s="881"/>
      <c r="CC117" s="881"/>
      <c r="CD117" s="881"/>
      <c r="CE117" s="881"/>
      <c r="CF117" s="939" t="s">
        <v>458</v>
      </c>
      <c r="CG117" s="940"/>
      <c r="CH117" s="940"/>
      <c r="CI117" s="940"/>
      <c r="CJ117" s="940"/>
      <c r="CK117" s="991"/>
      <c r="CL117" s="885"/>
      <c r="CM117" s="879" t="s">
        <v>470</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445</v>
      </c>
      <c r="DH117" s="844"/>
      <c r="DI117" s="844"/>
      <c r="DJ117" s="844"/>
      <c r="DK117" s="845"/>
      <c r="DL117" s="846" t="s">
        <v>128</v>
      </c>
      <c r="DM117" s="844"/>
      <c r="DN117" s="844"/>
      <c r="DO117" s="844"/>
      <c r="DP117" s="845"/>
      <c r="DQ117" s="846" t="s">
        <v>445</v>
      </c>
      <c r="DR117" s="844"/>
      <c r="DS117" s="844"/>
      <c r="DT117" s="844"/>
      <c r="DU117" s="845"/>
      <c r="DV117" s="888" t="s">
        <v>128</v>
      </c>
      <c r="DW117" s="889"/>
      <c r="DX117" s="889"/>
      <c r="DY117" s="889"/>
      <c r="DZ117" s="890"/>
    </row>
    <row r="118" spans="1:130" s="226" customFormat="1" ht="26.25" customHeight="1">
      <c r="A118" s="959" t="s">
        <v>439</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436</v>
      </c>
      <c r="AB118" s="960"/>
      <c r="AC118" s="960"/>
      <c r="AD118" s="960"/>
      <c r="AE118" s="961"/>
      <c r="AF118" s="962" t="s">
        <v>437</v>
      </c>
      <c r="AG118" s="960"/>
      <c r="AH118" s="960"/>
      <c r="AI118" s="960"/>
      <c r="AJ118" s="961"/>
      <c r="AK118" s="962" t="s">
        <v>304</v>
      </c>
      <c r="AL118" s="960"/>
      <c r="AM118" s="960"/>
      <c r="AN118" s="960"/>
      <c r="AO118" s="961"/>
      <c r="AP118" s="963" t="s">
        <v>438</v>
      </c>
      <c r="AQ118" s="964"/>
      <c r="AR118" s="964"/>
      <c r="AS118" s="964"/>
      <c r="AT118" s="965"/>
      <c r="AU118" s="996"/>
      <c r="AV118" s="997"/>
      <c r="AW118" s="997"/>
      <c r="AX118" s="997"/>
      <c r="AY118" s="997"/>
      <c r="AZ118" s="902" t="s">
        <v>471</v>
      </c>
      <c r="BA118" s="903"/>
      <c r="BB118" s="903"/>
      <c r="BC118" s="903"/>
      <c r="BD118" s="903"/>
      <c r="BE118" s="903"/>
      <c r="BF118" s="903"/>
      <c r="BG118" s="903"/>
      <c r="BH118" s="903"/>
      <c r="BI118" s="903"/>
      <c r="BJ118" s="903"/>
      <c r="BK118" s="903"/>
      <c r="BL118" s="903"/>
      <c r="BM118" s="903"/>
      <c r="BN118" s="903"/>
      <c r="BO118" s="903"/>
      <c r="BP118" s="904"/>
      <c r="BQ118" s="943" t="s">
        <v>445</v>
      </c>
      <c r="BR118" s="909"/>
      <c r="BS118" s="909"/>
      <c r="BT118" s="909"/>
      <c r="BU118" s="909"/>
      <c r="BV118" s="909" t="s">
        <v>445</v>
      </c>
      <c r="BW118" s="909"/>
      <c r="BX118" s="909"/>
      <c r="BY118" s="909"/>
      <c r="BZ118" s="909"/>
      <c r="CA118" s="909" t="s">
        <v>449</v>
      </c>
      <c r="CB118" s="909"/>
      <c r="CC118" s="909"/>
      <c r="CD118" s="909"/>
      <c r="CE118" s="909"/>
      <c r="CF118" s="939" t="s">
        <v>445</v>
      </c>
      <c r="CG118" s="940"/>
      <c r="CH118" s="940"/>
      <c r="CI118" s="940"/>
      <c r="CJ118" s="940"/>
      <c r="CK118" s="991"/>
      <c r="CL118" s="885"/>
      <c r="CM118" s="879" t="s">
        <v>472</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128</v>
      </c>
      <c r="DH118" s="844"/>
      <c r="DI118" s="844"/>
      <c r="DJ118" s="844"/>
      <c r="DK118" s="845"/>
      <c r="DL118" s="846" t="s">
        <v>445</v>
      </c>
      <c r="DM118" s="844"/>
      <c r="DN118" s="844"/>
      <c r="DO118" s="844"/>
      <c r="DP118" s="845"/>
      <c r="DQ118" s="846" t="s">
        <v>445</v>
      </c>
      <c r="DR118" s="844"/>
      <c r="DS118" s="844"/>
      <c r="DT118" s="844"/>
      <c r="DU118" s="845"/>
      <c r="DV118" s="888" t="s">
        <v>449</v>
      </c>
      <c r="DW118" s="889"/>
      <c r="DX118" s="889"/>
      <c r="DY118" s="889"/>
      <c r="DZ118" s="890"/>
    </row>
    <row r="119" spans="1:130" s="226" customFormat="1" ht="26.25" customHeight="1">
      <c r="A119" s="882" t="s">
        <v>442</v>
      </c>
      <c r="B119" s="883"/>
      <c r="C119" s="924" t="s">
        <v>443</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128</v>
      </c>
      <c r="AB119" s="953"/>
      <c r="AC119" s="953"/>
      <c r="AD119" s="953"/>
      <c r="AE119" s="954"/>
      <c r="AF119" s="955" t="s">
        <v>128</v>
      </c>
      <c r="AG119" s="953"/>
      <c r="AH119" s="953"/>
      <c r="AI119" s="953"/>
      <c r="AJ119" s="954"/>
      <c r="AK119" s="955" t="s">
        <v>444</v>
      </c>
      <c r="AL119" s="953"/>
      <c r="AM119" s="953"/>
      <c r="AN119" s="953"/>
      <c r="AO119" s="954"/>
      <c r="AP119" s="956" t="s">
        <v>445</v>
      </c>
      <c r="AQ119" s="957"/>
      <c r="AR119" s="957"/>
      <c r="AS119" s="957"/>
      <c r="AT119" s="958"/>
      <c r="AU119" s="998"/>
      <c r="AV119" s="999"/>
      <c r="AW119" s="999"/>
      <c r="AX119" s="999"/>
      <c r="AY119" s="999"/>
      <c r="AZ119" s="247" t="s">
        <v>188</v>
      </c>
      <c r="BA119" s="247"/>
      <c r="BB119" s="247"/>
      <c r="BC119" s="247"/>
      <c r="BD119" s="247"/>
      <c r="BE119" s="247"/>
      <c r="BF119" s="247"/>
      <c r="BG119" s="247"/>
      <c r="BH119" s="247"/>
      <c r="BI119" s="247"/>
      <c r="BJ119" s="247"/>
      <c r="BK119" s="247"/>
      <c r="BL119" s="247"/>
      <c r="BM119" s="247"/>
      <c r="BN119" s="247"/>
      <c r="BO119" s="941" t="s">
        <v>473</v>
      </c>
      <c r="BP119" s="942"/>
      <c r="BQ119" s="943">
        <v>13245420</v>
      </c>
      <c r="BR119" s="909"/>
      <c r="BS119" s="909"/>
      <c r="BT119" s="909"/>
      <c r="BU119" s="909"/>
      <c r="BV119" s="909">
        <v>13100799</v>
      </c>
      <c r="BW119" s="909"/>
      <c r="BX119" s="909"/>
      <c r="BY119" s="909"/>
      <c r="BZ119" s="909"/>
      <c r="CA119" s="909">
        <v>12373606</v>
      </c>
      <c r="CB119" s="909"/>
      <c r="CC119" s="909"/>
      <c r="CD119" s="909"/>
      <c r="CE119" s="909"/>
      <c r="CF119" s="812"/>
      <c r="CG119" s="813"/>
      <c r="CH119" s="813"/>
      <c r="CI119" s="813"/>
      <c r="CJ119" s="898"/>
      <c r="CK119" s="992"/>
      <c r="CL119" s="887"/>
      <c r="CM119" s="902" t="s">
        <v>474</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v>258536</v>
      </c>
      <c r="DH119" s="828"/>
      <c r="DI119" s="828"/>
      <c r="DJ119" s="828"/>
      <c r="DK119" s="829"/>
      <c r="DL119" s="830">
        <v>239385</v>
      </c>
      <c r="DM119" s="828"/>
      <c r="DN119" s="828"/>
      <c r="DO119" s="828"/>
      <c r="DP119" s="829"/>
      <c r="DQ119" s="830">
        <v>220234</v>
      </c>
      <c r="DR119" s="828"/>
      <c r="DS119" s="828"/>
      <c r="DT119" s="828"/>
      <c r="DU119" s="829"/>
      <c r="DV119" s="912">
        <v>4.5</v>
      </c>
      <c r="DW119" s="913"/>
      <c r="DX119" s="913"/>
      <c r="DY119" s="913"/>
      <c r="DZ119" s="914"/>
    </row>
    <row r="120" spans="1:130" s="226" customFormat="1" ht="26.25" customHeight="1">
      <c r="A120" s="884"/>
      <c r="B120" s="885"/>
      <c r="C120" s="879" t="s">
        <v>448</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449</v>
      </c>
      <c r="AB120" s="844"/>
      <c r="AC120" s="844"/>
      <c r="AD120" s="844"/>
      <c r="AE120" s="845"/>
      <c r="AF120" s="846" t="s">
        <v>445</v>
      </c>
      <c r="AG120" s="844"/>
      <c r="AH120" s="844"/>
      <c r="AI120" s="844"/>
      <c r="AJ120" s="845"/>
      <c r="AK120" s="846" t="s">
        <v>445</v>
      </c>
      <c r="AL120" s="844"/>
      <c r="AM120" s="844"/>
      <c r="AN120" s="844"/>
      <c r="AO120" s="845"/>
      <c r="AP120" s="888" t="s">
        <v>128</v>
      </c>
      <c r="AQ120" s="889"/>
      <c r="AR120" s="889"/>
      <c r="AS120" s="889"/>
      <c r="AT120" s="890"/>
      <c r="AU120" s="944" t="s">
        <v>475</v>
      </c>
      <c r="AV120" s="945"/>
      <c r="AW120" s="945"/>
      <c r="AX120" s="945"/>
      <c r="AY120" s="946"/>
      <c r="AZ120" s="924" t="s">
        <v>476</v>
      </c>
      <c r="BA120" s="872"/>
      <c r="BB120" s="872"/>
      <c r="BC120" s="872"/>
      <c r="BD120" s="872"/>
      <c r="BE120" s="872"/>
      <c r="BF120" s="872"/>
      <c r="BG120" s="872"/>
      <c r="BH120" s="872"/>
      <c r="BI120" s="872"/>
      <c r="BJ120" s="872"/>
      <c r="BK120" s="872"/>
      <c r="BL120" s="872"/>
      <c r="BM120" s="872"/>
      <c r="BN120" s="872"/>
      <c r="BO120" s="872"/>
      <c r="BP120" s="873"/>
      <c r="BQ120" s="925">
        <v>4647551</v>
      </c>
      <c r="BR120" s="906"/>
      <c r="BS120" s="906"/>
      <c r="BT120" s="906"/>
      <c r="BU120" s="906"/>
      <c r="BV120" s="906">
        <v>4494425</v>
      </c>
      <c r="BW120" s="906"/>
      <c r="BX120" s="906"/>
      <c r="BY120" s="906"/>
      <c r="BZ120" s="906"/>
      <c r="CA120" s="906">
        <v>5140909</v>
      </c>
      <c r="CB120" s="906"/>
      <c r="CC120" s="906"/>
      <c r="CD120" s="906"/>
      <c r="CE120" s="906"/>
      <c r="CF120" s="930">
        <v>104.5</v>
      </c>
      <c r="CG120" s="931"/>
      <c r="CH120" s="931"/>
      <c r="CI120" s="931"/>
      <c r="CJ120" s="931"/>
      <c r="CK120" s="932" t="s">
        <v>477</v>
      </c>
      <c r="CL120" s="916"/>
      <c r="CM120" s="916"/>
      <c r="CN120" s="916"/>
      <c r="CO120" s="917"/>
      <c r="CP120" s="936" t="s">
        <v>478</v>
      </c>
      <c r="CQ120" s="937"/>
      <c r="CR120" s="937"/>
      <c r="CS120" s="937"/>
      <c r="CT120" s="937"/>
      <c r="CU120" s="937"/>
      <c r="CV120" s="937"/>
      <c r="CW120" s="937"/>
      <c r="CX120" s="937"/>
      <c r="CY120" s="937"/>
      <c r="CZ120" s="937"/>
      <c r="DA120" s="937"/>
      <c r="DB120" s="937"/>
      <c r="DC120" s="937"/>
      <c r="DD120" s="937"/>
      <c r="DE120" s="937"/>
      <c r="DF120" s="938"/>
      <c r="DG120" s="925">
        <v>846602</v>
      </c>
      <c r="DH120" s="906"/>
      <c r="DI120" s="906"/>
      <c r="DJ120" s="906"/>
      <c r="DK120" s="906"/>
      <c r="DL120" s="906">
        <v>1041105</v>
      </c>
      <c r="DM120" s="906"/>
      <c r="DN120" s="906"/>
      <c r="DO120" s="906"/>
      <c r="DP120" s="906"/>
      <c r="DQ120" s="906">
        <v>959974</v>
      </c>
      <c r="DR120" s="906"/>
      <c r="DS120" s="906"/>
      <c r="DT120" s="906"/>
      <c r="DU120" s="906"/>
      <c r="DV120" s="907">
        <v>19.5</v>
      </c>
      <c r="DW120" s="907"/>
      <c r="DX120" s="907"/>
      <c r="DY120" s="907"/>
      <c r="DZ120" s="908"/>
    </row>
    <row r="121" spans="1:130" s="226" customFormat="1" ht="26.25" customHeight="1">
      <c r="A121" s="884"/>
      <c r="B121" s="885"/>
      <c r="C121" s="927" t="s">
        <v>479</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445</v>
      </c>
      <c r="AB121" s="844"/>
      <c r="AC121" s="844"/>
      <c r="AD121" s="844"/>
      <c r="AE121" s="845"/>
      <c r="AF121" s="846" t="s">
        <v>128</v>
      </c>
      <c r="AG121" s="844"/>
      <c r="AH121" s="844"/>
      <c r="AI121" s="844"/>
      <c r="AJ121" s="845"/>
      <c r="AK121" s="846" t="s">
        <v>445</v>
      </c>
      <c r="AL121" s="844"/>
      <c r="AM121" s="844"/>
      <c r="AN121" s="844"/>
      <c r="AO121" s="845"/>
      <c r="AP121" s="888" t="s">
        <v>128</v>
      </c>
      <c r="AQ121" s="889"/>
      <c r="AR121" s="889"/>
      <c r="AS121" s="889"/>
      <c r="AT121" s="890"/>
      <c r="AU121" s="947"/>
      <c r="AV121" s="948"/>
      <c r="AW121" s="948"/>
      <c r="AX121" s="948"/>
      <c r="AY121" s="949"/>
      <c r="AZ121" s="879" t="s">
        <v>480</v>
      </c>
      <c r="BA121" s="816"/>
      <c r="BB121" s="816"/>
      <c r="BC121" s="816"/>
      <c r="BD121" s="816"/>
      <c r="BE121" s="816"/>
      <c r="BF121" s="816"/>
      <c r="BG121" s="816"/>
      <c r="BH121" s="816"/>
      <c r="BI121" s="816"/>
      <c r="BJ121" s="816"/>
      <c r="BK121" s="816"/>
      <c r="BL121" s="816"/>
      <c r="BM121" s="816"/>
      <c r="BN121" s="816"/>
      <c r="BO121" s="816"/>
      <c r="BP121" s="817"/>
      <c r="BQ121" s="880" t="s">
        <v>445</v>
      </c>
      <c r="BR121" s="881"/>
      <c r="BS121" s="881"/>
      <c r="BT121" s="881"/>
      <c r="BU121" s="881"/>
      <c r="BV121" s="881" t="s">
        <v>445</v>
      </c>
      <c r="BW121" s="881"/>
      <c r="BX121" s="881"/>
      <c r="BY121" s="881"/>
      <c r="BZ121" s="881"/>
      <c r="CA121" s="881" t="s">
        <v>128</v>
      </c>
      <c r="CB121" s="881"/>
      <c r="CC121" s="881"/>
      <c r="CD121" s="881"/>
      <c r="CE121" s="881"/>
      <c r="CF121" s="939" t="s">
        <v>449</v>
      </c>
      <c r="CG121" s="940"/>
      <c r="CH121" s="940"/>
      <c r="CI121" s="940"/>
      <c r="CJ121" s="940"/>
      <c r="CK121" s="933"/>
      <c r="CL121" s="919"/>
      <c r="CM121" s="919"/>
      <c r="CN121" s="919"/>
      <c r="CO121" s="920"/>
      <c r="CP121" s="899" t="s">
        <v>481</v>
      </c>
      <c r="CQ121" s="900"/>
      <c r="CR121" s="900"/>
      <c r="CS121" s="900"/>
      <c r="CT121" s="900"/>
      <c r="CU121" s="900"/>
      <c r="CV121" s="900"/>
      <c r="CW121" s="900"/>
      <c r="CX121" s="900"/>
      <c r="CY121" s="900"/>
      <c r="CZ121" s="900"/>
      <c r="DA121" s="900"/>
      <c r="DB121" s="900"/>
      <c r="DC121" s="900"/>
      <c r="DD121" s="900"/>
      <c r="DE121" s="900"/>
      <c r="DF121" s="901"/>
      <c r="DG121" s="880">
        <v>249118</v>
      </c>
      <c r="DH121" s="881"/>
      <c r="DI121" s="881"/>
      <c r="DJ121" s="881"/>
      <c r="DK121" s="881"/>
      <c r="DL121" s="881">
        <v>233561</v>
      </c>
      <c r="DM121" s="881"/>
      <c r="DN121" s="881"/>
      <c r="DO121" s="881"/>
      <c r="DP121" s="881"/>
      <c r="DQ121" s="881">
        <v>217699</v>
      </c>
      <c r="DR121" s="881"/>
      <c r="DS121" s="881"/>
      <c r="DT121" s="881"/>
      <c r="DU121" s="881"/>
      <c r="DV121" s="858">
        <v>4.4000000000000004</v>
      </c>
      <c r="DW121" s="858"/>
      <c r="DX121" s="858"/>
      <c r="DY121" s="858"/>
      <c r="DZ121" s="859"/>
    </row>
    <row r="122" spans="1:130" s="226" customFormat="1" ht="26.25" customHeight="1">
      <c r="A122" s="884"/>
      <c r="B122" s="885"/>
      <c r="C122" s="879" t="s">
        <v>461</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128</v>
      </c>
      <c r="AB122" s="844"/>
      <c r="AC122" s="844"/>
      <c r="AD122" s="844"/>
      <c r="AE122" s="845"/>
      <c r="AF122" s="846" t="s">
        <v>445</v>
      </c>
      <c r="AG122" s="844"/>
      <c r="AH122" s="844"/>
      <c r="AI122" s="844"/>
      <c r="AJ122" s="845"/>
      <c r="AK122" s="846" t="s">
        <v>445</v>
      </c>
      <c r="AL122" s="844"/>
      <c r="AM122" s="844"/>
      <c r="AN122" s="844"/>
      <c r="AO122" s="845"/>
      <c r="AP122" s="888" t="s">
        <v>445</v>
      </c>
      <c r="AQ122" s="889"/>
      <c r="AR122" s="889"/>
      <c r="AS122" s="889"/>
      <c r="AT122" s="890"/>
      <c r="AU122" s="947"/>
      <c r="AV122" s="948"/>
      <c r="AW122" s="948"/>
      <c r="AX122" s="948"/>
      <c r="AY122" s="949"/>
      <c r="AZ122" s="902" t="s">
        <v>482</v>
      </c>
      <c r="BA122" s="903"/>
      <c r="BB122" s="903"/>
      <c r="BC122" s="903"/>
      <c r="BD122" s="903"/>
      <c r="BE122" s="903"/>
      <c r="BF122" s="903"/>
      <c r="BG122" s="903"/>
      <c r="BH122" s="903"/>
      <c r="BI122" s="903"/>
      <c r="BJ122" s="903"/>
      <c r="BK122" s="903"/>
      <c r="BL122" s="903"/>
      <c r="BM122" s="903"/>
      <c r="BN122" s="903"/>
      <c r="BO122" s="903"/>
      <c r="BP122" s="904"/>
      <c r="BQ122" s="943">
        <v>7326175</v>
      </c>
      <c r="BR122" s="909"/>
      <c r="BS122" s="909"/>
      <c r="BT122" s="909"/>
      <c r="BU122" s="909"/>
      <c r="BV122" s="909">
        <v>7395364</v>
      </c>
      <c r="BW122" s="909"/>
      <c r="BX122" s="909"/>
      <c r="BY122" s="909"/>
      <c r="BZ122" s="909"/>
      <c r="CA122" s="909">
        <v>7285520</v>
      </c>
      <c r="CB122" s="909"/>
      <c r="CC122" s="909"/>
      <c r="CD122" s="909"/>
      <c r="CE122" s="909"/>
      <c r="CF122" s="910">
        <v>148.1</v>
      </c>
      <c r="CG122" s="911"/>
      <c r="CH122" s="911"/>
      <c r="CI122" s="911"/>
      <c r="CJ122" s="911"/>
      <c r="CK122" s="933"/>
      <c r="CL122" s="919"/>
      <c r="CM122" s="919"/>
      <c r="CN122" s="919"/>
      <c r="CO122" s="920"/>
      <c r="CP122" s="899" t="s">
        <v>483</v>
      </c>
      <c r="CQ122" s="900"/>
      <c r="CR122" s="900"/>
      <c r="CS122" s="900"/>
      <c r="CT122" s="900"/>
      <c r="CU122" s="900"/>
      <c r="CV122" s="900"/>
      <c r="CW122" s="900"/>
      <c r="CX122" s="900"/>
      <c r="CY122" s="900"/>
      <c r="CZ122" s="900"/>
      <c r="DA122" s="900"/>
      <c r="DB122" s="900"/>
      <c r="DC122" s="900"/>
      <c r="DD122" s="900"/>
      <c r="DE122" s="900"/>
      <c r="DF122" s="901"/>
      <c r="DG122" s="880">
        <v>103605</v>
      </c>
      <c r="DH122" s="881"/>
      <c r="DI122" s="881"/>
      <c r="DJ122" s="881"/>
      <c r="DK122" s="881"/>
      <c r="DL122" s="881">
        <v>96246</v>
      </c>
      <c r="DM122" s="881"/>
      <c r="DN122" s="881"/>
      <c r="DO122" s="881"/>
      <c r="DP122" s="881"/>
      <c r="DQ122" s="881">
        <v>90848</v>
      </c>
      <c r="DR122" s="881"/>
      <c r="DS122" s="881"/>
      <c r="DT122" s="881"/>
      <c r="DU122" s="881"/>
      <c r="DV122" s="858">
        <v>1.8</v>
      </c>
      <c r="DW122" s="858"/>
      <c r="DX122" s="858"/>
      <c r="DY122" s="858"/>
      <c r="DZ122" s="859"/>
    </row>
    <row r="123" spans="1:130" s="226" customFormat="1" ht="26.25" customHeight="1">
      <c r="A123" s="884"/>
      <c r="B123" s="885"/>
      <c r="C123" s="879" t="s">
        <v>467</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445</v>
      </c>
      <c r="AB123" s="844"/>
      <c r="AC123" s="844"/>
      <c r="AD123" s="844"/>
      <c r="AE123" s="845"/>
      <c r="AF123" s="846" t="s">
        <v>444</v>
      </c>
      <c r="AG123" s="844"/>
      <c r="AH123" s="844"/>
      <c r="AI123" s="844"/>
      <c r="AJ123" s="845"/>
      <c r="AK123" s="846" t="s">
        <v>445</v>
      </c>
      <c r="AL123" s="844"/>
      <c r="AM123" s="844"/>
      <c r="AN123" s="844"/>
      <c r="AO123" s="845"/>
      <c r="AP123" s="888" t="s">
        <v>445</v>
      </c>
      <c r="AQ123" s="889"/>
      <c r="AR123" s="889"/>
      <c r="AS123" s="889"/>
      <c r="AT123" s="890"/>
      <c r="AU123" s="950"/>
      <c r="AV123" s="951"/>
      <c r="AW123" s="951"/>
      <c r="AX123" s="951"/>
      <c r="AY123" s="951"/>
      <c r="AZ123" s="247" t="s">
        <v>188</v>
      </c>
      <c r="BA123" s="247"/>
      <c r="BB123" s="247"/>
      <c r="BC123" s="247"/>
      <c r="BD123" s="247"/>
      <c r="BE123" s="247"/>
      <c r="BF123" s="247"/>
      <c r="BG123" s="247"/>
      <c r="BH123" s="247"/>
      <c r="BI123" s="247"/>
      <c r="BJ123" s="247"/>
      <c r="BK123" s="247"/>
      <c r="BL123" s="247"/>
      <c r="BM123" s="247"/>
      <c r="BN123" s="247"/>
      <c r="BO123" s="941" t="s">
        <v>484</v>
      </c>
      <c r="BP123" s="942"/>
      <c r="BQ123" s="896">
        <v>11973726</v>
      </c>
      <c r="BR123" s="897"/>
      <c r="BS123" s="897"/>
      <c r="BT123" s="897"/>
      <c r="BU123" s="897"/>
      <c r="BV123" s="897">
        <v>11889789</v>
      </c>
      <c r="BW123" s="897"/>
      <c r="BX123" s="897"/>
      <c r="BY123" s="897"/>
      <c r="BZ123" s="897"/>
      <c r="CA123" s="897">
        <v>12426429</v>
      </c>
      <c r="CB123" s="897"/>
      <c r="CC123" s="897"/>
      <c r="CD123" s="897"/>
      <c r="CE123" s="897"/>
      <c r="CF123" s="812"/>
      <c r="CG123" s="813"/>
      <c r="CH123" s="813"/>
      <c r="CI123" s="813"/>
      <c r="CJ123" s="898"/>
      <c r="CK123" s="933"/>
      <c r="CL123" s="919"/>
      <c r="CM123" s="919"/>
      <c r="CN123" s="919"/>
      <c r="CO123" s="920"/>
      <c r="CP123" s="899" t="s">
        <v>485</v>
      </c>
      <c r="CQ123" s="900"/>
      <c r="CR123" s="900"/>
      <c r="CS123" s="900"/>
      <c r="CT123" s="900"/>
      <c r="CU123" s="900"/>
      <c r="CV123" s="900"/>
      <c r="CW123" s="900"/>
      <c r="CX123" s="900"/>
      <c r="CY123" s="900"/>
      <c r="CZ123" s="900"/>
      <c r="DA123" s="900"/>
      <c r="DB123" s="900"/>
      <c r="DC123" s="900"/>
      <c r="DD123" s="900"/>
      <c r="DE123" s="900"/>
      <c r="DF123" s="901"/>
      <c r="DG123" s="843">
        <v>37174</v>
      </c>
      <c r="DH123" s="844"/>
      <c r="DI123" s="844"/>
      <c r="DJ123" s="844"/>
      <c r="DK123" s="845"/>
      <c r="DL123" s="846">
        <v>41282</v>
      </c>
      <c r="DM123" s="844"/>
      <c r="DN123" s="844"/>
      <c r="DO123" s="844"/>
      <c r="DP123" s="845"/>
      <c r="DQ123" s="846">
        <v>57897</v>
      </c>
      <c r="DR123" s="844"/>
      <c r="DS123" s="844"/>
      <c r="DT123" s="844"/>
      <c r="DU123" s="845"/>
      <c r="DV123" s="888">
        <v>1.2</v>
      </c>
      <c r="DW123" s="889"/>
      <c r="DX123" s="889"/>
      <c r="DY123" s="889"/>
      <c r="DZ123" s="890"/>
    </row>
    <row r="124" spans="1:130" s="226" customFormat="1" ht="26.25" customHeight="1" thickBot="1">
      <c r="A124" s="884"/>
      <c r="B124" s="885"/>
      <c r="C124" s="879" t="s">
        <v>470</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445</v>
      </c>
      <c r="AB124" s="844"/>
      <c r="AC124" s="844"/>
      <c r="AD124" s="844"/>
      <c r="AE124" s="845"/>
      <c r="AF124" s="846" t="s">
        <v>128</v>
      </c>
      <c r="AG124" s="844"/>
      <c r="AH124" s="844"/>
      <c r="AI124" s="844"/>
      <c r="AJ124" s="845"/>
      <c r="AK124" s="846" t="s">
        <v>445</v>
      </c>
      <c r="AL124" s="844"/>
      <c r="AM124" s="844"/>
      <c r="AN124" s="844"/>
      <c r="AO124" s="845"/>
      <c r="AP124" s="888" t="s">
        <v>128</v>
      </c>
      <c r="AQ124" s="889"/>
      <c r="AR124" s="889"/>
      <c r="AS124" s="889"/>
      <c r="AT124" s="890"/>
      <c r="AU124" s="891" t="s">
        <v>486</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v>28.6</v>
      </c>
      <c r="BR124" s="895"/>
      <c r="BS124" s="895"/>
      <c r="BT124" s="895"/>
      <c r="BU124" s="895"/>
      <c r="BV124" s="895">
        <v>26.4</v>
      </c>
      <c r="BW124" s="895"/>
      <c r="BX124" s="895"/>
      <c r="BY124" s="895"/>
      <c r="BZ124" s="895"/>
      <c r="CA124" s="895" t="s">
        <v>445</v>
      </c>
      <c r="CB124" s="895"/>
      <c r="CC124" s="895"/>
      <c r="CD124" s="895"/>
      <c r="CE124" s="895"/>
      <c r="CF124" s="790"/>
      <c r="CG124" s="791"/>
      <c r="CH124" s="791"/>
      <c r="CI124" s="791"/>
      <c r="CJ124" s="926"/>
      <c r="CK124" s="934"/>
      <c r="CL124" s="934"/>
      <c r="CM124" s="934"/>
      <c r="CN124" s="934"/>
      <c r="CO124" s="935"/>
      <c r="CP124" s="899" t="s">
        <v>487</v>
      </c>
      <c r="CQ124" s="900"/>
      <c r="CR124" s="900"/>
      <c r="CS124" s="900"/>
      <c r="CT124" s="900"/>
      <c r="CU124" s="900"/>
      <c r="CV124" s="900"/>
      <c r="CW124" s="900"/>
      <c r="CX124" s="900"/>
      <c r="CY124" s="900"/>
      <c r="CZ124" s="900"/>
      <c r="DA124" s="900"/>
      <c r="DB124" s="900"/>
      <c r="DC124" s="900"/>
      <c r="DD124" s="900"/>
      <c r="DE124" s="900"/>
      <c r="DF124" s="901"/>
      <c r="DG124" s="827">
        <v>9762</v>
      </c>
      <c r="DH124" s="828"/>
      <c r="DI124" s="828"/>
      <c r="DJ124" s="828"/>
      <c r="DK124" s="829"/>
      <c r="DL124" s="830">
        <v>9235</v>
      </c>
      <c r="DM124" s="828"/>
      <c r="DN124" s="828"/>
      <c r="DO124" s="828"/>
      <c r="DP124" s="829"/>
      <c r="DQ124" s="830">
        <v>9631</v>
      </c>
      <c r="DR124" s="828"/>
      <c r="DS124" s="828"/>
      <c r="DT124" s="828"/>
      <c r="DU124" s="829"/>
      <c r="DV124" s="912">
        <v>0.2</v>
      </c>
      <c r="DW124" s="913"/>
      <c r="DX124" s="913"/>
      <c r="DY124" s="913"/>
      <c r="DZ124" s="914"/>
    </row>
    <row r="125" spans="1:130" s="226" customFormat="1" ht="26.25" customHeight="1">
      <c r="A125" s="884"/>
      <c r="B125" s="885"/>
      <c r="C125" s="879" t="s">
        <v>472</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444</v>
      </c>
      <c r="AB125" s="844"/>
      <c r="AC125" s="844"/>
      <c r="AD125" s="844"/>
      <c r="AE125" s="845"/>
      <c r="AF125" s="846" t="s">
        <v>444</v>
      </c>
      <c r="AG125" s="844"/>
      <c r="AH125" s="844"/>
      <c r="AI125" s="844"/>
      <c r="AJ125" s="845"/>
      <c r="AK125" s="846" t="s">
        <v>444</v>
      </c>
      <c r="AL125" s="844"/>
      <c r="AM125" s="844"/>
      <c r="AN125" s="844"/>
      <c r="AO125" s="845"/>
      <c r="AP125" s="888" t="s">
        <v>444</v>
      </c>
      <c r="AQ125" s="889"/>
      <c r="AR125" s="889"/>
      <c r="AS125" s="889"/>
      <c r="AT125" s="890"/>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5" t="s">
        <v>488</v>
      </c>
      <c r="CL125" s="916"/>
      <c r="CM125" s="916"/>
      <c r="CN125" s="916"/>
      <c r="CO125" s="917"/>
      <c r="CP125" s="924" t="s">
        <v>489</v>
      </c>
      <c r="CQ125" s="872"/>
      <c r="CR125" s="872"/>
      <c r="CS125" s="872"/>
      <c r="CT125" s="872"/>
      <c r="CU125" s="872"/>
      <c r="CV125" s="872"/>
      <c r="CW125" s="872"/>
      <c r="CX125" s="872"/>
      <c r="CY125" s="872"/>
      <c r="CZ125" s="872"/>
      <c r="DA125" s="872"/>
      <c r="DB125" s="872"/>
      <c r="DC125" s="872"/>
      <c r="DD125" s="872"/>
      <c r="DE125" s="872"/>
      <c r="DF125" s="873"/>
      <c r="DG125" s="925" t="s">
        <v>444</v>
      </c>
      <c r="DH125" s="906"/>
      <c r="DI125" s="906"/>
      <c r="DJ125" s="906"/>
      <c r="DK125" s="906"/>
      <c r="DL125" s="906" t="s">
        <v>128</v>
      </c>
      <c r="DM125" s="906"/>
      <c r="DN125" s="906"/>
      <c r="DO125" s="906"/>
      <c r="DP125" s="906"/>
      <c r="DQ125" s="906" t="s">
        <v>444</v>
      </c>
      <c r="DR125" s="906"/>
      <c r="DS125" s="906"/>
      <c r="DT125" s="906"/>
      <c r="DU125" s="906"/>
      <c r="DV125" s="907" t="s">
        <v>444</v>
      </c>
      <c r="DW125" s="907"/>
      <c r="DX125" s="907"/>
      <c r="DY125" s="907"/>
      <c r="DZ125" s="908"/>
    </row>
    <row r="126" spans="1:130" s="226" customFormat="1" ht="26.25" customHeight="1" thickBot="1">
      <c r="A126" s="884"/>
      <c r="B126" s="885"/>
      <c r="C126" s="879" t="s">
        <v>474</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v>19151</v>
      </c>
      <c r="AB126" s="844"/>
      <c r="AC126" s="844"/>
      <c r="AD126" s="844"/>
      <c r="AE126" s="845"/>
      <c r="AF126" s="846">
        <v>19151</v>
      </c>
      <c r="AG126" s="844"/>
      <c r="AH126" s="844"/>
      <c r="AI126" s="844"/>
      <c r="AJ126" s="845"/>
      <c r="AK126" s="846">
        <v>19151</v>
      </c>
      <c r="AL126" s="844"/>
      <c r="AM126" s="844"/>
      <c r="AN126" s="844"/>
      <c r="AO126" s="845"/>
      <c r="AP126" s="888">
        <v>0.4</v>
      </c>
      <c r="AQ126" s="889"/>
      <c r="AR126" s="889"/>
      <c r="AS126" s="889"/>
      <c r="AT126" s="890"/>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8"/>
      <c r="CL126" s="919"/>
      <c r="CM126" s="919"/>
      <c r="CN126" s="919"/>
      <c r="CO126" s="920"/>
      <c r="CP126" s="879" t="s">
        <v>490</v>
      </c>
      <c r="CQ126" s="816"/>
      <c r="CR126" s="816"/>
      <c r="CS126" s="816"/>
      <c r="CT126" s="816"/>
      <c r="CU126" s="816"/>
      <c r="CV126" s="816"/>
      <c r="CW126" s="816"/>
      <c r="CX126" s="816"/>
      <c r="CY126" s="816"/>
      <c r="CZ126" s="816"/>
      <c r="DA126" s="816"/>
      <c r="DB126" s="816"/>
      <c r="DC126" s="816"/>
      <c r="DD126" s="816"/>
      <c r="DE126" s="816"/>
      <c r="DF126" s="817"/>
      <c r="DG126" s="880">
        <v>450048</v>
      </c>
      <c r="DH126" s="881"/>
      <c r="DI126" s="881"/>
      <c r="DJ126" s="881"/>
      <c r="DK126" s="881"/>
      <c r="DL126" s="881">
        <v>376822</v>
      </c>
      <c r="DM126" s="881"/>
      <c r="DN126" s="881"/>
      <c r="DO126" s="881"/>
      <c r="DP126" s="881"/>
      <c r="DQ126" s="881">
        <v>308470</v>
      </c>
      <c r="DR126" s="881"/>
      <c r="DS126" s="881"/>
      <c r="DT126" s="881"/>
      <c r="DU126" s="881"/>
      <c r="DV126" s="858">
        <v>6.3</v>
      </c>
      <c r="DW126" s="858"/>
      <c r="DX126" s="858"/>
      <c r="DY126" s="858"/>
      <c r="DZ126" s="859"/>
    </row>
    <row r="127" spans="1:130" s="226" customFormat="1" ht="26.25" customHeight="1">
      <c r="A127" s="886"/>
      <c r="B127" s="887"/>
      <c r="C127" s="902" t="s">
        <v>491</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v>483</v>
      </c>
      <c r="AB127" s="844"/>
      <c r="AC127" s="844"/>
      <c r="AD127" s="844"/>
      <c r="AE127" s="845"/>
      <c r="AF127" s="846">
        <v>548</v>
      </c>
      <c r="AG127" s="844"/>
      <c r="AH127" s="844"/>
      <c r="AI127" s="844"/>
      <c r="AJ127" s="845"/>
      <c r="AK127" s="846">
        <v>738</v>
      </c>
      <c r="AL127" s="844"/>
      <c r="AM127" s="844"/>
      <c r="AN127" s="844"/>
      <c r="AO127" s="845"/>
      <c r="AP127" s="888">
        <v>0</v>
      </c>
      <c r="AQ127" s="889"/>
      <c r="AR127" s="889"/>
      <c r="AS127" s="889"/>
      <c r="AT127" s="890"/>
      <c r="AU127" s="228"/>
      <c r="AV127" s="228"/>
      <c r="AW127" s="228"/>
      <c r="AX127" s="905" t="s">
        <v>492</v>
      </c>
      <c r="AY127" s="876"/>
      <c r="AZ127" s="876"/>
      <c r="BA127" s="876"/>
      <c r="BB127" s="876"/>
      <c r="BC127" s="876"/>
      <c r="BD127" s="876"/>
      <c r="BE127" s="877"/>
      <c r="BF127" s="875" t="s">
        <v>493</v>
      </c>
      <c r="BG127" s="876"/>
      <c r="BH127" s="876"/>
      <c r="BI127" s="876"/>
      <c r="BJ127" s="876"/>
      <c r="BK127" s="876"/>
      <c r="BL127" s="877"/>
      <c r="BM127" s="875" t="s">
        <v>494</v>
      </c>
      <c r="BN127" s="876"/>
      <c r="BO127" s="876"/>
      <c r="BP127" s="876"/>
      <c r="BQ127" s="876"/>
      <c r="BR127" s="876"/>
      <c r="BS127" s="877"/>
      <c r="BT127" s="875" t="s">
        <v>495</v>
      </c>
      <c r="BU127" s="876"/>
      <c r="BV127" s="876"/>
      <c r="BW127" s="876"/>
      <c r="BX127" s="876"/>
      <c r="BY127" s="876"/>
      <c r="BZ127" s="878"/>
      <c r="CA127" s="228"/>
      <c r="CB127" s="228"/>
      <c r="CC127" s="228"/>
      <c r="CD127" s="251"/>
      <c r="CE127" s="251"/>
      <c r="CF127" s="251"/>
      <c r="CG127" s="228"/>
      <c r="CH127" s="228"/>
      <c r="CI127" s="228"/>
      <c r="CJ127" s="250"/>
      <c r="CK127" s="918"/>
      <c r="CL127" s="919"/>
      <c r="CM127" s="919"/>
      <c r="CN127" s="919"/>
      <c r="CO127" s="920"/>
      <c r="CP127" s="879" t="s">
        <v>496</v>
      </c>
      <c r="CQ127" s="816"/>
      <c r="CR127" s="816"/>
      <c r="CS127" s="816"/>
      <c r="CT127" s="816"/>
      <c r="CU127" s="816"/>
      <c r="CV127" s="816"/>
      <c r="CW127" s="816"/>
      <c r="CX127" s="816"/>
      <c r="CY127" s="816"/>
      <c r="CZ127" s="816"/>
      <c r="DA127" s="816"/>
      <c r="DB127" s="816"/>
      <c r="DC127" s="816"/>
      <c r="DD127" s="816"/>
      <c r="DE127" s="816"/>
      <c r="DF127" s="817"/>
      <c r="DG127" s="880" t="s">
        <v>444</v>
      </c>
      <c r="DH127" s="881"/>
      <c r="DI127" s="881"/>
      <c r="DJ127" s="881"/>
      <c r="DK127" s="881"/>
      <c r="DL127" s="881" t="s">
        <v>444</v>
      </c>
      <c r="DM127" s="881"/>
      <c r="DN127" s="881"/>
      <c r="DO127" s="881"/>
      <c r="DP127" s="881"/>
      <c r="DQ127" s="881" t="s">
        <v>444</v>
      </c>
      <c r="DR127" s="881"/>
      <c r="DS127" s="881"/>
      <c r="DT127" s="881"/>
      <c r="DU127" s="881"/>
      <c r="DV127" s="858" t="s">
        <v>444</v>
      </c>
      <c r="DW127" s="858"/>
      <c r="DX127" s="858"/>
      <c r="DY127" s="858"/>
      <c r="DZ127" s="859"/>
    </row>
    <row r="128" spans="1:130" s="226" customFormat="1" ht="26.25" customHeight="1" thickBot="1">
      <c r="A128" s="860" t="s">
        <v>497</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498</v>
      </c>
      <c r="X128" s="862"/>
      <c r="Y128" s="862"/>
      <c r="Z128" s="863"/>
      <c r="AA128" s="864">
        <v>28</v>
      </c>
      <c r="AB128" s="865"/>
      <c r="AC128" s="865"/>
      <c r="AD128" s="865"/>
      <c r="AE128" s="866"/>
      <c r="AF128" s="867">
        <v>20</v>
      </c>
      <c r="AG128" s="865"/>
      <c r="AH128" s="865"/>
      <c r="AI128" s="865"/>
      <c r="AJ128" s="866"/>
      <c r="AK128" s="867">
        <v>12</v>
      </c>
      <c r="AL128" s="865"/>
      <c r="AM128" s="865"/>
      <c r="AN128" s="865"/>
      <c r="AO128" s="866"/>
      <c r="AP128" s="868"/>
      <c r="AQ128" s="869"/>
      <c r="AR128" s="869"/>
      <c r="AS128" s="869"/>
      <c r="AT128" s="870"/>
      <c r="AU128" s="228"/>
      <c r="AV128" s="228"/>
      <c r="AW128" s="228"/>
      <c r="AX128" s="871" t="s">
        <v>499</v>
      </c>
      <c r="AY128" s="872"/>
      <c r="AZ128" s="872"/>
      <c r="BA128" s="872"/>
      <c r="BB128" s="872"/>
      <c r="BC128" s="872"/>
      <c r="BD128" s="872"/>
      <c r="BE128" s="873"/>
      <c r="BF128" s="850" t="s">
        <v>444</v>
      </c>
      <c r="BG128" s="851"/>
      <c r="BH128" s="851"/>
      <c r="BI128" s="851"/>
      <c r="BJ128" s="851"/>
      <c r="BK128" s="851"/>
      <c r="BL128" s="874"/>
      <c r="BM128" s="850">
        <v>14.56</v>
      </c>
      <c r="BN128" s="851"/>
      <c r="BO128" s="851"/>
      <c r="BP128" s="851"/>
      <c r="BQ128" s="851"/>
      <c r="BR128" s="851"/>
      <c r="BS128" s="874"/>
      <c r="BT128" s="850">
        <v>20</v>
      </c>
      <c r="BU128" s="851"/>
      <c r="BV128" s="851"/>
      <c r="BW128" s="851"/>
      <c r="BX128" s="851"/>
      <c r="BY128" s="851"/>
      <c r="BZ128" s="852"/>
      <c r="CA128" s="251"/>
      <c r="CB128" s="251"/>
      <c r="CC128" s="251"/>
      <c r="CD128" s="251"/>
      <c r="CE128" s="251"/>
      <c r="CF128" s="251"/>
      <c r="CG128" s="228"/>
      <c r="CH128" s="228"/>
      <c r="CI128" s="228"/>
      <c r="CJ128" s="250"/>
      <c r="CK128" s="921"/>
      <c r="CL128" s="922"/>
      <c r="CM128" s="922"/>
      <c r="CN128" s="922"/>
      <c r="CO128" s="923"/>
      <c r="CP128" s="853" t="s">
        <v>500</v>
      </c>
      <c r="CQ128" s="794"/>
      <c r="CR128" s="794"/>
      <c r="CS128" s="794"/>
      <c r="CT128" s="794"/>
      <c r="CU128" s="794"/>
      <c r="CV128" s="794"/>
      <c r="CW128" s="794"/>
      <c r="CX128" s="794"/>
      <c r="CY128" s="794"/>
      <c r="CZ128" s="794"/>
      <c r="DA128" s="794"/>
      <c r="DB128" s="794"/>
      <c r="DC128" s="794"/>
      <c r="DD128" s="794"/>
      <c r="DE128" s="794"/>
      <c r="DF128" s="795"/>
      <c r="DG128" s="854" t="s">
        <v>128</v>
      </c>
      <c r="DH128" s="855"/>
      <c r="DI128" s="855"/>
      <c r="DJ128" s="855"/>
      <c r="DK128" s="855"/>
      <c r="DL128" s="855" t="s">
        <v>128</v>
      </c>
      <c r="DM128" s="855"/>
      <c r="DN128" s="855"/>
      <c r="DO128" s="855"/>
      <c r="DP128" s="855"/>
      <c r="DQ128" s="855" t="s">
        <v>501</v>
      </c>
      <c r="DR128" s="855"/>
      <c r="DS128" s="855"/>
      <c r="DT128" s="855"/>
      <c r="DU128" s="855"/>
      <c r="DV128" s="856" t="s">
        <v>128</v>
      </c>
      <c r="DW128" s="856"/>
      <c r="DX128" s="856"/>
      <c r="DY128" s="856"/>
      <c r="DZ128" s="857"/>
    </row>
    <row r="129" spans="1:131" s="226" customFormat="1" ht="26.25" customHeight="1">
      <c r="A129" s="838" t="s">
        <v>107</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502</v>
      </c>
      <c r="X129" s="841"/>
      <c r="Y129" s="841"/>
      <c r="Z129" s="842"/>
      <c r="AA129" s="843">
        <v>5245553</v>
      </c>
      <c r="AB129" s="844"/>
      <c r="AC129" s="844"/>
      <c r="AD129" s="844"/>
      <c r="AE129" s="845"/>
      <c r="AF129" s="846">
        <v>5353580</v>
      </c>
      <c r="AG129" s="844"/>
      <c r="AH129" s="844"/>
      <c r="AI129" s="844"/>
      <c r="AJ129" s="845"/>
      <c r="AK129" s="846">
        <v>5752925</v>
      </c>
      <c r="AL129" s="844"/>
      <c r="AM129" s="844"/>
      <c r="AN129" s="844"/>
      <c r="AO129" s="845"/>
      <c r="AP129" s="847"/>
      <c r="AQ129" s="848"/>
      <c r="AR129" s="848"/>
      <c r="AS129" s="848"/>
      <c r="AT129" s="849"/>
      <c r="AU129" s="229"/>
      <c r="AV129" s="229"/>
      <c r="AW129" s="229"/>
      <c r="AX129" s="815" t="s">
        <v>503</v>
      </c>
      <c r="AY129" s="816"/>
      <c r="AZ129" s="816"/>
      <c r="BA129" s="816"/>
      <c r="BB129" s="816"/>
      <c r="BC129" s="816"/>
      <c r="BD129" s="816"/>
      <c r="BE129" s="817"/>
      <c r="BF129" s="834" t="s">
        <v>128</v>
      </c>
      <c r="BG129" s="835"/>
      <c r="BH129" s="835"/>
      <c r="BI129" s="835"/>
      <c r="BJ129" s="835"/>
      <c r="BK129" s="835"/>
      <c r="BL129" s="836"/>
      <c r="BM129" s="834">
        <v>19.559999999999999</v>
      </c>
      <c r="BN129" s="835"/>
      <c r="BO129" s="835"/>
      <c r="BP129" s="835"/>
      <c r="BQ129" s="835"/>
      <c r="BR129" s="835"/>
      <c r="BS129" s="836"/>
      <c r="BT129" s="834">
        <v>30</v>
      </c>
      <c r="BU129" s="835"/>
      <c r="BV129" s="835"/>
      <c r="BW129" s="835"/>
      <c r="BX129" s="835"/>
      <c r="BY129" s="835"/>
      <c r="BZ129" s="83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838" t="s">
        <v>504</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505</v>
      </c>
      <c r="X130" s="841"/>
      <c r="Y130" s="841"/>
      <c r="Z130" s="842"/>
      <c r="AA130" s="843">
        <v>811137</v>
      </c>
      <c r="AB130" s="844"/>
      <c r="AC130" s="844"/>
      <c r="AD130" s="844"/>
      <c r="AE130" s="845"/>
      <c r="AF130" s="846">
        <v>771335</v>
      </c>
      <c r="AG130" s="844"/>
      <c r="AH130" s="844"/>
      <c r="AI130" s="844"/>
      <c r="AJ130" s="845"/>
      <c r="AK130" s="846">
        <v>834936</v>
      </c>
      <c r="AL130" s="844"/>
      <c r="AM130" s="844"/>
      <c r="AN130" s="844"/>
      <c r="AO130" s="845"/>
      <c r="AP130" s="847"/>
      <c r="AQ130" s="848"/>
      <c r="AR130" s="848"/>
      <c r="AS130" s="848"/>
      <c r="AT130" s="849"/>
      <c r="AU130" s="229"/>
      <c r="AV130" s="229"/>
      <c r="AW130" s="229"/>
      <c r="AX130" s="815" t="s">
        <v>506</v>
      </c>
      <c r="AY130" s="816"/>
      <c r="AZ130" s="816"/>
      <c r="BA130" s="816"/>
      <c r="BB130" s="816"/>
      <c r="BC130" s="816"/>
      <c r="BD130" s="816"/>
      <c r="BE130" s="817"/>
      <c r="BF130" s="818">
        <v>8.3000000000000007</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507</v>
      </c>
      <c r="X131" s="825"/>
      <c r="Y131" s="825"/>
      <c r="Z131" s="826"/>
      <c r="AA131" s="827">
        <v>4434416</v>
      </c>
      <c r="AB131" s="828"/>
      <c r="AC131" s="828"/>
      <c r="AD131" s="828"/>
      <c r="AE131" s="829"/>
      <c r="AF131" s="830">
        <v>4582245</v>
      </c>
      <c r="AG131" s="828"/>
      <c r="AH131" s="828"/>
      <c r="AI131" s="828"/>
      <c r="AJ131" s="829"/>
      <c r="AK131" s="830">
        <v>4917989</v>
      </c>
      <c r="AL131" s="828"/>
      <c r="AM131" s="828"/>
      <c r="AN131" s="828"/>
      <c r="AO131" s="829"/>
      <c r="AP131" s="831"/>
      <c r="AQ131" s="832"/>
      <c r="AR131" s="832"/>
      <c r="AS131" s="832"/>
      <c r="AT131" s="833"/>
      <c r="AU131" s="229"/>
      <c r="AV131" s="229"/>
      <c r="AW131" s="229"/>
      <c r="AX131" s="793" t="s">
        <v>508</v>
      </c>
      <c r="AY131" s="794"/>
      <c r="AZ131" s="794"/>
      <c r="BA131" s="794"/>
      <c r="BB131" s="794"/>
      <c r="BC131" s="794"/>
      <c r="BD131" s="794"/>
      <c r="BE131" s="795"/>
      <c r="BF131" s="796" t="s">
        <v>444</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802" t="s">
        <v>509</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510</v>
      </c>
      <c r="W132" s="806"/>
      <c r="X132" s="806"/>
      <c r="Y132" s="806"/>
      <c r="Z132" s="807"/>
      <c r="AA132" s="808">
        <v>7.4955755169999998</v>
      </c>
      <c r="AB132" s="809"/>
      <c r="AC132" s="809"/>
      <c r="AD132" s="809"/>
      <c r="AE132" s="810"/>
      <c r="AF132" s="811">
        <v>8.2446268150000002</v>
      </c>
      <c r="AG132" s="809"/>
      <c r="AH132" s="809"/>
      <c r="AI132" s="809"/>
      <c r="AJ132" s="810"/>
      <c r="AK132" s="811">
        <v>9.4401187150000005</v>
      </c>
      <c r="AL132" s="809"/>
      <c r="AM132" s="809"/>
      <c r="AN132" s="809"/>
      <c r="AO132" s="810"/>
      <c r="AP132" s="812"/>
      <c r="AQ132" s="813"/>
      <c r="AR132" s="813"/>
      <c r="AS132" s="813"/>
      <c r="AT132" s="81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511</v>
      </c>
      <c r="W133" s="785"/>
      <c r="X133" s="785"/>
      <c r="Y133" s="785"/>
      <c r="Z133" s="786"/>
      <c r="AA133" s="787">
        <v>7.2</v>
      </c>
      <c r="AB133" s="788"/>
      <c r="AC133" s="788"/>
      <c r="AD133" s="788"/>
      <c r="AE133" s="789"/>
      <c r="AF133" s="787">
        <v>7.4</v>
      </c>
      <c r="AG133" s="788"/>
      <c r="AH133" s="788"/>
      <c r="AI133" s="788"/>
      <c r="AJ133" s="789"/>
      <c r="AK133" s="787">
        <v>8.3000000000000007</v>
      </c>
      <c r="AL133" s="788"/>
      <c r="AM133" s="788"/>
      <c r="AN133" s="788"/>
      <c r="AO133" s="789"/>
      <c r="AP133" s="790"/>
      <c r="AQ133" s="791"/>
      <c r="AR133" s="791"/>
      <c r="AS133" s="791"/>
      <c r="AT133" s="792"/>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mT3fBET4LYTrcVUH6V4hZI86gyg7ja8WtTAr2OiUU4BucAea+D34JULmeCJYsctFqja6vP9MOzEh1mlR75HT1g==" saltValue="leFbm00674PqKTURwpzOo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512</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87SyG8i2MWijftKM+SSQ0p39vG/kx3Ajy+okxqR6drEQ7LMYAWgCoOutSoB0FqHxBS0frp6yiuPqbp6jJQLbnw==" saltValue="5z8tztIwG7Wfeir4SadWYw=="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513</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514</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2" t="s">
        <v>515</v>
      </c>
      <c r="AP7" s="268"/>
      <c r="AQ7" s="269" t="s">
        <v>516</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3"/>
      <c r="AP8" s="274" t="s">
        <v>517</v>
      </c>
      <c r="AQ8" s="275" t="s">
        <v>518</v>
      </c>
      <c r="AR8" s="276" t="s">
        <v>519</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4" t="s">
        <v>520</v>
      </c>
      <c r="AL9" s="1195"/>
      <c r="AM9" s="1195"/>
      <c r="AN9" s="1196"/>
      <c r="AO9" s="277">
        <v>1824889</v>
      </c>
      <c r="AP9" s="277">
        <v>131429</v>
      </c>
      <c r="AQ9" s="278">
        <v>104625</v>
      </c>
      <c r="AR9" s="279">
        <v>25.6</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4" t="s">
        <v>521</v>
      </c>
      <c r="AL10" s="1195"/>
      <c r="AM10" s="1195"/>
      <c r="AN10" s="1196"/>
      <c r="AO10" s="280">
        <v>17030</v>
      </c>
      <c r="AP10" s="280">
        <v>1227</v>
      </c>
      <c r="AQ10" s="281">
        <v>9752</v>
      </c>
      <c r="AR10" s="282">
        <v>-87.4</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4" t="s">
        <v>522</v>
      </c>
      <c r="AL11" s="1195"/>
      <c r="AM11" s="1195"/>
      <c r="AN11" s="1196"/>
      <c r="AO11" s="280" t="s">
        <v>523</v>
      </c>
      <c r="AP11" s="280" t="s">
        <v>523</v>
      </c>
      <c r="AQ11" s="281">
        <v>1608</v>
      </c>
      <c r="AR11" s="282" t="s">
        <v>523</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4" t="s">
        <v>524</v>
      </c>
      <c r="AL12" s="1195"/>
      <c r="AM12" s="1195"/>
      <c r="AN12" s="1196"/>
      <c r="AO12" s="280" t="s">
        <v>523</v>
      </c>
      <c r="AP12" s="280" t="s">
        <v>523</v>
      </c>
      <c r="AQ12" s="281">
        <v>4</v>
      </c>
      <c r="AR12" s="282" t="s">
        <v>523</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4" t="s">
        <v>525</v>
      </c>
      <c r="AL13" s="1195"/>
      <c r="AM13" s="1195"/>
      <c r="AN13" s="1196"/>
      <c r="AO13" s="280">
        <v>125138</v>
      </c>
      <c r="AP13" s="280">
        <v>9012</v>
      </c>
      <c r="AQ13" s="281">
        <v>4175</v>
      </c>
      <c r="AR13" s="282">
        <v>115.9</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4" t="s">
        <v>526</v>
      </c>
      <c r="AL14" s="1195"/>
      <c r="AM14" s="1195"/>
      <c r="AN14" s="1196"/>
      <c r="AO14" s="280">
        <v>168547</v>
      </c>
      <c r="AP14" s="280">
        <v>12139</v>
      </c>
      <c r="AQ14" s="281">
        <v>2340</v>
      </c>
      <c r="AR14" s="282">
        <v>418.8</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7" t="s">
        <v>527</v>
      </c>
      <c r="AL15" s="1198"/>
      <c r="AM15" s="1198"/>
      <c r="AN15" s="1199"/>
      <c r="AO15" s="280">
        <v>-178495</v>
      </c>
      <c r="AP15" s="280">
        <v>-12855</v>
      </c>
      <c r="AQ15" s="281">
        <v>-8060</v>
      </c>
      <c r="AR15" s="282">
        <v>59.5</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7" t="s">
        <v>188</v>
      </c>
      <c r="AL16" s="1198"/>
      <c r="AM16" s="1198"/>
      <c r="AN16" s="1199"/>
      <c r="AO16" s="280">
        <v>1957109</v>
      </c>
      <c r="AP16" s="280">
        <v>140951</v>
      </c>
      <c r="AQ16" s="281">
        <v>114444</v>
      </c>
      <c r="AR16" s="282">
        <v>23.2</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528</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529</v>
      </c>
      <c r="AP20" s="289" t="s">
        <v>530</v>
      </c>
      <c r="AQ20" s="290" t="s">
        <v>531</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0" t="s">
        <v>532</v>
      </c>
      <c r="AL21" s="1201"/>
      <c r="AM21" s="1201"/>
      <c r="AN21" s="1202"/>
      <c r="AO21" s="293">
        <v>14.84</v>
      </c>
      <c r="AP21" s="294">
        <v>10.6</v>
      </c>
      <c r="AQ21" s="295">
        <v>4.24</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0" t="s">
        <v>533</v>
      </c>
      <c r="AL22" s="1201"/>
      <c r="AM22" s="1201"/>
      <c r="AN22" s="1202"/>
      <c r="AO22" s="298">
        <v>95.8</v>
      </c>
      <c r="AP22" s="299">
        <v>97.5</v>
      </c>
      <c r="AQ22" s="300">
        <v>-1.7</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93" t="s">
        <v>534</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63"/>
    </row>
    <row r="27" spans="1:46">
      <c r="A27" s="305"/>
      <c r="AO27" s="258"/>
      <c r="AP27" s="258"/>
      <c r="AQ27" s="258"/>
      <c r="AR27" s="258"/>
      <c r="AS27" s="258"/>
      <c r="AT27" s="258"/>
    </row>
    <row r="28" spans="1:46" ht="17.25">
      <c r="A28" s="259" t="s">
        <v>535</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536</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2" t="s">
        <v>515</v>
      </c>
      <c r="AP30" s="268"/>
      <c r="AQ30" s="269" t="s">
        <v>516</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3"/>
      <c r="AP31" s="274" t="s">
        <v>517</v>
      </c>
      <c r="AQ31" s="275" t="s">
        <v>518</v>
      </c>
      <c r="AR31" s="276" t="s">
        <v>519</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4" t="s">
        <v>537</v>
      </c>
      <c r="AL32" s="1185"/>
      <c r="AM32" s="1185"/>
      <c r="AN32" s="1186"/>
      <c r="AO32" s="308">
        <v>1078946</v>
      </c>
      <c r="AP32" s="308">
        <v>77706</v>
      </c>
      <c r="AQ32" s="309">
        <v>72468</v>
      </c>
      <c r="AR32" s="310">
        <v>7.2</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4" t="s">
        <v>538</v>
      </c>
      <c r="AL33" s="1185"/>
      <c r="AM33" s="1185"/>
      <c r="AN33" s="1186"/>
      <c r="AO33" s="308" t="s">
        <v>523</v>
      </c>
      <c r="AP33" s="308" t="s">
        <v>523</v>
      </c>
      <c r="AQ33" s="309" t="s">
        <v>523</v>
      </c>
      <c r="AR33" s="310" t="s">
        <v>523</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4" t="s">
        <v>539</v>
      </c>
      <c r="AL34" s="1185"/>
      <c r="AM34" s="1185"/>
      <c r="AN34" s="1186"/>
      <c r="AO34" s="308" t="s">
        <v>523</v>
      </c>
      <c r="AP34" s="308" t="s">
        <v>523</v>
      </c>
      <c r="AQ34" s="309">
        <v>1</v>
      </c>
      <c r="AR34" s="310" t="s">
        <v>523</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4" t="s">
        <v>540</v>
      </c>
      <c r="AL35" s="1185"/>
      <c r="AM35" s="1185"/>
      <c r="AN35" s="1186"/>
      <c r="AO35" s="308">
        <v>160693</v>
      </c>
      <c r="AP35" s="308">
        <v>11573</v>
      </c>
      <c r="AQ35" s="309">
        <v>17710</v>
      </c>
      <c r="AR35" s="310">
        <v>-34.700000000000003</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4" t="s">
        <v>541</v>
      </c>
      <c r="AL36" s="1185"/>
      <c r="AM36" s="1185"/>
      <c r="AN36" s="1186"/>
      <c r="AO36" s="308">
        <v>39684</v>
      </c>
      <c r="AP36" s="308">
        <v>2858</v>
      </c>
      <c r="AQ36" s="309">
        <v>2475</v>
      </c>
      <c r="AR36" s="310">
        <v>15.5</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4" t="s">
        <v>542</v>
      </c>
      <c r="AL37" s="1185"/>
      <c r="AM37" s="1185"/>
      <c r="AN37" s="1186"/>
      <c r="AO37" s="308">
        <v>19889</v>
      </c>
      <c r="AP37" s="308">
        <v>1432</v>
      </c>
      <c r="AQ37" s="309">
        <v>637</v>
      </c>
      <c r="AR37" s="310">
        <v>124.8</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7" t="s">
        <v>543</v>
      </c>
      <c r="AL38" s="1188"/>
      <c r="AM38" s="1188"/>
      <c r="AN38" s="1189"/>
      <c r="AO38" s="311" t="s">
        <v>523</v>
      </c>
      <c r="AP38" s="311" t="s">
        <v>523</v>
      </c>
      <c r="AQ38" s="312">
        <v>2</v>
      </c>
      <c r="AR38" s="300" t="s">
        <v>523</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7" t="s">
        <v>544</v>
      </c>
      <c r="AL39" s="1188"/>
      <c r="AM39" s="1188"/>
      <c r="AN39" s="1189"/>
      <c r="AO39" s="308">
        <v>-12</v>
      </c>
      <c r="AP39" s="308">
        <v>-1</v>
      </c>
      <c r="AQ39" s="309">
        <v>-3769</v>
      </c>
      <c r="AR39" s="310">
        <v>-100</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4" t="s">
        <v>545</v>
      </c>
      <c r="AL40" s="1185"/>
      <c r="AM40" s="1185"/>
      <c r="AN40" s="1186"/>
      <c r="AO40" s="308">
        <v>-834936</v>
      </c>
      <c r="AP40" s="308">
        <v>-60132</v>
      </c>
      <c r="AQ40" s="309">
        <v>-62733</v>
      </c>
      <c r="AR40" s="310">
        <v>-4.0999999999999996</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0" t="s">
        <v>297</v>
      </c>
      <c r="AL41" s="1191"/>
      <c r="AM41" s="1191"/>
      <c r="AN41" s="1192"/>
      <c r="AO41" s="308">
        <v>464264</v>
      </c>
      <c r="AP41" s="308">
        <v>33436</v>
      </c>
      <c r="AQ41" s="309">
        <v>26792</v>
      </c>
      <c r="AR41" s="310">
        <v>24.8</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546</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547</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548</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7" t="s">
        <v>515</v>
      </c>
      <c r="AN49" s="1179" t="s">
        <v>549</v>
      </c>
      <c r="AO49" s="1180"/>
      <c r="AP49" s="1180"/>
      <c r="AQ49" s="1180"/>
      <c r="AR49" s="1181"/>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8"/>
      <c r="AN50" s="324" t="s">
        <v>550</v>
      </c>
      <c r="AO50" s="325" t="s">
        <v>551</v>
      </c>
      <c r="AP50" s="326" t="s">
        <v>552</v>
      </c>
      <c r="AQ50" s="327" t="s">
        <v>553</v>
      </c>
      <c r="AR50" s="328" t="s">
        <v>554</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555</v>
      </c>
      <c r="AL51" s="321"/>
      <c r="AM51" s="329">
        <v>2749441</v>
      </c>
      <c r="AN51" s="330">
        <v>180872</v>
      </c>
      <c r="AO51" s="331">
        <v>93.6</v>
      </c>
      <c r="AP51" s="332">
        <v>88968</v>
      </c>
      <c r="AQ51" s="333">
        <v>6.8</v>
      </c>
      <c r="AR51" s="334">
        <v>86.8</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556</v>
      </c>
      <c r="AM52" s="337">
        <v>1087271</v>
      </c>
      <c r="AN52" s="338">
        <v>71526</v>
      </c>
      <c r="AO52" s="339">
        <v>93.3</v>
      </c>
      <c r="AP52" s="340">
        <v>45482</v>
      </c>
      <c r="AQ52" s="341">
        <v>5.5</v>
      </c>
      <c r="AR52" s="342">
        <v>87.8</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557</v>
      </c>
      <c r="AL53" s="321"/>
      <c r="AM53" s="329">
        <v>1930627</v>
      </c>
      <c r="AN53" s="330">
        <v>129703</v>
      </c>
      <c r="AO53" s="331">
        <v>-28.3</v>
      </c>
      <c r="AP53" s="332">
        <v>85173</v>
      </c>
      <c r="AQ53" s="333">
        <v>-4.3</v>
      </c>
      <c r="AR53" s="334">
        <v>-24</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556</v>
      </c>
      <c r="AM54" s="337">
        <v>818711</v>
      </c>
      <c r="AN54" s="338">
        <v>55002</v>
      </c>
      <c r="AO54" s="339">
        <v>-23.1</v>
      </c>
      <c r="AP54" s="340">
        <v>43913</v>
      </c>
      <c r="AQ54" s="341">
        <v>-3.4</v>
      </c>
      <c r="AR54" s="342">
        <v>-19.7</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558</v>
      </c>
      <c r="AL55" s="321"/>
      <c r="AM55" s="329">
        <v>2202653</v>
      </c>
      <c r="AN55" s="330">
        <v>151011</v>
      </c>
      <c r="AO55" s="331">
        <v>16.399999999999999</v>
      </c>
      <c r="AP55" s="332">
        <v>94081</v>
      </c>
      <c r="AQ55" s="333">
        <v>10.5</v>
      </c>
      <c r="AR55" s="334">
        <v>5.9</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556</v>
      </c>
      <c r="AM56" s="337">
        <v>1026640</v>
      </c>
      <c r="AN56" s="338">
        <v>70385</v>
      </c>
      <c r="AO56" s="339">
        <v>28</v>
      </c>
      <c r="AP56" s="340">
        <v>48949</v>
      </c>
      <c r="AQ56" s="341">
        <v>11.5</v>
      </c>
      <c r="AR56" s="342">
        <v>16.5</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559</v>
      </c>
      <c r="AL57" s="321"/>
      <c r="AM57" s="329">
        <v>1457755</v>
      </c>
      <c r="AN57" s="330">
        <v>102062</v>
      </c>
      <c r="AO57" s="331">
        <v>-32.4</v>
      </c>
      <c r="AP57" s="332">
        <v>92632</v>
      </c>
      <c r="AQ57" s="333">
        <v>-1.5</v>
      </c>
      <c r="AR57" s="334">
        <v>-30.9</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556</v>
      </c>
      <c r="AM58" s="337">
        <v>781022</v>
      </c>
      <c r="AN58" s="338">
        <v>54682</v>
      </c>
      <c r="AO58" s="339">
        <v>-22.3</v>
      </c>
      <c r="AP58" s="340">
        <v>47978</v>
      </c>
      <c r="AQ58" s="341">
        <v>-2</v>
      </c>
      <c r="AR58" s="342">
        <v>-20.3</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560</v>
      </c>
      <c r="AL59" s="321"/>
      <c r="AM59" s="329">
        <v>1456624</v>
      </c>
      <c r="AN59" s="330">
        <v>104906</v>
      </c>
      <c r="AO59" s="331">
        <v>2.8</v>
      </c>
      <c r="AP59" s="332">
        <v>96469</v>
      </c>
      <c r="AQ59" s="333">
        <v>4.0999999999999996</v>
      </c>
      <c r="AR59" s="334">
        <v>-1.3</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556</v>
      </c>
      <c r="AM60" s="337">
        <v>719960</v>
      </c>
      <c r="AN60" s="338">
        <v>51852</v>
      </c>
      <c r="AO60" s="339">
        <v>-5.2</v>
      </c>
      <c r="AP60" s="340">
        <v>49775</v>
      </c>
      <c r="AQ60" s="341">
        <v>3.7</v>
      </c>
      <c r="AR60" s="342">
        <v>-8.9</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561</v>
      </c>
      <c r="AL61" s="343"/>
      <c r="AM61" s="344">
        <v>1959420</v>
      </c>
      <c r="AN61" s="345">
        <v>133711</v>
      </c>
      <c r="AO61" s="346">
        <v>10.4</v>
      </c>
      <c r="AP61" s="347">
        <v>91465</v>
      </c>
      <c r="AQ61" s="348">
        <v>3.1</v>
      </c>
      <c r="AR61" s="334">
        <v>7.3</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556</v>
      </c>
      <c r="AM62" s="337">
        <v>886721</v>
      </c>
      <c r="AN62" s="338">
        <v>60689</v>
      </c>
      <c r="AO62" s="339">
        <v>14.1</v>
      </c>
      <c r="AP62" s="340">
        <v>47219</v>
      </c>
      <c r="AQ62" s="341">
        <v>3.1</v>
      </c>
      <c r="AR62" s="342">
        <v>11</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VXfDk8baLAThsAyqyBorM/b0TDREYfnUZSTTIEst/ZWn/zL9gbz5lJcmBBt9XjjZwCoR2KZtHuKAUXx1uETL3Q==" saltValue="RhCbHf1zDKT+LA9dAROVa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563</v>
      </c>
    </row>
    <row r="120" spans="125:125" ht="13.5" hidden="1" customHeight="1"/>
    <row r="121" spans="125:125" ht="13.5" hidden="1" customHeight="1">
      <c r="DU121" s="255"/>
    </row>
  </sheetData>
  <sheetProtection algorithmName="SHA-512" hashValue="0ZroMI/BsvzqT2zAaiapfX6try7LVuhxRQsTvVHH8nOfXzjasr813HA+IvJVyczYMzyy64wkrIh+1HlAYvL2dw==" saltValue="/8J8WMYyigY6zg1TE2uNt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564</v>
      </c>
    </row>
  </sheetData>
  <sheetProtection algorithmName="SHA-512" hashValue="opErqeuqW+4FFc5+vPRJ7qzUVee/oXRBJjUMQ+TKSCRBZcpMms6MeyHocHLXR5bYa4hhG0/fLTGnqGUqqVRmUQ==" saltValue="IEDyjFr6bdgg3ayIzrFcV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565</v>
      </c>
      <c r="G46" s="8" t="s">
        <v>566</v>
      </c>
      <c r="H46" s="8" t="s">
        <v>567</v>
      </c>
      <c r="I46" s="8" t="s">
        <v>568</v>
      </c>
      <c r="J46" s="9" t="s">
        <v>569</v>
      </c>
    </row>
    <row r="47" spans="2:10" ht="57.75" customHeight="1">
      <c r="B47" s="10"/>
      <c r="C47" s="1203" t="s">
        <v>3</v>
      </c>
      <c r="D47" s="1203"/>
      <c r="E47" s="1204"/>
      <c r="F47" s="11">
        <v>29.52</v>
      </c>
      <c r="G47" s="12">
        <v>28.5</v>
      </c>
      <c r="H47" s="12">
        <v>23.01</v>
      </c>
      <c r="I47" s="12">
        <v>20.82</v>
      </c>
      <c r="J47" s="13">
        <v>26.07</v>
      </c>
    </row>
    <row r="48" spans="2:10" ht="57.75" customHeight="1">
      <c r="B48" s="14"/>
      <c r="C48" s="1205" t="s">
        <v>4</v>
      </c>
      <c r="D48" s="1205"/>
      <c r="E48" s="1206"/>
      <c r="F48" s="15">
        <v>4.7699999999999996</v>
      </c>
      <c r="G48" s="16">
        <v>5.05</v>
      </c>
      <c r="H48" s="16">
        <v>3.03</v>
      </c>
      <c r="I48" s="16">
        <v>5.07</v>
      </c>
      <c r="J48" s="17">
        <v>7.53</v>
      </c>
    </row>
    <row r="49" spans="2:10" ht="57.75" customHeight="1" thickBot="1">
      <c r="B49" s="18"/>
      <c r="C49" s="1207" t="s">
        <v>5</v>
      </c>
      <c r="D49" s="1207"/>
      <c r="E49" s="1208"/>
      <c r="F49" s="19" t="s">
        <v>570</v>
      </c>
      <c r="G49" s="20" t="s">
        <v>571</v>
      </c>
      <c r="H49" s="20" t="s">
        <v>572</v>
      </c>
      <c r="I49" s="20">
        <v>1.43</v>
      </c>
      <c r="J49" s="21">
        <v>9.51</v>
      </c>
    </row>
    <row r="50" spans="2:10"/>
  </sheetData>
  <sheetProtection algorithmName="SHA-512" hashValue="4R+DIWnBc0yVecRgd+hLXNkR5oGaaBz5gCcFjFimiz0lCOAacHIepZwJYKjk09Iq03l8t6pmCsRp1YZtSdeAIw==" saltValue="+wIzIFF3fS48omg7DTCJw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2023-03-08T22:25:07Z</cp:lastPrinted>
  <dcterms:created xsi:type="dcterms:W3CDTF">2023-02-20T07:47:43Z</dcterms:created>
  <dcterms:modified xsi:type="dcterms:W3CDTF">2023-11-01T05:44:07Z</dcterms:modified>
  <cp:category/>
</cp:coreProperties>
</file>