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04_市町村回答\03_枕崎市(○，了)\"/>
    </mc:Choice>
  </mc:AlternateContent>
  <bookViews>
    <workbookView xWindow="-120" yWindow="-120" windowWidth="19440" windowHeight="150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CO38" i="10"/>
  <c r="CO39" i="10" s="1"/>
  <c r="CO40" i="10" s="1"/>
  <c r="BW38" i="10"/>
  <c r="BE38" i="10"/>
  <c r="AM38" i="10"/>
  <c r="U38" i="10"/>
  <c r="C38" i="10"/>
  <c r="BW37" i="10"/>
  <c r="BE37" i="10"/>
  <c r="AM37" i="10"/>
  <c r="U37" i="10"/>
  <c r="C37" i="10"/>
  <c r="BW36" i="10"/>
  <c r="BE36" i="10"/>
  <c r="C36" i="10"/>
  <c r="BW35" i="10"/>
  <c r="BE35" i="10"/>
  <c r="C35" i="10"/>
  <c r="CO34" i="10"/>
  <c r="CO35" i="10" s="1"/>
  <c r="CO36" i="10" s="1"/>
  <c r="CO37" i="10" s="1"/>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<sst xmlns="http://schemas.openxmlformats.org/spreadsheetml/2006/main" count="1116" uniqueCount="597">
  <si>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</si>
  <si>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</si>
  <si>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</si>
  <si>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</si>
  <si>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</si>
  <si>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</si>
  <si>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</si>
  <si>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</si>
  <si>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</si>
  <si>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</si>
  <si>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</si>
  <si>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</si>
  <si>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</si>
  <si>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</si>
  <si>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</si>
  <si>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</si>
  <si>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</si>
  <si>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</si>
  <si>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</si>
  <si>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</si>
  <si>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</si>
  <si>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</si>
  <si>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</si>
  <si>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</si>
  <si>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</si>
  <si>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</si>
  <si>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</si>
  <si>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</si>
  <si>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</si>
  <si>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</si>
  <si>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</si>
  <si>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</si>
  <si>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</si>
  <si>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</si>
  <si>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</si>
  <si>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</si>
  <si>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</si>
  <si>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</si>
  <si>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</si>
  <si>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</si>
  <si>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</si>
  <si>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</si>
  <si>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</si>
  <si>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</si>
  <si>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</si>
  <si>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</si>
  <si>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</si>
  <si>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</si>
  <si>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</si>
  <si>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</si>
  <si>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</si>
  <si>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</si>
  <si>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</si>
  <si>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</si>
  <si>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</si>
  <si>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</si>
  <si>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</si>
  <si>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</si>
  <si>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</si>
  <si>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</si>
  <si>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</si>
  <si>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</si>
  <si>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</si>
  <si>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</si>
  <si>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</si>
  <si>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</si>
  <si>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</si>
  <si>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</si>
  <si>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</si>
  <si>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</si>
  <si>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</si>
  <si>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</si>
  <si>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</si>
  <si>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</si>
  <si>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</si>
  <si>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</si>
  <si>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</si>
  <si>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</si>
  <si>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</si>
  <si>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</si>
  <si>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</si>
  <si>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</si>
  <si>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</si>
  <si>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</si>
  <si>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</si>
  <si>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</si>
  <si>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</si>
  <si>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</si>
  <si>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</si>
  <si>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</si>
  <si>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</si>
  <si>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</si>
  <si>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</si>
  <si>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</si>
  <si>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</si>
  <si>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</si>
  <si>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</si>
  <si>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</si>
  <si>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</si>
  <si>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</si>
  <si>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</si>
  <si>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</si>
  <si>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</si>
  <si>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</si>
  <si>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</si>
  <si>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</si>
  <si>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</si>
  <si>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</si>
  <si>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</si>
  <si>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</si>
  <si>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</si>
  <si>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</si>
  <si>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</si>
  <si>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</si>
  <si>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</si>
  <si>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</si>
  <si>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</si>
  <si>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</si>
  <si>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</si>
  <si>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</si>
  <si>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</si>
  <si>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</si>
  <si>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</si>
  <si>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</si>
  <si>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</si>
  <si>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</si>
  <si>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</si>
  <si>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</si>
  <si>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</si>
  <si>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</si>
  <si>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</si>
  <si>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</si>
  <si>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</si>
  <si>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</si>
  <si>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</si>
  <si>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</si>
  <si>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</si>
  <si>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</si>
  <si>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</si>
  <si>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</si>
  <si>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</si>
  <si>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</si>
  <si>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</si>
  <si>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</si>
  <si>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</si>
  <si>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</si>
  <si>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</si>
  <si>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</si>
  <si>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</si>
  <si>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</si>
  <si>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</si>
  <si>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</si>
  <si>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</si>
  <si>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</si>
  <si>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</si>
  <si>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</si>
  <si>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</si>
  <si>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</si>
  <si>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</si>
  <si>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</si>
  <si>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</si>
  <si>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</si>
  <si>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</si>
  <si>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</si>
  <si>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</si>
  <si>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</si>
  <si>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</si>
  <si>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</si>
  <si>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</si>
  <si>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</si>
  <si>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</si>
  <si>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</si>
  <si>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</si>
  <si>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</si>
  <si>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</si>
  <si>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</si>
  <si>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</si>
  <si>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</si>
  <si>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</si>
  <si>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</si>
  <si>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</si>
  <si>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</si>
  <si>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</si>
  <si>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</si>
  <si>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</si>
  <si>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</si>
  <si>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</si>
  <si>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</si>
  <si>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</si>
  <si>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</si>
  <si>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</si>
  <si>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</si>
  <si>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</si>
  <si>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</si>
  <si>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</si>
  <si>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</si>
  <si>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</si>
  <si>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</si>
  <si>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</si>
  <si>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</si>
  <si>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</si>
  <si>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</si>
  <si>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</si>
  <si>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</si>
  <si>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</si>
  <si>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</si>
  <si>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</si>
  <si>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</si>
  <si>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</si>
  <si>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</si>
  <si>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</si>
  <si>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</si>
  <si>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</si>
  <si>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</si>
  <si>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</si>
  <si>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</si>
  <si>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鹿児島県枕崎市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</si>
  <si>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</si>
  <si>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</si>
  <si>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</si>
  <si>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</si>
  <si>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</si>
  <si>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</si>
  <si>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</si>
  <si>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</si>
  <si>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</si>
  <si>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</si>
  <si>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</si>
  <si>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</si>
  <si>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</si>
  <si>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</si>
  <si>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</si>
  <si>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</si>
  <si>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</si>
  <si>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</si>
  <si>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</si>
  <si>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</si>
  <si>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</si>
  <si>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</si>
  <si>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</si>
  <si>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</si>
  <si>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</si>
  <si>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</si>
  <si>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</si>
  <si>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</si>
  <si>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</si>
  <si>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</si>
  <si>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</si>
  <si>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</si>
  <si>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</si>
  <si>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</si>
  <si>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</si>
  <si>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</si>
  <si>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</si>
  <si>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</si>
  <si>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</si>
  <si>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</si>
  <si>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</si>
  <si>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</si>
  <si>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</si>
  <si>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</si>
  <si>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</si>
  <si>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</si>
  <si>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</si>
  <si>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</si>
  <si>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</si>
  <si>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</si>
  <si>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</si>
  <si>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</si>
  <si>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</si>
  <si>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</si>
  <si>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</si>
  <si>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</si>
  <si>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</si>
  <si>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</si>
  <si>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</si>
  <si>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</si>
  <si>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</si>
  <si>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</si>
  <si>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</si>
  <si>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</si>
  <si>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</si>
  <si>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</si>
  <si>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</si>
  <si>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</si>
  <si>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</si>
  <si>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</si>
  <si>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</si>
  <si>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</si>
  <si>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</si>
  <si>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</si>
  <si>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</si>
  <si>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</si>
  <si>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</si>
  <si>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</si>
  <si>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</si>
  <si>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</si>
  <si>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</si>
  <si>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</si>
  <si>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</si>
  <si>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</si>
  <si>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</si>
  <si>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</si>
  <si>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</si>
  <si>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</si>
  <si>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</si>
  <si>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</si>
  <si>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</si>
  <si>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</si>
  <si>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</si>
  <si>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</si>
  <si>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</si>
  <si>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</si>
  <si>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</si>
  <si>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</si>
  <si>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</si>
  <si>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</si>
  <si>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</si>
  <si>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</si>
  <si>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</si>
  <si>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</si>
  <si>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</si>
  <si>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</si>
  <si>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</si>
  <si>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</si>
  <si>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</si>
  <si>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</si>
  <si>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</si>
  <si>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</si>
  <si>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</si>
  <si>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</si>
  <si>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</si>
  <si>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</si>
  <si>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</si>
  <si>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</si>
  <si>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</si>
  <si>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</si>
  <si>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</si>
  <si>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</si>
  <si>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</si>
  <si>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</si>
  <si>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</si>
  <si>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</si>
  <si>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</si>
  <si>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</si>
  <si>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</si>
  <si>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</si>
  <si>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</si>
  <si>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</si>
  <si>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</si>
  <si>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</si>
  <si>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</si>
  <si>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</si>
  <si>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</si>
  <si>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</si>
  <si>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</si>
  <si>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</si>
  <si>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</si>
  <si>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</si>
  <si>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</si>
  <si>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</si>
  <si>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</si>
  <si>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</si>
  <si>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</si>
  <si>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</si>
  <si>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</si>
  <si>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</si>
  <si>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</si>
  <si>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</si>
  <si>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</si>
  <si>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</si>
  <si>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鹿児島県枕崎市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</si>
  <si>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</si>
  <si>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</si>
  <si>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</si>
  <si>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</si>
  <si>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</si>
  <si>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</si>
  <si>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</si>
  <si>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</si>
  <si>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</si>
  <si>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</si>
  <si>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</si>
  <si>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</si>
  <si>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</si>
  <si>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</si>
  <si>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</si>
  <si>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</si>
  <si>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</si>
  <si>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</si>
  <si>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</si>
  <si>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</si>
  <si>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</si>
  <si>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</si>
  <si>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</si>
  <si>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</si>
  <si>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</si>
  <si>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</si>
  <si>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</si>
  <si>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</si>
  <si>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</si>
  <si>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</si>
  <si>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</si>
  <si>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</si>
  <si>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</si>
  <si>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</si>
  <si>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</si>
  <si>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</si>
  <si>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</si>
  <si>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</si>
  <si>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</si>
  <si>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</si>
  <si>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</si>
  <si>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</si>
  <si>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</si>
  <si>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</si>
  <si>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</si>
  <si>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</si>
  <si>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</si>
  <si>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</si>
  <si>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</si>
  <si>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</si>
  <si>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</si>
  <si>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</si>
  <si>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</si>
  <si>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</si>
  <si>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</si>
  <si>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</si>
  <si>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</si>
  <si>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</si>
  <si>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</si>
  <si>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</si>
  <si>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</si>
  <si>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</si>
  <si>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</si>
  <si>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</si>
  <si>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</si>
  <si>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</si>
  <si>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</si>
  <si>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</si>
  <si>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</si>
  <si>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</si>
  <si>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</si>
  <si>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</si>
  <si>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</si>
  <si>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</si>
  <si>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</si>
  <si>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</si>
  <si>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</si>
  <si>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</si>
  <si>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</si>
  <si>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</si>
  <si>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</si>
  <si>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</si>
  <si>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</si>
  <si>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</si>
  <si>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</si>
  <si>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</si>
  <si>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</si>
  <si>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</si>
  <si>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</si>
  <si>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</si>
  <si>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</si>
  <si>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</si>
  <si>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</si>
  <si>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</si>
  <si>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</si>
  <si>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</si>
  <si>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</si>
  <si>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</si>
  <si>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</si>
  <si>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枕崎市公共下水道事業会計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</si>
  <si>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</si>
  <si>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</si>
  <si>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枕崎市立病院事業会計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</si>
  <si>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</si>
  <si>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</si>
  <si>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枕崎市介護保険特別会計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</si>
  <si>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</si>
  <si>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</si>
  <si>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</si>
  <si>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</si>
  <si>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</si>
  <si>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</si>
  <si>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</si>
  <si>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</si>
  <si>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</si>
  <si>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</si>
  <si>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</si>
  <si>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</si>
  <si>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</si>
  <si>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</si>
  <si>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</si>
  <si>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</si>
  <si>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</si>
  <si>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</si>
  <si>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</si>
  <si>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</si>
  <si>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</si>
  <si>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</si>
  <si>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</si>
  <si>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</si>
  <si>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</si>
  <si>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</si>
  <si>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</si>
  <si>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</si>
  <si>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</si>
  <si>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</si>
  <si>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</si>
  <si>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</si>
  <si>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</si>
  <si>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</si>
  <si>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</si>
  <si>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</si>
  <si>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</si>
  <si>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</si>
  <si>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</si>
  <si>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</si>
  <si>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</si>
  <si>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</si>
  <si>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</si>
  <si>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</si>
  <si>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</si>
  <si>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</si>
  <si>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</si>
  <si>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</si>
  <si>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</si>
  <si>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</si>
  <si>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</si>
  <si>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</si>
  <si>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</si>
  <si>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</si>
  <si>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</si>
  <si>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</si>
  <si>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</si>
  <si>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</si>
  <si>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</si>
  <si>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</si>
  <si>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</si>
  <si>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</si>
  <si>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</si>
  <si>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</si>
  <si>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</si>
  <si>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</si>
  <si>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</si>
  <si>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</si>
  <si>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</si>
  <si>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</si>
  <si>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</si>
  <si>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</si>
  <si>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</si>
  <si>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</si>
  <si>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</si>
  <si>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</si>
  <si>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</si>
  <si>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</si>
  <si>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</si>
  <si>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</si>
  <si>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</si>
  <si>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</si>
  <si>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</si>
  <si>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</si>
  <si>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</si>
  <si>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枕崎市水道事業会計</t>
  </si>
  <si>
    <t>枕崎市立病院事業会計</t>
  </si>
  <si>
    <t>枕崎市介護保険特別会計</t>
  </si>
  <si>
    <t>枕崎市公共下水道事業会計</t>
  </si>
  <si>
    <t>枕崎市国民健康保険特別会計</t>
  </si>
  <si>
    <t>枕崎市後期高齢者医療特別会計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</si>
  <si>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</si>
  <si>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</si>
  <si>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</si>
  <si>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</si>
  <si>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</si>
  <si>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</si>
  <si>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</si>
  <si>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</si>
  <si>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</si>
  <si>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鹿児島県市町村総合事務組合</t>
    <phoneticPr fontId="2"/>
  </si>
  <si>
    <t>南薩地区衛生管理組合</t>
    <phoneticPr fontId="2"/>
  </si>
  <si>
    <t>南薩介護保険事務組合</t>
    <phoneticPr fontId="2"/>
  </si>
  <si>
    <t>鹿児島県後期高齢者医療広域連合</t>
    <phoneticPr fontId="2"/>
  </si>
  <si>
    <t>南薩エアポート</t>
    <rPh sb="0" eb="2">
      <t>ナンサツ</t>
    </rPh>
    <phoneticPr fontId="2"/>
  </si>
  <si>
    <t>枕崎お魚センター</t>
    <rPh sb="0" eb="2">
      <t>マクラザキ</t>
    </rPh>
    <rPh sb="3" eb="4">
      <t>サカナ</t>
    </rPh>
    <phoneticPr fontId="2"/>
  </si>
  <si>
    <t>枕崎市かつお公社</t>
    <rPh sb="0" eb="3">
      <t>マクラザキシ</t>
    </rPh>
    <rPh sb="6" eb="8">
      <t>コウシャ</t>
    </rPh>
    <phoneticPr fontId="2"/>
  </si>
  <si>
    <t>南薩木材加工センター</t>
    <rPh sb="0" eb="2">
      <t>ナンサツ</t>
    </rPh>
    <rPh sb="2" eb="4">
      <t>モクザイ</t>
    </rPh>
    <rPh sb="4" eb="6">
      <t>カコウ</t>
    </rPh>
    <phoneticPr fontId="2"/>
  </si>
  <si>
    <t>○</t>
    <phoneticPr fontId="2"/>
  </si>
  <si>
    <t>南薩地場産業振興センター</t>
    <rPh sb="0" eb="2">
      <t>ナンサツ</t>
    </rPh>
    <rPh sb="2" eb="4">
      <t>ジバ</t>
    </rPh>
    <rPh sb="4" eb="6">
      <t>サンギョウ</t>
    </rPh>
    <rPh sb="6" eb="8">
      <t>シンコウ</t>
    </rPh>
    <phoneticPr fontId="2"/>
  </si>
  <si>
    <t>枕崎市水産センター</t>
    <rPh sb="0" eb="3">
      <t>マクラザキシ</t>
    </rPh>
    <rPh sb="3" eb="5">
      <t>スイサン</t>
    </rPh>
    <phoneticPr fontId="2"/>
  </si>
  <si>
    <t>枕崎土地開発公社</t>
    <rPh sb="0" eb="2">
      <t>マクラザキ</t>
    </rPh>
    <rPh sb="2" eb="4">
      <t>トチ</t>
    </rPh>
    <rPh sb="4" eb="6">
      <t>カイハツ</t>
    </rPh>
    <rPh sb="6" eb="8">
      <t>コウシャ</t>
    </rPh>
    <phoneticPr fontId="2"/>
  </si>
  <si>
    <t>-</t>
    <phoneticPr fontId="2"/>
  </si>
  <si>
    <t>ふるさと応援基金</t>
    <rPh sb="4" eb="8">
      <t>オウエンキキン</t>
    </rPh>
    <phoneticPr fontId="5"/>
  </si>
  <si>
    <t>中山間ふるさと・水と土保全基金</t>
    <rPh sb="0" eb="3">
      <t>チュウザンカン</t>
    </rPh>
    <rPh sb="8" eb="9">
      <t>ミズ</t>
    </rPh>
    <rPh sb="10" eb="11">
      <t>ツチ</t>
    </rPh>
    <rPh sb="11" eb="13">
      <t>ホゼン</t>
    </rPh>
    <rPh sb="13" eb="15">
      <t>キキン</t>
    </rPh>
    <phoneticPr fontId="5"/>
  </si>
  <si>
    <t>岩崎奨学基金</t>
    <rPh sb="0" eb="2">
      <t>イワサキ</t>
    </rPh>
    <rPh sb="2" eb="6">
      <t>ショウガクキキン</t>
    </rPh>
    <phoneticPr fontId="5"/>
  </si>
  <si>
    <t>地域振興基金</t>
    <phoneticPr fontId="5"/>
  </si>
  <si>
    <t>庁舎整備基金</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</si>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</sst>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BE0E-495D-A1DC-D88777199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59392</c:v>
                </c:pt>
                <c:pt idx="1">
                  <c:v>91967</c:v>
                </c:pt>
                <c:pt idx="2">
                  <c:v>96158</c:v>
                </c:pt>
                <c:pt idx="3">
                  <c:v>92697</c:v>
                </c:pt>
                <c:pt idx="4">
                  <c:v>86680</c:v>
                </c:pt>
              </c:numCache>
            </c:numRef>
          </c:val>
          <c:smooth val="0"/>
          <c:extLst>
            <c:ext xmlns:c16="http://schemas.microsoft.com/office/drawing/2014/chart" uri="{C3380CC4-5D6E-409C-BE32-E72D297353CC}">
              <c16:uniqueId val="{00000001-BE0E-495D-A1DC-D88777199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6.41</c:v>
                </c:pt>
                <c:pt idx="1">
                  <c:v>6.65</c:v>
                </c:pt>
                <c:pt idx="2">
                  <c:v>5.98</c:v>
                </c:pt>
                <c:pt idx="3">
                  <c:v>6.79</c:v>
                </c:pt>
                <c:pt idx="4">
                  <c:v>10.79</c:v>
                </c:pt>
              </c:numCache>
            </c:numRef>
          </c:val>
          <c:extLst>
            <c:ext xmlns:c16="http://schemas.microsoft.com/office/drawing/2014/chart" uri="{C3380CC4-5D6E-409C-BE32-E72D297353CC}">
              <c16:uniqueId val="{00000000-EEF1-4515-B2F0-E386F267B2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18.64</c:v>
                </c:pt>
                <c:pt idx="1">
                  <c:v>19.510000000000002</c:v>
                </c:pt>
                <c:pt idx="2">
                  <c:v>20.65</c:v>
                </c:pt>
                <c:pt idx="3">
                  <c:v>21.21</c:v>
                </c:pt>
                <c:pt idx="4">
                  <c:v>25.74</c:v>
                </c:pt>
              </c:numCache>
            </c:numRef>
          </c:val>
          <c:extLst>
            <c:ext xmlns:c16="http://schemas.microsoft.com/office/drawing/2014/chart" uri="{C3380CC4-5D6E-409C-BE32-E72D297353CC}">
              <c16:uniqueId val="{00000001-EEF1-4515-B2F0-E386F267B2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1.97</c:v>
                </c:pt>
                <c:pt idx="1">
                  <c:v>2.33</c:v>
                </c:pt>
                <c:pt idx="2">
                  <c:v>1.19</c:v>
                </c:pt>
                <c:pt idx="3">
                  <c:v>2.81</c:v>
                </c:pt>
                <c:pt idx="4">
                  <c:v>10.37</c:v>
                </c:pt>
              </c:numCache>
            </c:numRef>
          </c:val>
          <c:smooth val="0"/>
          <c:extLst>
            <c:ext xmlns:c16="http://schemas.microsoft.com/office/drawing/2014/chart" uri="{C3380CC4-5D6E-409C-BE32-E72D297353CC}">
              <c16:uniqueId val="{00000002-EEF1-4515-B2F0-E386F267B2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0.27</c:v>
                </c:pt>
                <c:pt idx="2">
                  <c:v>#N/A</c:v>
                </c:pt>
                <c:pt idx="3">
                  <c:v>0.06</c:v>
                </c:pt>
                <c:pt idx="4">
                  <c:v>#N/A</c:v>
                </c:pt>
                <c:pt idx="5">
                  <c:v>0.37</c:v>
                </c:pt>
                <c:pt idx="6">
                  <c:v>0</c:v>
                </c:pt>
                <c:pt idx="7">
                  <c:v>0</c:v>
                </c:pt>
                <c:pt idx="8">
                  <c:v>0</c:v>
                </c:pt>
                <c:pt idx="9">
                  <c:v>0</c:v>
                </c:pt>
              </c:numCache>
            </c:numRef>
          </c:val>
          <c:extLst>
            <c:ext xmlns:c16="http://schemas.microsoft.com/office/drawing/2014/chart" uri="{C3380CC4-5D6E-409C-BE32-E72D297353CC}">
              <c16:uniqueId val="{00000000-8289-4617-B410-5E4003F42D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89-4617-B410-5E4003F42D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89-4617-B410-5E4003F42DB6}"/>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3-8289-4617-B410-5E4003F42DB6}"/>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1.47</c:v>
                </c:pt>
                <c:pt idx="2">
                  <c:v>#N/A</c:v>
                </c:pt>
                <c:pt idx="3">
                  <c:v>0.25</c:v>
                </c:pt>
                <c:pt idx="4">
                  <c:v>#N/A</c:v>
                </c:pt>
                <c:pt idx="5">
                  <c:v>0.18</c:v>
                </c:pt>
                <c:pt idx="6">
                  <c:v>#N/A</c:v>
                </c:pt>
                <c:pt idx="7">
                  <c:v>0.17</c:v>
                </c:pt>
                <c:pt idx="8">
                  <c:v>#N/A</c:v>
                </c:pt>
                <c:pt idx="9">
                  <c:v>0.28999999999999998</c:v>
                </c:pt>
              </c:numCache>
            </c:numRef>
          </c:val>
          <c:extLst>
            <c:ext xmlns:c16="http://schemas.microsoft.com/office/drawing/2014/chart" uri="{C3380CC4-5D6E-409C-BE32-E72D297353CC}">
              <c16:uniqueId val="{00000004-8289-4617-B410-5E4003F42DB6}"/>
            </c:ext>
          </c:extLst>
        </c:ser>
        <c:ser>
          <c:idx val="5"/>
          <c:order val="5"/>
          <c:tx>
            <c:strRef>
              <c:f>データシート!$A$32</c:f>
              <c:strCache>
                <c:ptCount val="1"/>
                <c:pt idx="0">
                  <c:v>枕崎市公共下水道事業会計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1.0900000000000001</c:v>
                </c:pt>
                <c:pt idx="8">
                  <c:v>#N/A</c:v>
                </c:pt>
                <c:pt idx="9">
                  <c:v>1.1299999999999999</c:v>
                </c:pt>
              </c:numCache>
            </c:numRef>
          </c:val>
          <c:extLst>
            <c:ext xmlns:c16="http://schemas.microsoft.com/office/drawing/2014/chart" uri="{C3380CC4-5D6E-409C-BE32-E72D297353CC}">
              <c16:uniqueId val="{00000005-8289-4617-B410-5E4003F42DB6}"/>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2.5499999999999998</c:v>
                </c:pt>
                <c:pt idx="2">
                  <c:v>#N/A</c:v>
                </c:pt>
                <c:pt idx="3">
                  <c:v>2.23</c:v>
                </c:pt>
                <c:pt idx="4">
                  <c:v>#N/A</c:v>
                </c:pt>
                <c:pt idx="5">
                  <c:v>1.96</c:v>
                </c:pt>
                <c:pt idx="6">
                  <c:v>#N/A</c:v>
                </c:pt>
                <c:pt idx="7">
                  <c:v>3.03</c:v>
                </c:pt>
                <c:pt idx="8">
                  <c:v>#N/A</c:v>
                </c:pt>
                <c:pt idx="9">
                  <c:v>2.38</c:v>
                </c:pt>
              </c:numCache>
            </c:numRef>
          </c:val>
          <c:extLst>
            <c:ext xmlns:c16="http://schemas.microsoft.com/office/drawing/2014/chart" uri="{C3380CC4-5D6E-409C-BE32-E72D297353CC}">
              <c16:uniqueId val="{00000006-8289-4617-B410-5E4003F42DB6}"/>
            </c:ext>
          </c:extLst>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6.48</c:v>
                </c:pt>
                <c:pt idx="2">
                  <c:v>#N/A</c:v>
                </c:pt>
                <c:pt idx="3">
                  <c:v>6.66</c:v>
                </c:pt>
                <c:pt idx="4">
                  <c:v>#N/A</c:v>
                </c:pt>
                <c:pt idx="5">
                  <c:v>6.65</c:v>
                </c:pt>
                <c:pt idx="6">
                  <c:v>#N/A</c:v>
                </c:pt>
                <c:pt idx="7">
                  <c:v>6.37</c:v>
                </c:pt>
                <c:pt idx="8">
                  <c:v>#N/A</c:v>
                </c:pt>
                <c:pt idx="9">
                  <c:v>7.32</c:v>
                </c:pt>
              </c:numCache>
            </c:numRef>
          </c:val>
          <c:extLst>
            <c:ext xmlns:c16="http://schemas.microsoft.com/office/drawing/2014/chart" uri="{C3380CC4-5D6E-409C-BE32-E72D297353CC}">
              <c16:uniqueId val="{00000007-8289-4617-B410-5E4003F42DB6}"/>
            </c:ext>
          </c:extLst>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12.37</c:v>
                </c:pt>
                <c:pt idx="2">
                  <c:v>#N/A</c:v>
                </c:pt>
                <c:pt idx="3">
                  <c:v>12.59</c:v>
                </c:pt>
                <c:pt idx="4">
                  <c:v>#N/A</c:v>
                </c:pt>
                <c:pt idx="5">
                  <c:v>12.32</c:v>
                </c:pt>
                <c:pt idx="6">
                  <c:v>#N/A</c:v>
                </c:pt>
                <c:pt idx="7">
                  <c:v>11.33</c:v>
                </c:pt>
                <c:pt idx="8">
                  <c:v>#N/A</c:v>
                </c:pt>
                <c:pt idx="9">
                  <c:v>9.74</c:v>
                </c:pt>
              </c:numCache>
            </c:numRef>
          </c:val>
          <c:extLst>
            <c:ext xmlns:c16="http://schemas.microsoft.com/office/drawing/2014/chart" uri="{C3380CC4-5D6E-409C-BE32-E72D297353CC}">
              <c16:uniqueId val="{00000008-8289-4617-B410-5E4003F42D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6.41</c:v>
                </c:pt>
                <c:pt idx="2">
                  <c:v>#N/A</c:v>
                </c:pt>
                <c:pt idx="3">
                  <c:v>6.64</c:v>
                </c:pt>
                <c:pt idx="4">
                  <c:v>#N/A</c:v>
                </c:pt>
                <c:pt idx="5">
                  <c:v>5.97</c:v>
                </c:pt>
                <c:pt idx="6">
                  <c:v>#N/A</c:v>
                </c:pt>
                <c:pt idx="7">
                  <c:v>6.79</c:v>
                </c:pt>
                <c:pt idx="8">
                  <c:v>#N/A</c:v>
                </c:pt>
                <c:pt idx="9">
                  <c:v>10.79</c:v>
                </c:pt>
              </c:numCache>
            </c:numRef>
          </c:val>
          <c:extLst>
            <c:ext xmlns:c16="http://schemas.microsoft.com/office/drawing/2014/chart" uri="{C3380CC4-5D6E-409C-BE32-E72D297353CC}">
              <c16:uniqueId val="{00000009-8289-4617-B410-5E4003F42D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824</c:v>
                </c:pt>
                <c:pt idx="5">
                  <c:v>816</c:v>
                </c:pt>
                <c:pt idx="8">
                  <c:v>845</c:v>
                </c:pt>
                <c:pt idx="11">
                  <c:v>848</c:v>
                </c:pt>
                <c:pt idx="14">
                  <c:v>862</c:v>
                </c:pt>
              </c:numCache>
            </c:numRef>
          </c:val>
          <c:extLst>
            <c:ext xmlns:c16="http://schemas.microsoft.com/office/drawing/2014/chart" uri="{C3380CC4-5D6E-409C-BE32-E72D297353CC}">
              <c16:uniqueId val="{00000000-0A29-410F-BE40-5837DCFC56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29-410F-BE40-5837DCFC56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2-0A29-410F-BE40-5837DCFC56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29-410F-BE40-5837DCFC56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241</c:v>
                </c:pt>
                <c:pt idx="3">
                  <c:v>261</c:v>
                </c:pt>
                <c:pt idx="6">
                  <c:v>264</c:v>
                </c:pt>
                <c:pt idx="9">
                  <c:v>265</c:v>
                </c:pt>
                <c:pt idx="12">
                  <c:v>277</c:v>
                </c:pt>
              </c:numCache>
            </c:numRef>
          </c:val>
          <c:extLst>
            <c:ext xmlns:c16="http://schemas.microsoft.com/office/drawing/2014/chart" uri="{C3380CC4-5D6E-409C-BE32-E72D297353CC}">
              <c16:uniqueId val="{00000004-0A29-410F-BE40-5837DCFC56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29-410F-BE40-5837DCFC56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29-410F-BE40-5837DCFC56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1122</c:v>
                </c:pt>
                <c:pt idx="3">
                  <c:v>1092</c:v>
                </c:pt>
                <c:pt idx="6">
                  <c:v>1063</c:v>
                </c:pt>
                <c:pt idx="9">
                  <c:v>1043</c:v>
                </c:pt>
                <c:pt idx="12">
                  <c:v>1028</c:v>
                </c:pt>
              </c:numCache>
            </c:numRef>
          </c:val>
          <c:extLst>
            <c:ext xmlns:c16="http://schemas.microsoft.com/office/drawing/2014/chart" uri="{C3380CC4-5D6E-409C-BE32-E72D297353CC}">
              <c16:uniqueId val="{00000007-0A29-410F-BE40-5837DCFC56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542</c:v>
                </c:pt>
                <c:pt idx="2">
                  <c:v>#N/A</c:v>
                </c:pt>
                <c:pt idx="3">
                  <c:v>#N/A</c:v>
                </c:pt>
                <c:pt idx="4">
                  <c:v>540</c:v>
                </c:pt>
                <c:pt idx="5">
                  <c:v>#N/A</c:v>
                </c:pt>
                <c:pt idx="6">
                  <c:v>#N/A</c:v>
                </c:pt>
                <c:pt idx="7">
                  <c:v>484</c:v>
                </c:pt>
                <c:pt idx="8">
                  <c:v>#N/A</c:v>
                </c:pt>
                <c:pt idx="9">
                  <c:v>#N/A</c:v>
                </c:pt>
                <c:pt idx="10">
                  <c:v>461</c:v>
                </c:pt>
                <c:pt idx="11">
                  <c:v>#N/A</c:v>
                </c:pt>
                <c:pt idx="12">
                  <c:v>#N/A</c:v>
                </c:pt>
                <c:pt idx="13">
                  <c:v>444</c:v>
                </c:pt>
                <c:pt idx="14">
                  <c:v>#N/A</c:v>
                </c:pt>
              </c:numCache>
            </c:numRef>
          </c:val>
          <c:smooth val="0"/>
          <c:extLst>
            <c:ext xmlns:c16="http://schemas.microsoft.com/office/drawing/2014/chart" uri="{C3380CC4-5D6E-409C-BE32-E72D297353CC}">
              <c16:uniqueId val="{00000008-0A29-410F-BE40-5837DCFC56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8993</c:v>
                </c:pt>
                <c:pt idx="5">
                  <c:v>9157</c:v>
                </c:pt>
                <c:pt idx="8">
                  <c:v>9539</c:v>
                </c:pt>
                <c:pt idx="11">
                  <c:v>9704</c:v>
                </c:pt>
                <c:pt idx="14">
                  <c:v>9746</c:v>
                </c:pt>
              </c:numCache>
            </c:numRef>
          </c:val>
          <c:extLst>
            <c:ext xmlns:c16="http://schemas.microsoft.com/office/drawing/2014/chart" uri="{C3380CC4-5D6E-409C-BE32-E72D297353CC}">
              <c16:uniqueId val="{00000000-353A-429C-8A26-808F0F5215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695</c:v>
                </c:pt>
                <c:pt idx="5">
                  <c:v>694</c:v>
                </c:pt>
                <c:pt idx="8">
                  <c:v>693</c:v>
                </c:pt>
                <c:pt idx="11">
                  <c:v>662</c:v>
                </c:pt>
                <c:pt idx="14">
                  <c:v>618</c:v>
                </c:pt>
              </c:numCache>
            </c:numRef>
          </c:val>
          <c:extLst>
            <c:ext xmlns:c16="http://schemas.microsoft.com/office/drawing/2014/chart" uri="{C3380CC4-5D6E-409C-BE32-E72D297353CC}">
              <c16:uniqueId val="{00000001-353A-429C-8A26-808F0F5215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2224</c:v>
                </c:pt>
                <c:pt idx="5">
                  <c:v>2718</c:v>
                </c:pt>
                <c:pt idx="8">
                  <c:v>4004</c:v>
                </c:pt>
                <c:pt idx="11">
                  <c:v>5348</c:v>
                </c:pt>
                <c:pt idx="14">
                  <c:v>6859</c:v>
                </c:pt>
              </c:numCache>
            </c:numRef>
          </c:val>
          <c:extLst>
            <c:ext xmlns:c16="http://schemas.microsoft.com/office/drawing/2014/chart" uri="{C3380CC4-5D6E-409C-BE32-E72D297353CC}">
              <c16:uniqueId val="{00000002-353A-429C-8A26-808F0F5215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3A-429C-8A26-808F0F5215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3A-429C-8A26-808F0F5215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81</c:v>
                </c:pt>
                <c:pt idx="3">
                  <c:v>53</c:v>
                </c:pt>
                <c:pt idx="6">
                  <c:v>65</c:v>
                </c:pt>
                <c:pt idx="9">
                  <c:v>59</c:v>
                </c:pt>
                <c:pt idx="12">
                  <c:v>90</c:v>
                </c:pt>
              </c:numCache>
            </c:numRef>
          </c:val>
          <c:extLst>
            <c:ext xmlns:c16="http://schemas.microsoft.com/office/drawing/2014/chart" uri="{C3380CC4-5D6E-409C-BE32-E72D297353CC}">
              <c16:uniqueId val="{00000005-353A-429C-8A26-808F0F5215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3148</c:v>
                </c:pt>
                <c:pt idx="3">
                  <c:v>2950</c:v>
                </c:pt>
                <c:pt idx="6">
                  <c:v>2841</c:v>
                </c:pt>
                <c:pt idx="9">
                  <c:v>2753</c:v>
                </c:pt>
                <c:pt idx="12">
                  <c:v>2362</c:v>
                </c:pt>
              </c:numCache>
            </c:numRef>
          </c:val>
          <c:extLst>
            <c:ext xmlns:c16="http://schemas.microsoft.com/office/drawing/2014/chart" uri="{C3380CC4-5D6E-409C-BE32-E72D297353CC}">
              <c16:uniqueId val="{00000006-353A-429C-8A26-808F0F5215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53A-429C-8A26-808F0F5215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3189</c:v>
                </c:pt>
                <c:pt idx="3">
                  <c:v>3150</c:v>
                </c:pt>
                <c:pt idx="6">
                  <c:v>3293</c:v>
                </c:pt>
                <c:pt idx="9">
                  <c:v>3199</c:v>
                </c:pt>
                <c:pt idx="12">
                  <c:v>2905</c:v>
                </c:pt>
              </c:numCache>
            </c:numRef>
          </c:val>
          <c:extLst>
            <c:ext xmlns:c16="http://schemas.microsoft.com/office/drawing/2014/chart" uri="{C3380CC4-5D6E-409C-BE32-E72D297353CC}">
              <c16:uniqueId val="{00000008-353A-429C-8A26-808F0F5215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c:v>
                </c:pt>
                <c:pt idx="3">
                  <c:v>7</c:v>
                </c:pt>
                <c:pt idx="6">
                  <c:v>4</c:v>
                </c:pt>
                <c:pt idx="9">
                  <c:v>3</c:v>
                </c:pt>
                <c:pt idx="12">
                  <c:v>1</c:v>
                </c:pt>
              </c:numCache>
            </c:numRef>
          </c:val>
          <c:extLst>
            <c:ext xmlns:c16="http://schemas.microsoft.com/office/drawing/2014/chart" uri="{C3380CC4-5D6E-409C-BE32-E72D297353CC}">
              <c16:uniqueId val="{00000009-353A-429C-8A26-808F0F5215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10642</c:v>
                </c:pt>
                <c:pt idx="3">
                  <c:v>10637</c:v>
                </c:pt>
                <c:pt idx="6">
                  <c:v>11002</c:v>
                </c:pt>
                <c:pt idx="9">
                  <c:v>11200</c:v>
                </c:pt>
                <c:pt idx="12">
                  <c:v>11212</c:v>
                </c:pt>
              </c:numCache>
            </c:numRef>
          </c:val>
          <c:extLst>
            <c:ext xmlns:c16="http://schemas.microsoft.com/office/drawing/2014/chart" uri="{C3380CC4-5D6E-409C-BE32-E72D297353CC}">
              <c16:uniqueId val="{0000000A-353A-429C-8A26-808F0F5215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5157</c:v>
                </c:pt>
                <c:pt idx="2">
                  <c:v>#N/A</c:v>
                </c:pt>
                <c:pt idx="3">
                  <c:v>#N/A</c:v>
                </c:pt>
                <c:pt idx="4">
                  <c:v>4229</c:v>
                </c:pt>
                <c:pt idx="5">
                  <c:v>#N/A</c:v>
                </c:pt>
                <c:pt idx="6">
                  <c:v>#N/A</c:v>
                </c:pt>
                <c:pt idx="7">
                  <c:v>2969</c:v>
                </c:pt>
                <c:pt idx="8">
                  <c:v>#N/A</c:v>
                </c:pt>
                <c:pt idx="9">
                  <c:v>#N/A</c:v>
                </c:pt>
                <c:pt idx="10">
                  <c:v>1500</c:v>
                </c:pt>
                <c:pt idx="11">
                  <c:v>#N/A</c:v>
                </c:pt>
                <c:pt idx="12">
                  <c:v>#N/A</c:v>
                </c:pt>
                <c:pt idx="13">
                  <c:v>0</c:v>
                </c:pt>
                <c:pt idx="14">
                  <c:v>#N/A</c:v>
                </c:pt>
              </c:numCache>
            </c:numRef>
          </c:val>
          <c:smooth val="0"/>
          <c:extLst>
            <c:ext xmlns:c16="http://schemas.microsoft.com/office/drawing/2014/chart" uri="{C3380CC4-5D6E-409C-BE32-E72D297353CC}">
              <c16:uniqueId val="{0000000B-353A-429C-8A26-808F0F5215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1242</c:v>
                </c:pt>
                <c:pt idx="1">
                  <c:v>1314</c:v>
                </c:pt>
                <c:pt idx="2">
                  <c:v>1693</c:v>
                </c:pt>
              </c:numCache>
            </c:numRef>
          </c:val>
          <c:extLst>
            <c:ext xmlns:c16="http://schemas.microsoft.com/office/drawing/2014/chart" uri="{C3380CC4-5D6E-409C-BE32-E72D297353CC}">
              <c16:uniqueId val="{00000000-088D-49C8-B65A-54E18E15A7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338</c:v>
                </c:pt>
                <c:pt idx="1">
                  <c:v>338</c:v>
                </c:pt>
                <c:pt idx="2">
                  <c:v>342</c:v>
                </c:pt>
              </c:numCache>
            </c:numRef>
          </c:val>
          <c:extLst>
            <c:ext xmlns:c16="http://schemas.microsoft.com/office/drawing/2014/chart" uri="{C3380CC4-5D6E-409C-BE32-E72D297353CC}">
              <c16:uniqueId val="{00000001-088D-49C8-B65A-54E18E15A7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2028</c:v>
                </c:pt>
                <c:pt idx="1">
                  <c:v>3257</c:v>
                </c:pt>
                <c:pt idx="2">
                  <c:v>4333</c:v>
                </c:pt>
              </c:numCache>
            </c:numRef>
          </c:val>
          <c:extLst>
            <c:ext xmlns:c16="http://schemas.microsoft.com/office/drawing/2014/chart" uri="{C3380CC4-5D6E-409C-BE32-E72D297353CC}">
              <c16:uniqueId val="{00000002-088D-49C8-B65A-54E18E15A7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本市は水道・病院・下水道事業を実施していることから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公営企業債の元利償還金に対する繰出の負担が大きくなっている。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年度については公共下水道事業分の準元利償還金が増加したものの</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一般会計の元利償還金はこれまでの繰上償還の影響などで減少したことから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実質公債費比率の分子も減少した。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実質公債費比率は年々改善が図られているものの</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依然として高い水準にあるため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必要となる社会資本への投資を行いつつ</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交付税措置の有利な地方債の活用により実質的な公債費負担の軽減に努める。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　減債基金残高のうち</a:t>
          </a:r>
          <a:r>
            <a:rPr kumimoji="1" lang="ja-JP" altLang="en-US"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実質公債比率の算定に用いる満期一括償還地方債の償還の財源として積み立てた額はない。</a:t>
          </a:r>
          <a:endParaRPr lang="ja-JP" altLang="ja-JP" sz="1000">
            <a:solidFill>
              <a:sysClr val="windowText" lastClr="00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将来負担額については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比率を求める算式の分母となる標準財政規模から算入公債費を差し引いた額が前年度に比べ増加した。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一方</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分子については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将来負担額は</a:t>
          </a:r>
          <a:r>
            <a:rPr kumimoji="1" lang="ja-JP" altLang="en-US" sz="1100">
              <a:solidFill>
                <a:schemeClr val="tx1"/>
              </a:solidFill>
              <a:effectLst/>
              <a:latin typeface="+mn-lt"/>
              <a:ea typeface="+mn-ea"/>
              <a:cs typeface="+mn-cs"/>
            </a:rPr>
            <a:t>減少したことに加え、</a:t>
          </a:r>
          <a:r>
            <a:rPr kumimoji="1" lang="ja-JP" altLang="ja-JP" sz="1100">
              <a:solidFill>
                <a:schemeClr val="tx1"/>
              </a:solidFill>
              <a:effectLst/>
              <a:latin typeface="+mn-lt"/>
              <a:ea typeface="+mn-ea"/>
              <a:cs typeface="+mn-cs"/>
            </a:rPr>
            <a:t>充当可能財源等について充当可能基金がふるさと応援基金の影響による大幅な増などにより増加し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また</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基準財政需要額算入見込額についても交付税措置</a:t>
          </a:r>
          <a:r>
            <a:rPr kumimoji="1" lang="ja-JP" altLang="en-US" sz="1100">
              <a:solidFill>
                <a:schemeClr val="tx1"/>
              </a:solidFill>
              <a:effectLst/>
              <a:latin typeface="+mn-lt"/>
              <a:ea typeface="+mn-ea"/>
              <a:cs typeface="+mn-cs"/>
            </a:rPr>
            <a:t>率</a:t>
          </a:r>
          <a:r>
            <a:rPr kumimoji="1" lang="ja-JP" altLang="ja-JP" sz="1100">
              <a:solidFill>
                <a:schemeClr val="tx1"/>
              </a:solidFill>
              <a:effectLst/>
              <a:latin typeface="+mn-lt"/>
              <a:ea typeface="+mn-ea"/>
              <a:cs typeface="+mn-cs"/>
            </a:rPr>
            <a:t>の高い有利な地方債の活用に努めてきたことから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前年度よりも</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今後も</a:t>
          </a:r>
          <a:r>
            <a:rPr kumimoji="1" lang="ja-JP" altLang="ja-JP" sz="1100">
              <a:solidFill>
                <a:schemeClr val="tx1"/>
              </a:solidFill>
              <a:effectLst/>
              <a:latin typeface="+mn-lt"/>
              <a:ea typeface="+mn-ea"/>
              <a:cs typeface="+mn-cs"/>
            </a:rPr>
            <a:t>引き続き市全体で投資的経費の適切な選択・重点化等を行いながら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交付税措置</a:t>
          </a:r>
          <a:r>
            <a:rPr kumimoji="1" lang="ja-JP" altLang="en-US" sz="1100">
              <a:solidFill>
                <a:schemeClr val="tx1"/>
              </a:solidFill>
              <a:effectLst/>
              <a:latin typeface="+mn-lt"/>
              <a:ea typeface="+mn-ea"/>
              <a:cs typeface="+mn-cs"/>
            </a:rPr>
            <a:t>率</a:t>
          </a:r>
          <a:r>
            <a:rPr kumimoji="1" lang="ja-JP" altLang="ja-JP" sz="1100">
              <a:solidFill>
                <a:schemeClr val="tx1"/>
              </a:solidFill>
              <a:effectLst/>
              <a:latin typeface="+mn-lt"/>
              <a:ea typeface="+mn-ea"/>
              <a:cs typeface="+mn-cs"/>
            </a:rPr>
            <a:t>の高い有利な地方債を活用し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後年度負担を軽減していくとともに</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財政調整基金をはじめとする基金を確保し</a:t>
          </a:r>
          <a:r>
            <a:rPr kumimoji="1" lang="ja-JP" altLang="en-US" sz="1100">
              <a:solidFill>
                <a:schemeClr val="tx1"/>
              </a:solidFill>
              <a:effectLst/>
              <a:latin typeface="+mn-lt"/>
              <a:ea typeface="+mn-ea"/>
              <a:cs typeface="+mn-cs"/>
            </a:rPr>
            <a:t>、財政の健全化</a:t>
          </a:r>
          <a:r>
            <a:rPr kumimoji="1" lang="ja-JP" altLang="ja-JP" sz="1100">
              <a:solidFill>
                <a:schemeClr val="tx1"/>
              </a:solidFill>
              <a:effectLst/>
              <a:latin typeface="+mn-lt"/>
              <a:ea typeface="+mn-ea"/>
              <a:cs typeface="+mn-cs"/>
            </a:rPr>
            <a:t>に努める。</a:t>
          </a:r>
          <a:endParaRPr lang="ja-JP" altLang="ja-JP" sz="1400">
            <a:solidFill>
              <a:schemeClr val="tx1"/>
            </a:solidFill>
            <a:effectLst/>
          </a:endParaRPr>
        </a:p>
        <a:p>
          <a:r>
            <a:rPr kumimoji="1" lang="en-US" altLang="ja-JP" sz="1400">
              <a:solidFill>
                <a:srgbClr val="FF0000"/>
              </a:solidFill>
              <a:latin typeface="ＭＳ ゴシック" pitchFamily="49" charset="-128"/>
              <a:ea typeface="ＭＳ ゴシック" pitchFamily="49" charset="-128"/>
            </a:rPr>
            <a:t>	</a:t>
          </a:r>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1,119,900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2,577,898</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特にふるさと納税の増に伴うふるさと応援基金の増が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基金全体の増の要因となっている。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有用な人材育成を図る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・ふるさと応援基金：ふるさと納税の増に伴う増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・地域振興基金：指定寄附による積立に伴う増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・庁舎整備基金：庁舎の建替えを見据えた基金積み立ての増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近年のふるさと納税の増により短期的には今後も増加していく見込みであるが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それぞれの使途に沿った事業に充当していくため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中長期的には残高を増やしていく方針ではない。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財政調整基金については取り崩し</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わず、</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決算剰余金等により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378,700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令和７年度末までに減債基金と合わせて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減債基金については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17,000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今後の公債費負担の軽減対策として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20,700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令和７年度末までに財政調整基金と合わせて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20,020
19,689
74.78
17,191,592
16,439,797
709,992
6,577,106
11,212,051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baseline="0">
              <a:solidFill>
                <a:schemeClr val="tx1"/>
              </a:solidFill>
              <a:effectLst/>
              <a:latin typeface="+mn-lt"/>
              <a:ea typeface="+mn-ea"/>
              <a:cs typeface="+mn-cs"/>
            </a:rPr>
            <a:t>算式の分母である基準財政需要額が</a:t>
          </a:r>
          <a:r>
            <a:rPr kumimoji="1" lang="ja-JP" altLang="en-US" sz="1100" baseline="0">
              <a:solidFill>
                <a:schemeClr val="tx1"/>
              </a:solidFill>
              <a:effectLst/>
              <a:latin typeface="+mn-lt"/>
              <a:ea typeface="+mn-ea"/>
              <a:cs typeface="+mn-cs"/>
            </a:rPr>
            <a:t>地域振興費</a:t>
          </a:r>
          <a:r>
            <a:rPr kumimoji="1" lang="ja-JP" altLang="ja-JP" sz="1100" baseline="0">
              <a:solidFill>
                <a:schemeClr val="tx1"/>
              </a:solidFill>
              <a:effectLst/>
              <a:latin typeface="+mn-lt"/>
              <a:ea typeface="+mn-ea"/>
              <a:cs typeface="+mn-cs"/>
            </a:rPr>
            <a:t>の増</a:t>
          </a:r>
          <a:r>
            <a:rPr kumimoji="1" lang="ja-JP" altLang="en-US" sz="1100" baseline="0">
              <a:solidFill>
                <a:schemeClr val="tx1"/>
              </a:solidFill>
              <a:effectLst/>
              <a:latin typeface="+mn-lt"/>
              <a:ea typeface="+mn-ea"/>
              <a:cs typeface="+mn-cs"/>
            </a:rPr>
            <a:t>及び地域デジタル社会推進費の皆増</a:t>
          </a:r>
          <a:r>
            <a:rPr kumimoji="1" lang="ja-JP" altLang="ja-JP" sz="1100" baseline="0">
              <a:solidFill>
                <a:schemeClr val="tx1"/>
              </a:solidFill>
              <a:effectLst/>
              <a:latin typeface="+mn-lt"/>
              <a:ea typeface="+mn-ea"/>
              <a:cs typeface="+mn-cs"/>
            </a:rPr>
            <a:t>等により増加し</a:t>
          </a:r>
          <a:r>
            <a:rPr kumimoji="1" lang="ja-JP" altLang="en-US"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分子である基準財政収入額が</a:t>
          </a:r>
          <a:r>
            <a:rPr kumimoji="1" lang="ja-JP" altLang="en-US" sz="1100" baseline="0">
              <a:solidFill>
                <a:schemeClr val="tx1"/>
              </a:solidFill>
              <a:effectLst/>
              <a:latin typeface="+mn-lt"/>
              <a:ea typeface="+mn-ea"/>
              <a:cs typeface="+mn-cs"/>
            </a:rPr>
            <a:t>市町村民税の減</a:t>
          </a:r>
          <a:r>
            <a:rPr kumimoji="1" lang="ja-JP" altLang="ja-JP" sz="1100" baseline="0">
              <a:solidFill>
                <a:schemeClr val="tx1"/>
              </a:solidFill>
              <a:effectLst/>
              <a:latin typeface="+mn-lt"/>
              <a:ea typeface="+mn-ea"/>
              <a:cs typeface="+mn-cs"/>
            </a:rPr>
            <a:t>等により</a:t>
          </a:r>
          <a:r>
            <a:rPr kumimoji="1" lang="ja-JP" altLang="en-US" sz="1100" baseline="0">
              <a:solidFill>
                <a:schemeClr val="tx1"/>
              </a:solidFill>
              <a:effectLst/>
              <a:latin typeface="+mn-lt"/>
              <a:ea typeface="+mn-ea"/>
              <a:cs typeface="+mn-cs"/>
            </a:rPr>
            <a:t>減少</a:t>
          </a:r>
          <a:r>
            <a:rPr kumimoji="1" lang="ja-JP" altLang="ja-JP" sz="1100" baseline="0">
              <a:solidFill>
                <a:schemeClr val="tx1"/>
              </a:solidFill>
              <a:effectLst/>
              <a:latin typeface="+mn-lt"/>
              <a:ea typeface="+mn-ea"/>
              <a:cs typeface="+mn-cs"/>
            </a:rPr>
            <a:t>したことで</a:t>
          </a:r>
          <a:r>
            <a:rPr kumimoji="1" lang="ja-JP" altLang="en-US"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単年度の財政力指数は</a:t>
          </a:r>
          <a:r>
            <a:rPr kumimoji="1" lang="en-US" altLang="ja-JP" sz="1100" baseline="0">
              <a:solidFill>
                <a:schemeClr val="tx1"/>
              </a:solidFill>
              <a:effectLst/>
              <a:latin typeface="+mn-lt"/>
              <a:ea typeface="+mn-ea"/>
              <a:cs typeface="+mn-cs"/>
            </a:rPr>
            <a:t>0.39</a:t>
          </a:r>
          <a:r>
            <a:rPr kumimoji="1" lang="ja-JP" altLang="ja-JP" sz="1100" baseline="0">
              <a:solidFill>
                <a:schemeClr val="tx1"/>
              </a:solidFill>
              <a:effectLst/>
              <a:latin typeface="+mn-lt"/>
              <a:ea typeface="+mn-ea"/>
              <a:cs typeface="+mn-cs"/>
            </a:rPr>
            <a:t>とな</a:t>
          </a:r>
          <a:r>
            <a:rPr kumimoji="1" lang="ja-JP" altLang="en-US" sz="1100" baseline="0">
              <a:solidFill>
                <a:schemeClr val="tx1"/>
              </a:solidFill>
              <a:effectLst/>
              <a:latin typeface="+mn-lt"/>
              <a:ea typeface="+mn-ea"/>
              <a:cs typeface="+mn-cs"/>
            </a:rPr>
            <a:t>り</a:t>
          </a:r>
          <a:r>
            <a:rPr kumimoji="1" lang="ja-JP" altLang="ja-JP" sz="1100" baseline="0">
              <a:solidFill>
                <a:schemeClr val="tx1"/>
              </a:solidFill>
              <a:effectLst/>
              <a:latin typeface="+mn-lt"/>
              <a:ea typeface="+mn-ea"/>
              <a:cs typeface="+mn-cs"/>
            </a:rPr>
            <a:t>３箇年平均では前年度と</a:t>
          </a:r>
          <a:r>
            <a:rPr kumimoji="1" lang="ja-JP" altLang="en-US" sz="1100" baseline="0">
              <a:solidFill>
                <a:schemeClr val="tx1"/>
              </a:solidFill>
              <a:effectLst/>
              <a:latin typeface="+mn-lt"/>
              <a:ea typeface="+mn-ea"/>
              <a:cs typeface="+mn-cs"/>
            </a:rPr>
            <a:t>比べ</a:t>
          </a:r>
          <a:r>
            <a:rPr kumimoji="1" lang="en-US" altLang="ja-JP" sz="1100" baseline="0">
              <a:solidFill>
                <a:schemeClr val="tx1"/>
              </a:solidFill>
              <a:effectLst/>
              <a:latin typeface="+mn-lt"/>
              <a:ea typeface="+mn-ea"/>
              <a:cs typeface="+mn-cs"/>
            </a:rPr>
            <a:t>0.01</a:t>
          </a:r>
          <a:r>
            <a:rPr kumimoji="1" lang="ja-JP" altLang="en-US" sz="1100" baseline="0">
              <a:solidFill>
                <a:schemeClr val="tx1"/>
              </a:solidFill>
              <a:effectLst/>
              <a:latin typeface="+mn-lt"/>
              <a:ea typeface="+mn-ea"/>
              <a:cs typeface="+mn-cs"/>
            </a:rPr>
            <a:t>ポイント減少して</a:t>
          </a:r>
          <a:r>
            <a:rPr kumimoji="1" lang="ja-JP" altLang="ja-JP" sz="1100" baseline="0">
              <a:solidFill>
                <a:schemeClr val="tx1"/>
              </a:solidFill>
              <a:effectLst/>
              <a:latin typeface="+mn-lt"/>
              <a:ea typeface="+mn-ea"/>
              <a:cs typeface="+mn-cs"/>
            </a:rPr>
            <a:t>いる。</a:t>
          </a:r>
          <a:endParaRPr kumimoji="1" lang="en-US" altLang="ja-JP"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rgbClr val="FF0000"/>
              </a:solidFill>
              <a:effectLst/>
              <a:latin typeface="+mn-lt"/>
              <a:ea typeface="+mn-ea"/>
              <a:cs typeface="+mn-cs"/>
            </a:rPr>
            <a:t>　</a:t>
          </a:r>
          <a:r>
            <a:rPr kumimoji="1" lang="ja-JP" altLang="ja-JP" sz="1100" baseline="0">
              <a:solidFill>
                <a:schemeClr val="tx1"/>
              </a:solidFill>
              <a:effectLst/>
              <a:latin typeface="+mn-lt"/>
              <a:ea typeface="+mn-ea"/>
              <a:cs typeface="+mn-cs"/>
            </a:rPr>
            <a:t>今後も市税等の歳入確保に努め</a:t>
          </a:r>
          <a:r>
            <a:rPr kumimoji="1" lang="ja-JP" altLang="en-US"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定員管理・給与の適正化等により義務的経費を中心とした歳出削減に取り組む。</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算式の分母となる臨時財政対策債を加えた経常一般財源収入額が</a:t>
          </a:r>
          <a:r>
            <a:rPr kumimoji="1" lang="ja-JP" altLang="en-US" sz="1100">
              <a:solidFill>
                <a:sysClr val="windowText" lastClr="000000"/>
              </a:solidFill>
              <a:effectLst/>
              <a:latin typeface="+mn-lt"/>
              <a:ea typeface="+mn-ea"/>
              <a:cs typeface="+mn-cs"/>
            </a:rPr>
            <a:t>地方特例交付金や</a:t>
          </a:r>
          <a:r>
            <a:rPr kumimoji="1" lang="ja-JP" altLang="ja-JP" sz="1100">
              <a:solidFill>
                <a:sysClr val="windowText" lastClr="000000"/>
              </a:solidFill>
              <a:effectLst/>
              <a:latin typeface="+mn-lt"/>
              <a:ea typeface="+mn-ea"/>
              <a:cs typeface="+mn-cs"/>
            </a:rPr>
            <a:t>普通交付税</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の増により増加したことに加え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算式の分子となる経常経費充当一般財源</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人件費の減やふるさと応援基金の活用等により減少し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比率は前年度と比べ</a:t>
          </a:r>
          <a:r>
            <a:rPr kumimoji="1" lang="en-US" altLang="ja-JP" sz="1100">
              <a:solidFill>
                <a:sysClr val="windowText" lastClr="000000"/>
              </a:solidFill>
              <a:effectLst/>
              <a:latin typeface="+mn-lt"/>
              <a:ea typeface="+mn-ea"/>
              <a:cs typeface="+mn-cs"/>
            </a:rPr>
            <a:t>7.7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引き続き市税をはじめとする自主財源の確保や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義務的経費を中心とした経常経費の削減を行うとともに</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ふるさと応援基金の活用を図って経常経費充当一般財源を減少させる。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40005</xdr:rowOff>
    </xdr:from>
    <xdr:to>
      <xdr:col>23</xdr:col>
      <xdr:colOff>133350</xdr:colOff>
      <xdr:row>61</xdr:row>
      <xdr:rowOff>6773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55555"/>
          <a:ext cx="8382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79163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652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61</xdr:row>
      <xdr:rowOff>87206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3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103294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456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160655</xdr:rowOff>
    </xdr:from>
    <xdr:to>
      <xdr:col>23</xdr:col>
      <xdr:colOff>184150</xdr:colOff>
      <xdr:row>59</xdr:row>
      <xdr:rowOff>90805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5732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4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138871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人件費の決算額は職員給</a:t>
          </a:r>
          <a:r>
            <a:rPr kumimoji="1" lang="ja-JP" altLang="en-US" sz="1100">
              <a:solidFill>
                <a:sysClr val="windowText" lastClr="000000"/>
              </a:solidFill>
              <a:effectLst/>
              <a:latin typeface="+mn-lt"/>
              <a:ea typeface="+mn-ea"/>
              <a:cs typeface="+mn-cs"/>
            </a:rPr>
            <a:t>及び退職金の減により前年度に比べ減少</a:t>
          </a:r>
          <a:r>
            <a:rPr kumimoji="1" lang="ja-JP" altLang="ja-JP" sz="1100">
              <a:solidFill>
                <a:sysClr val="windowText" lastClr="000000"/>
              </a:solidFill>
              <a:effectLst/>
              <a:latin typeface="+mn-lt"/>
              <a:ea typeface="+mn-ea"/>
              <a:cs typeface="+mn-cs"/>
            </a:rPr>
            <a:t>している。また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物件費の決算額は</a:t>
          </a:r>
          <a:r>
            <a:rPr kumimoji="1" lang="ja-JP" altLang="en-US" sz="1100">
              <a:solidFill>
                <a:sysClr val="windowText" lastClr="000000"/>
              </a:solidFill>
              <a:effectLst/>
              <a:latin typeface="+mn-lt"/>
              <a:ea typeface="+mn-ea"/>
              <a:cs typeface="+mn-cs"/>
            </a:rPr>
            <a:t>新型コロナウイルスワクチン接種体制確保事業や</a:t>
          </a:r>
          <a:r>
            <a:rPr kumimoji="1" lang="ja-JP" altLang="ja-JP" sz="1100">
              <a:solidFill>
                <a:sysClr val="windowText" lastClr="000000"/>
              </a:solidFill>
              <a:effectLst/>
              <a:latin typeface="+mn-lt"/>
              <a:ea typeface="+mn-ea"/>
              <a:cs typeface="+mn-cs"/>
            </a:rPr>
            <a:t>ふるさと納税返礼事業</a:t>
          </a:r>
          <a:r>
            <a:rPr kumimoji="1" lang="ja-JP" altLang="en-US" sz="1100">
              <a:solidFill>
                <a:sysClr val="windowText" lastClr="000000"/>
              </a:solidFill>
              <a:effectLst/>
              <a:latin typeface="+mn-lt"/>
              <a:ea typeface="+mn-ea"/>
              <a:cs typeface="+mn-cs"/>
            </a:rPr>
            <a:t>の増等に</a:t>
          </a:r>
          <a:r>
            <a:rPr kumimoji="1" lang="ja-JP" altLang="ja-JP" sz="1100">
              <a:solidFill>
                <a:sysClr val="windowText" lastClr="000000"/>
              </a:solidFill>
              <a:effectLst/>
              <a:latin typeface="+mn-lt"/>
              <a:ea typeface="+mn-ea"/>
              <a:cs typeface="+mn-cs"/>
            </a:rPr>
            <a:t>より前年度に比べ増加している。</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ja-JP" altLang="en-US" sz="110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今後も定員管理・給与の適正化等による人件費の見直しなどの行財政改革に取り組むとともに</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事業委託の推進などに伴い物件費が増加傾向にあることから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必要性などを十分に検討し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見直しに努める。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102184</xdr:rowOff>
    </xdr:from>
    <xdr:to>
      <xdr:col>23</xdr:col>
      <xdr:colOff>133350</xdr:colOff>
      <xdr:row>82</xdr:row>
      <xdr:rowOff>117193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61084"/>
          <a:ext cx="838200" cy="1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57891</xdr:rowOff>
    </xdr:from>
    <xdr:to>
      <xdr:col>19</xdr:col>
      <xdr:colOff>133350</xdr:colOff>
      <xdr:row>82</xdr:row>
      <xdr:rowOff>102184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16791"/>
          <a:ext cx="889000" cy="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19402</xdr:rowOff>
    </xdr:from>
    <xdr:to>
      <xdr:col>15</xdr:col>
      <xdr:colOff>82550</xdr:colOff>
      <xdr:row>82</xdr:row>
      <xdr:rowOff>57891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78302"/>
          <a:ext cx="889000" cy="3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7725</xdr:rowOff>
    </xdr:from>
    <xdr:to>
      <xdr:col>11</xdr:col>
      <xdr:colOff>31750</xdr:colOff>
      <xdr:row>82</xdr:row>
      <xdr:rowOff>19402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66625"/>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66393</xdr:rowOff>
    </xdr:from>
    <xdr:to>
      <xdr:col>23</xdr:col>
      <xdr:colOff>184150</xdr:colOff>
      <xdr:row>82</xdr:row>
      <xdr:rowOff>167993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82920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7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51384</xdr:rowOff>
    </xdr:from>
    <xdr:to>
      <xdr:col>19</xdr:col>
      <xdr:colOff>184150</xdr:colOff>
      <xdr:row>82</xdr:row>
      <xdr:rowOff>152984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163161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7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7091</xdr:rowOff>
    </xdr:from>
    <xdr:to>
      <xdr:col>15</xdr:col>
      <xdr:colOff>133350</xdr:colOff>
      <xdr:row>82</xdr:row>
      <xdr:rowOff>108691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118868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3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140052</xdr:rowOff>
    </xdr:from>
    <xdr:to>
      <xdr:col>11</xdr:col>
      <xdr:colOff>82550</xdr:colOff>
      <xdr:row>82</xdr:row>
      <xdr:rowOff>70202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80379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9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128375</xdr:rowOff>
    </xdr:from>
    <xdr:to>
      <xdr:col>7</xdr:col>
      <xdr:colOff>31750</xdr:colOff>
      <xdr:row>82</xdr:row>
      <xdr:rowOff>58525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68702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これまでの職員の給与削減（平成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月～平成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年３月）</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特別昇給の廃止</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特勤手当の見直し等を行っており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a:t>
          </a:r>
          <a:r>
            <a:rPr kumimoji="1" lang="ja-JP" altLang="en-US" sz="1100">
              <a:solidFill>
                <a:schemeClr val="tx1"/>
              </a:solidFill>
              <a:effectLst/>
              <a:latin typeface="+mn-lt"/>
              <a:ea typeface="+mn-ea"/>
              <a:cs typeface="+mn-cs"/>
            </a:rPr>
            <a:t>と同じ値となり、</a:t>
          </a:r>
          <a:r>
            <a:rPr kumimoji="1" lang="ja-JP" altLang="ja-JP" sz="1100">
              <a:solidFill>
                <a:schemeClr val="tx1"/>
              </a:solidFill>
              <a:effectLst/>
              <a:latin typeface="+mn-lt"/>
              <a:ea typeface="+mn-ea"/>
              <a:cs typeface="+mn-cs"/>
            </a:rPr>
            <a:t>類似団体平均よりも低くなった。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引き続き各種手当の見直し等を行い</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一層の給与適正化に努める。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85</xdr:row>
      <xdr:rowOff>165805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3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人口</a:t>
          </a:r>
          <a:r>
            <a:rPr kumimoji="1" lang="ja-JP" altLang="en-US" sz="1100">
              <a:solidFill>
                <a:schemeClr val="tx1"/>
              </a:solidFill>
              <a:effectLst/>
              <a:latin typeface="+mn-lt"/>
              <a:ea typeface="+mn-ea"/>
              <a:cs typeface="+mn-cs"/>
            </a:rPr>
            <a:t>が前年度に比べ</a:t>
          </a:r>
          <a:r>
            <a:rPr kumimoji="1" lang="ja-JP" altLang="ja-JP" sz="1100">
              <a:solidFill>
                <a:schemeClr val="tx1"/>
              </a:solidFill>
              <a:effectLst/>
              <a:latin typeface="+mn-lt"/>
              <a:ea typeface="+mn-ea"/>
              <a:cs typeface="+mn-cs"/>
            </a:rPr>
            <a:t>減少したことから人口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人当たり職員数は</a:t>
          </a:r>
          <a:r>
            <a:rPr kumimoji="1" lang="en-US" altLang="ja-JP" sz="1100">
              <a:solidFill>
                <a:schemeClr val="tx1"/>
              </a:solidFill>
              <a:effectLst/>
              <a:latin typeface="+mn-lt"/>
              <a:ea typeface="+mn-ea"/>
              <a:cs typeface="+mn-cs"/>
            </a:rPr>
            <a:t>0.28</a:t>
          </a:r>
          <a:r>
            <a:rPr kumimoji="1" lang="ja-JP" altLang="ja-JP" sz="1100">
              <a:solidFill>
                <a:schemeClr val="tx1"/>
              </a:solidFill>
              <a:effectLst/>
              <a:latin typeface="+mn-lt"/>
              <a:ea typeface="+mn-ea"/>
              <a:cs typeface="+mn-cs"/>
            </a:rPr>
            <a:t>ポイント上昇した。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今後も行財政改革推進計画における定員管理の目標値に基づき</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行政サービスの質の確保や市職員が担うべき役割や直接行うべき業務を整理し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見直しを行った上で</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引き続き民間委託等の積極的な活用</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さらには市民協働を推進し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また</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職員の年齢構成に考慮しながら新規職員の採用枠の確保を図り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適正な定員管理に努める。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62</xdr:row>
      <xdr:rowOff>14575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230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125125</xdr:rowOff>
    </xdr:from>
    <xdr:to>
      <xdr:col>77</xdr:col>
      <xdr:colOff>44450</xdr:colOff>
      <xdr:row>61</xdr:row>
      <xdr:rowOff>153851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3575"/>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92952</xdr:rowOff>
    </xdr:from>
    <xdr:to>
      <xdr:col>72</xdr:col>
      <xdr:colOff>203200</xdr:colOff>
      <xdr:row>61</xdr:row>
      <xdr:rowOff>125125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140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92952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957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135225</xdr:rowOff>
    </xdr:from>
    <xdr:to>
      <xdr:col>81</xdr:col>
      <xdr:colOff>95250</xdr:colOff>
      <xdr:row>62</xdr:row>
      <xdr:rowOff>65375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107302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74325</xdr:rowOff>
    </xdr:from>
    <xdr:to>
      <xdr:col>73</xdr:col>
      <xdr:colOff>44450</xdr:colOff>
      <xdr:row>62</xdr:row>
      <xdr:rowOff>4475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160702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1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42152</xdr:rowOff>
    </xdr:from>
    <xdr:to>
      <xdr:col>68</xdr:col>
      <xdr:colOff>203200</xdr:colOff>
      <xdr:row>61</xdr:row>
      <xdr:rowOff>143752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128529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比率を求める算式の分母となる標準財政規模から算入公債費を差し引いた額が前年度に比べ増加したことに加え</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分子については一般会計の元利償還金の額が</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これまでの繰上償還の影響などから減となったことや交付税措置率の高い地方債の活用を図ってきたことなどによって分子全体で減となり</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単年度の実質公債費率が前年度に比べ</a:t>
          </a:r>
          <a:r>
            <a:rPr kumimoji="1" lang="en-US" altLang="ja-JP" sz="1000">
              <a:solidFill>
                <a:schemeClr val="tx1"/>
              </a:solidFill>
              <a:effectLst/>
              <a:latin typeface="+mn-lt"/>
              <a:ea typeface="+mn-ea"/>
              <a:cs typeface="+mn-cs"/>
            </a:rPr>
            <a:t>0.8</a:t>
          </a:r>
          <a:r>
            <a:rPr kumimoji="1" lang="ja-JP" altLang="ja-JP" sz="1000">
              <a:solidFill>
                <a:schemeClr val="tx1"/>
              </a:solidFill>
              <a:effectLst/>
              <a:latin typeface="+mn-lt"/>
              <a:ea typeface="+mn-ea"/>
              <a:cs typeface="+mn-cs"/>
            </a:rPr>
            <a:t>ポイント改善し</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３箇年平均では</a:t>
          </a:r>
          <a:r>
            <a:rPr kumimoji="1" lang="en-US" altLang="ja-JP" sz="1000">
              <a:solidFill>
                <a:schemeClr val="tx1"/>
              </a:solidFill>
              <a:effectLst/>
              <a:latin typeface="+mn-lt"/>
              <a:ea typeface="+mn-ea"/>
              <a:cs typeface="+mn-cs"/>
            </a:rPr>
            <a:t>0.9</a:t>
          </a:r>
          <a:r>
            <a:rPr kumimoji="1" lang="ja-JP" altLang="ja-JP" sz="1000">
              <a:solidFill>
                <a:schemeClr val="tx1"/>
              </a:solidFill>
              <a:effectLst/>
              <a:latin typeface="+mn-lt"/>
              <a:ea typeface="+mn-ea"/>
              <a:cs typeface="+mn-cs"/>
            </a:rPr>
            <a:t>ポイント改善した。</a:t>
          </a:r>
          <a:endParaRPr lang="ja-JP" altLang="ja-JP" sz="1000">
            <a:solidFill>
              <a:schemeClr val="tx1"/>
            </a:solidFill>
            <a:effectLst/>
          </a:endParaRPr>
        </a:p>
        <a:p>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今後も投資的経費の適切な選択と重点化等によって計画的に借入額を抑制し</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交付税措置率の高い有利な地方債を活用するほか</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特別会計や公営企業会計まで含めた市全体で実質的な公債費負担の適正な管理を実施する。</a:t>
          </a:r>
          <a:endParaRPr lang="ja-JP" altLang="ja-JP" sz="10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24024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957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36089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6767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36089</xdr:rowOff>
    </xdr:from>
    <xdr:to>
      <xdr:col>72</xdr:col>
      <xdr:colOff>203200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7973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156739</xdr:rowOff>
    </xdr:from>
    <xdr:to>
      <xdr:col>73</xdr:col>
      <xdr:colOff>44450</xdr:colOff>
      <xdr:row>37</xdr:row>
      <xdr:rowOff>86889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71666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81720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89764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算式の分母となる標準財政規模から算入公債費を差し引いた額が前年度に比べ増加した</a:t>
          </a:r>
          <a:r>
            <a:rPr kumimoji="1" lang="ja-JP" altLang="en-US" sz="1050">
              <a:solidFill>
                <a:schemeClr val="tx1"/>
              </a:solidFill>
              <a:effectLst/>
              <a:latin typeface="+mn-lt"/>
              <a:ea typeface="+mn-ea"/>
              <a:cs typeface="+mn-cs"/>
            </a:rPr>
            <a:t>ことに加え、</a:t>
          </a:r>
          <a:r>
            <a:rPr kumimoji="1" lang="ja-JP" altLang="ja-JP" sz="1050">
              <a:solidFill>
                <a:schemeClr val="tx1"/>
              </a:solidFill>
              <a:effectLst/>
              <a:latin typeface="+mn-lt"/>
              <a:ea typeface="+mn-ea"/>
              <a:cs typeface="+mn-cs"/>
            </a:rPr>
            <a:t>分子については</a:t>
          </a:r>
          <a:r>
            <a:rPr kumimoji="1" lang="ja-JP" altLang="en-US" sz="1050">
              <a:solidFill>
                <a:schemeClr val="tx1"/>
              </a:solidFill>
              <a:effectLst/>
              <a:latin typeface="+mn-lt"/>
              <a:ea typeface="+mn-ea"/>
              <a:cs typeface="+mn-cs"/>
            </a:rPr>
            <a:t>退職手当負担見込額の</a:t>
          </a:r>
          <a:r>
            <a:rPr kumimoji="1" lang="ja-JP" altLang="ja-JP" sz="1050">
              <a:solidFill>
                <a:schemeClr val="tx1"/>
              </a:solidFill>
              <a:effectLst/>
              <a:latin typeface="+mn-lt"/>
              <a:ea typeface="+mn-ea"/>
              <a:cs typeface="+mn-cs"/>
            </a:rPr>
            <a:t>減</a:t>
          </a:r>
          <a:r>
            <a:rPr kumimoji="1" lang="ja-JP" altLang="en-US" sz="1050">
              <a:solidFill>
                <a:schemeClr val="tx1"/>
              </a:solidFill>
              <a:effectLst/>
              <a:latin typeface="+mn-lt"/>
              <a:ea typeface="+mn-ea"/>
              <a:cs typeface="+mn-cs"/>
            </a:rPr>
            <a:t>等により</a:t>
          </a:r>
          <a:r>
            <a:rPr kumimoji="1" lang="ja-JP" altLang="ja-JP" sz="1050">
              <a:solidFill>
                <a:schemeClr val="tx1"/>
              </a:solidFill>
              <a:effectLst/>
              <a:latin typeface="+mn-lt"/>
              <a:ea typeface="+mn-ea"/>
              <a:cs typeface="+mn-cs"/>
            </a:rPr>
            <a:t>将来負担額</a:t>
          </a:r>
          <a:r>
            <a:rPr kumimoji="1" lang="ja-JP" altLang="en-US" sz="1050">
              <a:solidFill>
                <a:schemeClr val="tx1"/>
              </a:solidFill>
              <a:effectLst/>
              <a:latin typeface="+mn-lt"/>
              <a:ea typeface="+mn-ea"/>
              <a:cs typeface="+mn-cs"/>
            </a:rPr>
            <a:t>が減少したことや</a:t>
          </a:r>
          <a:r>
            <a:rPr kumimoji="1" lang="ja-JP" altLang="ja-JP" sz="1050">
              <a:solidFill>
                <a:schemeClr val="tx1"/>
              </a:solidFill>
              <a:effectLst/>
              <a:latin typeface="+mn-lt"/>
              <a:ea typeface="+mn-ea"/>
              <a:cs typeface="+mn-cs"/>
            </a:rPr>
            <a:t>ふるさと応援基金の影響により充当可能基金が大幅に増加したことか</a:t>
          </a:r>
          <a:r>
            <a:rPr kumimoji="1" lang="ja-JP" altLang="en-US" sz="1050">
              <a:solidFill>
                <a:schemeClr val="tx1"/>
              </a:solidFill>
              <a:effectLst/>
              <a:latin typeface="+mn-lt"/>
              <a:ea typeface="+mn-ea"/>
              <a:cs typeface="+mn-cs"/>
            </a:rPr>
            <a:t>ら充当可能財源等が将来負担額を上回り、比率は算定されなかった</a:t>
          </a:r>
          <a:r>
            <a:rPr kumimoji="1" lang="ja-JP" altLang="ja-JP" sz="1050">
              <a:solidFill>
                <a:schemeClr val="tx1"/>
              </a:solidFill>
              <a:effectLst/>
              <a:latin typeface="+mn-lt"/>
              <a:ea typeface="+mn-ea"/>
              <a:cs typeface="+mn-cs"/>
            </a:rPr>
            <a:t>。</a:t>
          </a:r>
          <a:endParaRPr lang="ja-JP" altLang="ja-JP" sz="1050">
            <a:solidFill>
              <a:schemeClr val="tx1"/>
            </a:solidFill>
            <a:effectLst/>
          </a:endParaRPr>
        </a:p>
        <a:p>
          <a:r>
            <a:rPr kumimoji="1" lang="ja-JP" altLang="ja-JP" sz="105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今後も市全体で投資的経費の適切な選択と重点化等を行いながら</a:t>
          </a:r>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公営企業会計等を含め交付税措置率の高い有利な地方債を活用して</a:t>
          </a:r>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後年度の実質的な公債費負担を縮減していくとともに</a:t>
          </a:r>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基金を確保することで</a:t>
          </a:r>
          <a:r>
            <a:rPr kumimoji="1" lang="ja-JP" altLang="en-US" sz="1050">
              <a:solidFill>
                <a:schemeClr val="tx1"/>
              </a:solidFill>
              <a:effectLst/>
              <a:latin typeface="+mn-lt"/>
              <a:ea typeface="+mn-ea"/>
              <a:cs typeface="+mn-cs"/>
            </a:rPr>
            <a:t>財政の健全化</a:t>
          </a:r>
          <a:r>
            <a:rPr kumimoji="1" lang="ja-JP" altLang="ja-JP" sz="1050">
              <a:solidFill>
                <a:schemeClr val="tx1"/>
              </a:solidFill>
              <a:effectLst/>
              <a:latin typeface="+mn-lt"/>
              <a:ea typeface="+mn-ea"/>
              <a:cs typeface="+mn-cs"/>
            </a:rPr>
            <a:t>に努める。</a:t>
          </a:r>
          <a:endParaRPr lang="ja-JP" altLang="ja-JP" sz="105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13030</xdr:rowOff>
    </xdr:from>
    <xdr:to>
      <xdr:col>77</xdr:col>
      <xdr:colOff>44450</xdr:colOff>
      <xdr:row>15</xdr:row>
      <xdr:rowOff>152502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84780"/>
          <a:ext cx="889000" cy="1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152502</xdr:rowOff>
    </xdr:from>
    <xdr:to>
      <xdr:col>72</xdr:col>
      <xdr:colOff>203200</xdr:colOff>
      <xdr:row>16</xdr:row>
      <xdr:rowOff>94463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24252"/>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94463</xdr:rowOff>
    </xdr:from>
    <xdr:to>
      <xdr:col>68</xdr:col>
      <xdr:colOff>152400</xdr:colOff>
      <xdr:row>17</xdr:row>
      <xdr:rowOff>11811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37663"/>
          <a:ext cx="889000" cy="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133680</xdr:rowOff>
    </xdr:from>
    <xdr:to>
      <xdr:col>77</xdr:col>
      <xdr:colOff>95250</xdr:colOff>
      <xdr:row>15</xdr:row>
      <xdr:rowOff>63830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74007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0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101702</xdr:rowOff>
    </xdr:from>
    <xdr:to>
      <xdr:col>73</xdr:col>
      <xdr:colOff>44450</xdr:colOff>
      <xdr:row>16</xdr:row>
      <xdr:rowOff>31852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16629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5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43663</xdr:rowOff>
    </xdr:from>
    <xdr:to>
      <xdr:col>68</xdr:col>
      <xdr:colOff>203200</xdr:colOff>
      <xdr:row>16</xdr:row>
      <xdr:rowOff>145263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130040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132461</xdr:rowOff>
    </xdr:from>
    <xdr:to>
      <xdr:col>64</xdr:col>
      <xdr:colOff>152400</xdr:colOff>
      <xdr:row>17</xdr:row>
      <xdr:rowOff>62611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47388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54428</xdr:rowOff>
    </xdr:from>
    <xdr:ext cx="9099176" cy="557893"/>
    <xdr:sp macro="" textlink="">
      <xdr:nvSpPr>
        <xdr:cNvPr id="467" name="テキスト ボックス 466">
          <a:extLst>
            <a:ext uri="{FF2B5EF4-FFF2-40B4-BE49-F238E27FC236}">
              <a16:creationId xmlns:a16="http://schemas.microsoft.com/office/drawing/2014/main" id="{B7833EC5-7802-49C9-93AF-5F55205E114C}"/>
            </a:ext>
          </a:extLst>
        </xdr:cNvPr>
        <xdr:cNvSpPr txBox="1"/>
      </xdr:nvSpPr>
      <xdr:spPr>
        <a:xfrm>
          <a:off x="748393" y="4653642"/>
          <a:ext cx="9099176" cy="557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20,020
19,689
74.78
17,191,592
16,439,797
709,992
6,577,106
11,212,051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職員給や退職手当負担金の減によって</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人件費に係る経常経費充当一般財源は前年度と比べ</a:t>
          </a:r>
          <a:r>
            <a:rPr kumimoji="1" lang="en-US" altLang="ja-JP" sz="1100">
              <a:solidFill>
                <a:schemeClr val="tx1"/>
              </a:solidFill>
              <a:effectLst/>
              <a:latin typeface="+mn-lt"/>
              <a:ea typeface="+mn-ea"/>
              <a:cs typeface="+mn-cs"/>
            </a:rPr>
            <a:t>3.8</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減少した</a:t>
          </a:r>
          <a:r>
            <a:rPr kumimoji="1" lang="ja-JP" altLang="en-US" sz="1100">
              <a:solidFill>
                <a:schemeClr val="tx1"/>
              </a:solidFill>
              <a:effectLst/>
              <a:latin typeface="+mn-lt"/>
              <a:ea typeface="+mn-ea"/>
              <a:cs typeface="+mn-cs"/>
            </a:rPr>
            <a:t>ものの、</a:t>
          </a:r>
          <a:r>
            <a:rPr kumimoji="1" lang="ja-JP" altLang="ja-JP" sz="1100">
              <a:solidFill>
                <a:schemeClr val="tx1"/>
              </a:solidFill>
              <a:effectLst/>
              <a:latin typeface="+mn-lt"/>
              <a:ea typeface="+mn-ea"/>
              <a:cs typeface="+mn-cs"/>
            </a:rPr>
            <a:t>類似団体と比較して高い水準にある。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今後とも定員管理・給与の適正化など行財政改革への取組を通じて人件費の削減に努める。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41</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4116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1270</xdr:rowOff>
    </xdr:from>
    <xdr:to>
      <xdr:col>19</xdr:col>
      <xdr:colOff>187325</xdr:colOff>
      <xdr:row>41</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30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92710</xdr:rowOff>
    </xdr:from>
    <xdr:to>
      <xdr:col>15</xdr:col>
      <xdr:colOff>98425</xdr:colOff>
      <xdr:row>41</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122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85090</xdr:rowOff>
    </xdr:from>
    <xdr:to>
      <xdr:col>11</xdr:col>
      <xdr:colOff>9525</xdr:colOff>
      <xdr:row>41</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114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121920</xdr:rowOff>
    </xdr:from>
    <xdr:to>
      <xdr:col>20</xdr:col>
      <xdr:colOff>38100</xdr:colOff>
      <xdr:row>41</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6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41910</xdr:rowOff>
    </xdr:from>
    <xdr:to>
      <xdr:col>15</xdr:col>
      <xdr:colOff>149225</xdr:colOff>
      <xdr:row>41</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87630</xdr:rowOff>
    </xdr:from>
    <xdr:to>
      <xdr:col>11</xdr:col>
      <xdr:colOff>60325</xdr:colOff>
      <xdr:row>42</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0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34290</xdr:rowOff>
    </xdr:from>
    <xdr:to>
      <xdr:col>6</xdr:col>
      <xdr:colOff>171450</xdr:colOff>
      <xdr:row>41</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定期予防接種費や光熱水費の</a:t>
          </a:r>
          <a:r>
            <a:rPr kumimoji="1" lang="ja-JP" altLang="ja-JP" sz="1100">
              <a:solidFill>
                <a:schemeClr val="tx1"/>
              </a:solidFill>
              <a:effectLst/>
              <a:latin typeface="+mn-lt"/>
              <a:ea typeface="+mn-ea"/>
              <a:cs typeface="+mn-cs"/>
            </a:rPr>
            <a:t>増</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によって物件費に係る経常経費充当一般財源は</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前年度に比べ</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物件費の決算額は事業委託の推進などに伴い増加傾向にあることから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今後も引き続き必要性などを十分に検討し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見直しに努める。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5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5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子ども・子育て支援教育保育等給付費や</a:t>
          </a:r>
          <a:r>
            <a:rPr kumimoji="1" lang="ja-JP" altLang="ja-JP" sz="1100">
              <a:solidFill>
                <a:schemeClr val="tx1"/>
              </a:solidFill>
              <a:effectLst/>
              <a:latin typeface="+mn-lt"/>
              <a:ea typeface="+mn-ea"/>
              <a:cs typeface="+mn-cs"/>
            </a:rPr>
            <a:t>生活保護費の減により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扶助費に係る経常経費充当一般財源は前年度に比べ減少した。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今後も市の単独事業については費用対効果等を検証し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見直しを行うなど</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扶助費の抑制に努める</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42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56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維持補修費に係る経常収支比率は前年度に比べ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後期高齢者医療特別会計</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や国民健康保険特別会計</a:t>
          </a:r>
          <a:r>
            <a:rPr kumimoji="1" lang="ja-JP" altLang="en-US" sz="1100">
              <a:solidFill>
                <a:schemeClr val="dk1"/>
              </a:solidFill>
              <a:effectLst/>
              <a:latin typeface="+mn-lt"/>
              <a:ea typeface="+mn-ea"/>
              <a:cs typeface="+mn-cs"/>
            </a:rPr>
            <a:t>操出金の減によって、</a:t>
          </a:r>
          <a:r>
            <a:rPr kumimoji="1" lang="ja-JP" altLang="ja-JP" sz="1100">
              <a:solidFill>
                <a:schemeClr val="tx1"/>
              </a:solidFill>
              <a:effectLst/>
              <a:latin typeface="+mn-lt"/>
              <a:ea typeface="+mn-ea"/>
              <a:cs typeface="+mn-cs"/>
            </a:rPr>
            <a:t>繰出金に係る経常収支比率は前年度に比べ</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ポイント減少し</a:t>
          </a:r>
          <a:r>
            <a:rPr kumimoji="1" lang="ja-JP" altLang="en-US" sz="1100">
              <a:solidFill>
                <a:schemeClr val="tx1"/>
              </a:solidFill>
              <a:effectLst/>
              <a:latin typeface="+mn-lt"/>
              <a:ea typeface="+mn-ea"/>
              <a:cs typeface="+mn-cs"/>
            </a:rPr>
            <a:t>た。</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dk1"/>
              </a:solidFill>
              <a:effectLst/>
              <a:latin typeface="+mn-lt"/>
              <a:ea typeface="+mn-ea"/>
              <a:cs typeface="+mn-cs"/>
            </a:rPr>
            <a:t>特別会計への繰出金が一般会計の財政状況に影響を与えていることから、引き続き歳入の確保に努めるとともに、歳出削減に努める。</a:t>
          </a:r>
          <a:endParaRPr lang="ja-JP" altLang="ja-JP" sz="1400">
            <a:effectLst/>
          </a:endParaRPr>
        </a:p>
        <a:p>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97609</xdr:rowOff>
    </xdr:from>
    <xdr:to>
      <xdr:col>82</xdr:col>
      <xdr:colOff>107950</xdr:colOff>
      <xdr:row>56</xdr:row>
      <xdr:rowOff>162923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9880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58</xdr:row>
      <xdr:rowOff>68217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6412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68217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57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22497</xdr:rowOff>
    </xdr:from>
    <xdr:to>
      <xdr:col>69</xdr:col>
      <xdr:colOff>92075</xdr:colOff>
      <xdr:row>58</xdr:row>
      <xdr:rowOff>61685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665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18886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112123</xdr:rowOff>
    </xdr:from>
    <xdr:to>
      <xdr:col>78</xdr:col>
      <xdr:colOff>120650</xdr:colOff>
      <xdr:row>57</xdr:row>
      <xdr:rowOff>42273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27050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9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17417</xdr:rowOff>
    </xdr:from>
    <xdr:to>
      <xdr:col>74</xdr:col>
      <xdr:colOff>31750</xdr:colOff>
      <xdr:row>58</xdr:row>
      <xdr:rowOff>119017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103794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143147</xdr:rowOff>
    </xdr:from>
    <xdr:to>
      <xdr:col>65</xdr:col>
      <xdr:colOff>53975</xdr:colOff>
      <xdr:row>58</xdr:row>
      <xdr:rowOff>73297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58074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救急医療施設運営事業や２００カイリ対策費の減によって、</a:t>
          </a:r>
          <a:r>
            <a:rPr kumimoji="1" lang="ja-JP" altLang="ja-JP" sz="1100">
              <a:solidFill>
                <a:schemeClr val="tx1"/>
              </a:solidFill>
              <a:effectLst/>
              <a:latin typeface="+mn-lt"/>
              <a:ea typeface="+mn-ea"/>
              <a:cs typeface="+mn-cs"/>
            </a:rPr>
            <a:t>補助費等に係る経常経費充当一般財源は前年度に比べ</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鹿児島県平均を上回っ</a:t>
          </a:r>
          <a:r>
            <a:rPr kumimoji="1" lang="ja-JP" altLang="en-US" sz="1100">
              <a:solidFill>
                <a:schemeClr val="tx1"/>
              </a:solidFill>
              <a:effectLst/>
              <a:latin typeface="+mn-lt"/>
              <a:ea typeface="+mn-ea"/>
              <a:cs typeface="+mn-cs"/>
            </a:rPr>
            <a:t>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今後は市の単独補助金の必要性などを十分に検討し</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見直しを進めていく。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751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15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94996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台風の常襲地帯であることから災害対策等の事業を推進してきたことにより公債費は高水準で推移してきたが</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繰上償還による退職手当債等の減や投資的経費の適切な選択と重点化による借入額の抑制に努めてきたため</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公債費は減となり</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前年度に比べ</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ポイント減少した。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引き続き借入額の抑制や交付税措置</a:t>
          </a:r>
          <a:r>
            <a:rPr kumimoji="1" lang="ja-JP" altLang="en-US" sz="1100">
              <a:solidFill>
                <a:schemeClr val="tx1"/>
              </a:solidFill>
              <a:effectLst/>
              <a:latin typeface="+mn-lt"/>
              <a:ea typeface="+mn-ea"/>
              <a:cs typeface="+mn-cs"/>
            </a:rPr>
            <a:t>率</a:t>
          </a:r>
          <a:r>
            <a:rPr kumimoji="1" lang="ja-JP" altLang="ja-JP" sz="1100">
              <a:solidFill>
                <a:schemeClr val="tx1"/>
              </a:solidFill>
              <a:effectLst/>
              <a:latin typeface="+mn-lt"/>
              <a:ea typeface="+mn-ea"/>
              <a:cs typeface="+mn-cs"/>
            </a:rPr>
            <a:t>の高い有利な地方債の活用を図ることで公債費負担の軽減に努める。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88138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40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88138</xdr:rowOff>
    </xdr:from>
    <xdr:to>
      <xdr:col>19</xdr:col>
      <xdr:colOff>187325</xdr:colOff>
      <xdr:row>75</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688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99568</xdr:rowOff>
    </xdr:from>
    <xdr:to>
      <xdr:col>15</xdr:col>
      <xdr:colOff>98425</xdr:colOff>
      <xdr:row>75</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583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122428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697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94505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37338</xdr:rowOff>
    </xdr:from>
    <xdr:to>
      <xdr:col>20</xdr:col>
      <xdr:colOff>38100</xdr:colOff>
      <xdr:row>75</xdr:row>
      <xdr:rowOff>138938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149115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48768</xdr:rowOff>
    </xdr:from>
    <xdr:to>
      <xdr:col>15</xdr:col>
      <xdr:colOff>149225</xdr:colOff>
      <xdr:row>75</xdr:row>
      <xdr:rowOff>150369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160545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71628</xdr:rowOff>
    </xdr:from>
    <xdr:to>
      <xdr:col>6</xdr:col>
      <xdr:colOff>171450</xdr:colOff>
      <xdr:row>76</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公債費以外の経常収支比率</a:t>
          </a:r>
          <a:r>
            <a:rPr kumimoji="1" lang="ja-JP" altLang="en-US" sz="1100">
              <a:solidFill>
                <a:schemeClr val="tx1"/>
              </a:solidFill>
              <a:effectLst/>
              <a:latin typeface="+mn-lt"/>
              <a:ea typeface="+mn-ea"/>
              <a:cs typeface="+mn-cs"/>
            </a:rPr>
            <a:t>は前年度に比べ</a:t>
          </a:r>
          <a:r>
            <a:rPr kumimoji="1" lang="en-US" altLang="ja-JP" sz="1100">
              <a:solidFill>
                <a:schemeClr val="tx1"/>
              </a:solidFill>
              <a:effectLst/>
              <a:latin typeface="+mn-lt"/>
              <a:ea typeface="+mn-ea"/>
              <a:cs typeface="+mn-cs"/>
            </a:rPr>
            <a:t>6.7</a:t>
          </a:r>
          <a:r>
            <a:rPr kumimoji="1" lang="ja-JP" altLang="en-US" sz="1100">
              <a:solidFill>
                <a:schemeClr val="tx1"/>
              </a:solidFill>
              <a:effectLst/>
              <a:latin typeface="+mn-lt"/>
              <a:ea typeface="+mn-ea"/>
              <a:cs typeface="+mn-cs"/>
            </a:rPr>
            <a:t>ポイント減少し、</a:t>
          </a:r>
          <a:r>
            <a:rPr kumimoji="1" lang="ja-JP" altLang="ja-JP" sz="1100">
              <a:solidFill>
                <a:schemeClr val="tx1"/>
              </a:solidFill>
              <a:effectLst/>
              <a:latin typeface="+mn-lt"/>
              <a:ea typeface="+mn-ea"/>
              <a:cs typeface="+mn-cs"/>
            </a:rPr>
            <a:t>類似団体平均と比べて</a:t>
          </a:r>
          <a:r>
            <a:rPr kumimoji="1" lang="ja-JP" altLang="en-US" sz="1100">
              <a:solidFill>
                <a:schemeClr val="tx1"/>
              </a:solidFill>
              <a:effectLst/>
              <a:latin typeface="+mn-lt"/>
              <a:ea typeface="+mn-ea"/>
              <a:cs typeface="+mn-cs"/>
            </a:rPr>
            <a:t>も低くなって</a:t>
          </a:r>
          <a:r>
            <a:rPr kumimoji="1" lang="ja-JP" altLang="ja-JP" sz="1100">
              <a:solidFill>
                <a:schemeClr val="tx1"/>
              </a:solidFill>
              <a:effectLst/>
              <a:latin typeface="+mn-lt"/>
              <a:ea typeface="+mn-ea"/>
              <a:cs typeface="+mn-cs"/>
            </a:rPr>
            <a:t>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各性質別の分析については前述のとおりであるが</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人件費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扶助費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繰出金が類似団体平均より高くなっている。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今後も行財政改革等の取組により削減に努める。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80</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68096"/>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744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104139</xdr:rowOff>
    </xdr:from>
    <xdr:to>
      <xdr:col>73</xdr:col>
      <xdr:colOff>180975</xdr:colOff>
      <xdr:row>80</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20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99568</xdr:rowOff>
    </xdr:from>
    <xdr:to>
      <xdr:col>69</xdr:col>
      <xdr:colOff>92075</xdr:colOff>
      <xdr:row>80</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8155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60723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67056</xdr:rowOff>
    </xdr:from>
    <xdr:to>
      <xdr:col>74</xdr:col>
      <xdr:colOff>31750</xdr:colOff>
      <xdr:row>80</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153433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53339</xdr:rowOff>
    </xdr:from>
    <xdr:to>
      <xdr:col>69</xdr:col>
      <xdr:colOff>142875</xdr:colOff>
      <xdr:row>80</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48768</xdr:rowOff>
    </xdr:from>
    <xdr:to>
      <xdr:col>65</xdr:col>
      <xdr:colOff>53975</xdr:colOff>
      <xdr:row>80</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135145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127495</xdr:rowOff>
    </xdr:from>
    <xdr:to>
      <xdr:col>29</xdr:col>
      <xdr:colOff>127000</xdr:colOff>
      <xdr:row>16</xdr:row>
      <xdr:rowOff>144069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18320"/>
          <a:ext cx="647700" cy="1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127495</xdr:rowOff>
    </xdr:from>
    <xdr:to>
      <xdr:col>26</xdr:col>
      <xdr:colOff>50800</xdr:colOff>
      <xdr:row>17</xdr:row>
      <xdr:rowOff>17577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8320"/>
          <a:ext cx="698500" cy="6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17577</xdr:rowOff>
    </xdr:from>
    <xdr:to>
      <xdr:col>22</xdr:col>
      <xdr:colOff>114300</xdr:colOff>
      <xdr:row>17</xdr:row>
      <xdr:rowOff>39827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9852"/>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39827</xdr:rowOff>
    </xdr:from>
    <xdr:to>
      <xdr:col>18</xdr:col>
      <xdr:colOff>177800</xdr:colOff>
      <xdr:row>17</xdr:row>
      <xdr:rowOff>55563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2102"/>
          <a:ext cx="6985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93269</xdr:rowOff>
    </xdr:from>
    <xdr:to>
      <xdr:col>29</xdr:col>
      <xdr:colOff>177800</xdr:colOff>
      <xdr:row>17</xdr:row>
      <xdr:rowOff>23419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4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65346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76695</xdr:rowOff>
    </xdr:from>
    <xdr:to>
      <xdr:col>26</xdr:col>
      <xdr:colOff>101600</xdr:colOff>
      <xdr:row>17</xdr:row>
      <xdr:rowOff>6845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163072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138227</xdr:rowOff>
    </xdr:from>
    <xdr:to>
      <xdr:col>22</xdr:col>
      <xdr:colOff>165100</xdr:colOff>
      <xdr:row>17</xdr:row>
      <xdr:rowOff>68377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53154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160477</xdr:rowOff>
    </xdr:from>
    <xdr:to>
      <xdr:col>19</xdr:col>
      <xdr:colOff>38100</xdr:colOff>
      <xdr:row>17</xdr:row>
      <xdr:rowOff>90627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75404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4763</xdr:rowOff>
    </xdr:from>
    <xdr:to>
      <xdr:col>15</xdr:col>
      <xdr:colOff>101600</xdr:colOff>
      <xdr:row>17</xdr:row>
      <xdr:rowOff>106363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7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91140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3053</xdr:rowOff>
    </xdr:from>
    <xdr:to>
      <xdr:col>29</xdr:col>
      <xdr:colOff>127000</xdr:colOff>
      <xdr:row>38</xdr:row>
      <xdr:rowOff>4452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70653"/>
          <a:ext cx="647700" cy="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1030</xdr:rowOff>
    </xdr:from>
    <xdr:to>
      <xdr:col>26</xdr:col>
      <xdr:colOff>50800</xdr:colOff>
      <xdr:row>38</xdr:row>
      <xdr:rowOff>3053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68630"/>
          <a:ext cx="698500" cy="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336001</xdr:rowOff>
    </xdr:from>
    <xdr:to>
      <xdr:col>22</xdr:col>
      <xdr:colOff>114300</xdr:colOff>
      <xdr:row>38</xdr:row>
      <xdr:rowOff>1030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60701"/>
          <a:ext cx="698500" cy="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336001</xdr:rowOff>
    </xdr:from>
    <xdr:to>
      <xdr:col>18</xdr:col>
      <xdr:colOff>177800</xdr:colOff>
      <xdr:row>37</xdr:row>
      <xdr:rowOff>336942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60701"/>
          <a:ext cx="698500" cy="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296552</xdr:rowOff>
    </xdr:from>
    <xdr:to>
      <xdr:col>29</xdr:col>
      <xdr:colOff>177800</xdr:colOff>
      <xdr:row>38</xdr:row>
      <xdr:rowOff>55252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2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268629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295153</xdr:rowOff>
    </xdr:from>
    <xdr:to>
      <xdr:col>26</xdr:col>
      <xdr:colOff>101600</xdr:colOff>
      <xdr:row>38</xdr:row>
      <xdr:rowOff>53853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38630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6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293130</xdr:rowOff>
    </xdr:from>
    <xdr:to>
      <xdr:col>22</xdr:col>
      <xdr:colOff>165100</xdr:colOff>
      <xdr:row>38</xdr:row>
      <xdr:rowOff>51830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7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36607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285201</xdr:rowOff>
    </xdr:from>
    <xdr:to>
      <xdr:col>19</xdr:col>
      <xdr:colOff>38100</xdr:colOff>
      <xdr:row>38</xdr:row>
      <xdr:rowOff>43901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28678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286142</xdr:rowOff>
    </xdr:from>
    <xdr:to>
      <xdr:col>15</xdr:col>
      <xdr:colOff>101600</xdr:colOff>
      <xdr:row>38</xdr:row>
      <xdr:rowOff>44842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29619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20,020
19,689
74.78
17,191,592
16,439,797
709,992
6,577,106
11,212,051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90119</xdr:rowOff>
    </xdr:from>
    <xdr:to>
      <xdr:col>24</xdr:col>
      <xdr:colOff>63500</xdr:colOff>
      <xdr:row>35</xdr:row>
      <xdr:rowOff>97447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90869"/>
          <a:ext cx="8382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90119</xdr:rowOff>
    </xdr:from>
    <xdr:to>
      <xdr:col>19</xdr:col>
      <xdr:colOff>177800</xdr:colOff>
      <xdr:row>35</xdr:row>
      <xdr:rowOff>140488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0869"/>
          <a:ext cx="8890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140488</xdr:rowOff>
    </xdr:from>
    <xdr:to>
      <xdr:col>15</xdr:col>
      <xdr:colOff>50800</xdr:colOff>
      <xdr:row>35</xdr:row>
      <xdr:rowOff>161074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1238"/>
          <a:ext cx="889000" cy="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161074</xdr:rowOff>
    </xdr:from>
    <xdr:to>
      <xdr:col>10</xdr:col>
      <xdr:colOff>114300</xdr:colOff>
      <xdr:row>36</xdr:row>
      <xdr:rowOff>7112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1824"/>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46647</xdr:rowOff>
    </xdr:from>
    <xdr:to>
      <xdr:col>24</xdr:col>
      <xdr:colOff>114300</xdr:colOff>
      <xdr:row>35</xdr:row>
      <xdr:rowOff>148247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69524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39319</xdr:rowOff>
    </xdr:from>
    <xdr:to>
      <xdr:col>20</xdr:col>
      <xdr:colOff>38100</xdr:colOff>
      <xdr:row>35</xdr:row>
      <xdr:rowOff>140919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157446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1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89688</xdr:rowOff>
    </xdr:from>
    <xdr:to>
      <xdr:col>15</xdr:col>
      <xdr:colOff>101600</xdr:colOff>
      <xdr:row>36</xdr:row>
      <xdr:rowOff>19838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36365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6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110274</xdr:rowOff>
    </xdr:from>
    <xdr:to>
      <xdr:col>10</xdr:col>
      <xdr:colOff>165100</xdr:colOff>
      <xdr:row>36</xdr:row>
      <xdr:rowOff>40424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56951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127762</xdr:rowOff>
    </xdr:from>
    <xdr:to>
      <xdr:col>6</xdr:col>
      <xdr:colOff>38100</xdr:colOff>
      <xdr:row>36</xdr:row>
      <xdr:rowOff>57912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74439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130680</xdr:rowOff>
    </xdr:from>
    <xdr:to>
      <xdr:col>24</xdr:col>
      <xdr:colOff>63500</xdr:colOff>
      <xdr:row>57</xdr:row>
      <xdr:rowOff>146853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03330"/>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146853</xdr:rowOff>
    </xdr:from>
    <xdr:to>
      <xdr:col>19</xdr:col>
      <xdr:colOff>177800</xdr:colOff>
      <xdr:row>58</xdr:row>
      <xdr:rowOff>14409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19503"/>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14409</xdr:rowOff>
    </xdr:from>
    <xdr:to>
      <xdr:col>15</xdr:col>
      <xdr:colOff>50800</xdr:colOff>
      <xdr:row>58</xdr:row>
      <xdr:rowOff>53248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58509"/>
          <a:ext cx="889000" cy="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53248</xdr:rowOff>
    </xdr:from>
    <xdr:to>
      <xdr:col>10</xdr:col>
      <xdr:colOff>114300</xdr:colOff>
      <xdr:row>58</xdr:row>
      <xdr:rowOff>64098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97348"/>
          <a:ext cx="8890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79880</xdr:rowOff>
    </xdr:from>
    <xdr:to>
      <xdr:col>24</xdr:col>
      <xdr:colOff>114300</xdr:colOff>
      <xdr:row>58</xdr:row>
      <xdr:rowOff>10030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96053</xdr:rowOff>
    </xdr:from>
    <xdr:to>
      <xdr:col>20</xdr:col>
      <xdr:colOff>38100</xdr:colOff>
      <xdr:row>58</xdr:row>
      <xdr:rowOff>26203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17330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135059</xdr:rowOff>
    </xdr:from>
    <xdr:to>
      <xdr:col>15</xdr:col>
      <xdr:colOff>101600</xdr:colOff>
      <xdr:row>58</xdr:row>
      <xdr:rowOff>65209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56336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2448</xdr:rowOff>
    </xdr:from>
    <xdr:to>
      <xdr:col>10</xdr:col>
      <xdr:colOff>165100</xdr:colOff>
      <xdr:row>58</xdr:row>
      <xdr:rowOff>104048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95175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13298</xdr:rowOff>
    </xdr:from>
    <xdr:to>
      <xdr:col>6</xdr:col>
      <xdr:colOff>38100</xdr:colOff>
      <xdr:row>58</xdr:row>
      <xdr:rowOff>114898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106025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34576</xdr:rowOff>
    </xdr:from>
    <xdr:to>
      <xdr:col>24</xdr:col>
      <xdr:colOff>63500</xdr:colOff>
      <xdr:row>79</xdr:row>
      <xdr:rowOff>49174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9126"/>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49174</xdr:rowOff>
    </xdr:from>
    <xdr:to>
      <xdr:col>19</xdr:col>
      <xdr:colOff>177800</xdr:colOff>
      <xdr:row>79</xdr:row>
      <xdr:rowOff>50481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9372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50481</xdr:rowOff>
    </xdr:from>
    <xdr:to>
      <xdr:col>15</xdr:col>
      <xdr:colOff>50800</xdr:colOff>
      <xdr:row>79</xdr:row>
      <xdr:rowOff>52848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95031"/>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52848</xdr:rowOff>
    </xdr:from>
    <xdr:to>
      <xdr:col>10</xdr:col>
      <xdr:colOff>114300</xdr:colOff>
      <xdr:row>79</xdr:row>
      <xdr:rowOff>54122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97398"/>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155226</xdr:rowOff>
    </xdr:from>
    <xdr:to>
      <xdr:col>24</xdr:col>
      <xdr:colOff>114300</xdr:colOff>
      <xdr:row>79</xdr:row>
      <xdr:rowOff>85376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70153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169824</xdr:rowOff>
    </xdr:from>
    <xdr:to>
      <xdr:col>20</xdr:col>
      <xdr:colOff>38100</xdr:colOff>
      <xdr:row>79</xdr:row>
      <xdr:rowOff>99974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91101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171131</xdr:rowOff>
    </xdr:from>
    <xdr:to>
      <xdr:col>15</xdr:col>
      <xdr:colOff>101600</xdr:colOff>
      <xdr:row>79</xdr:row>
      <xdr:rowOff>101281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92408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3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2048</xdr:rowOff>
    </xdr:from>
    <xdr:to>
      <xdr:col>10</xdr:col>
      <xdr:colOff>165100</xdr:colOff>
      <xdr:row>79</xdr:row>
      <xdr:rowOff>103648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94775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3322</xdr:rowOff>
    </xdr:from>
    <xdr:to>
      <xdr:col>6</xdr:col>
      <xdr:colOff>38100</xdr:colOff>
      <xdr:row>79</xdr:row>
      <xdr:rowOff>104922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96049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4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31192</xdr:rowOff>
    </xdr:from>
    <xdr:to>
      <xdr:col>24</xdr:col>
      <xdr:colOff>63500</xdr:colOff>
      <xdr:row>96</xdr:row>
      <xdr:rowOff>67073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8942"/>
          <a:ext cx="838200" cy="20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67073</xdr:rowOff>
    </xdr:from>
    <xdr:to>
      <xdr:col>19</xdr:col>
      <xdr:colOff>177800</xdr:colOff>
      <xdr:row>96</xdr:row>
      <xdr:rowOff>79434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6273"/>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79434</xdr:rowOff>
    </xdr:from>
    <xdr:to>
      <xdr:col>15</xdr:col>
      <xdr:colOff>50800</xdr:colOff>
      <xdr:row>96</xdr:row>
      <xdr:rowOff>117625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8634"/>
          <a:ext cx="889000" cy="3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82001</xdr:rowOff>
    </xdr:from>
    <xdr:to>
      <xdr:col>10</xdr:col>
      <xdr:colOff>114300</xdr:colOff>
      <xdr:row>96</xdr:row>
      <xdr:rowOff>117625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41201"/>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151842</xdr:rowOff>
    </xdr:from>
    <xdr:to>
      <xdr:col>24</xdr:col>
      <xdr:colOff>114300</xdr:colOff>
      <xdr:row>95</xdr:row>
      <xdr:rowOff>81992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1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16273</xdr:rowOff>
    </xdr:from>
    <xdr:to>
      <xdr:col>20</xdr:col>
      <xdr:colOff>38100</xdr:colOff>
      <xdr:row>96</xdr:row>
      <xdr:rowOff>117873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134400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5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28634</xdr:rowOff>
    </xdr:from>
    <xdr:to>
      <xdr:col>15</xdr:col>
      <xdr:colOff>101600</xdr:colOff>
      <xdr:row>96</xdr:row>
      <xdr:rowOff>130234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146761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66825</xdr:rowOff>
    </xdr:from>
    <xdr:to>
      <xdr:col>10</xdr:col>
      <xdr:colOff>165100</xdr:colOff>
      <xdr:row>96</xdr:row>
      <xdr:rowOff>168425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13502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30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31201</xdr:rowOff>
    </xdr:from>
    <xdr:to>
      <xdr:col>6</xdr:col>
      <xdr:colOff>38100</xdr:colOff>
      <xdr:row>96</xdr:row>
      <xdr:rowOff>132801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149328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4369</xdr:rowOff>
    </xdr:from>
    <xdr:to>
      <xdr:col>55</xdr:col>
      <xdr:colOff>0</xdr:colOff>
      <xdr:row>36</xdr:row>
      <xdr:rowOff>34582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33669"/>
          <a:ext cx="838200" cy="37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4369</xdr:rowOff>
    </xdr:from>
    <xdr:to>
      <xdr:col>50</xdr:col>
      <xdr:colOff>114300</xdr:colOff>
      <xdr:row>37</xdr:row>
      <xdr:rowOff>49544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33669"/>
          <a:ext cx="889000" cy="5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49544</xdr:rowOff>
    </xdr:from>
    <xdr:to>
      <xdr:col>45</xdr:col>
      <xdr:colOff>177800</xdr:colOff>
      <xdr:row>38</xdr:row>
      <xdr:rowOff>56699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93194"/>
          <a:ext cx="889000" cy="17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56699</xdr:rowOff>
    </xdr:from>
    <xdr:to>
      <xdr:col>41</xdr:col>
      <xdr:colOff>50800</xdr:colOff>
      <xdr:row>38</xdr:row>
      <xdr:rowOff>65058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1799"/>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155232</xdr:rowOff>
    </xdr:from>
    <xdr:to>
      <xdr:col>55</xdr:col>
      <xdr:colOff>50800</xdr:colOff>
      <xdr:row>36</xdr:row>
      <xdr:rowOff>85382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6659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125019</xdr:rowOff>
    </xdr:from>
    <xdr:to>
      <xdr:col>50</xdr:col>
      <xdr:colOff>165100</xdr:colOff>
      <xdr:row>34</xdr:row>
      <xdr:rowOff>55169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71696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5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170194</xdr:rowOff>
    </xdr:from>
    <xdr:to>
      <xdr:col>46</xdr:col>
      <xdr:colOff>38100</xdr:colOff>
      <xdr:row>37</xdr:row>
      <xdr:rowOff>100344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116871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5899</xdr:rowOff>
    </xdr:from>
    <xdr:to>
      <xdr:col>41</xdr:col>
      <xdr:colOff>101600</xdr:colOff>
      <xdr:row>38</xdr:row>
      <xdr:rowOff>107499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98626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14258</xdr:rowOff>
    </xdr:from>
    <xdr:to>
      <xdr:col>36</xdr:col>
      <xdr:colOff>165100</xdr:colOff>
      <xdr:row>38</xdr:row>
      <xdr:rowOff>115858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106985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58789</xdr:rowOff>
    </xdr:from>
    <xdr:to>
      <xdr:col>55</xdr:col>
      <xdr:colOff>0</xdr:colOff>
      <xdr:row>56</xdr:row>
      <xdr:rowOff>86299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59989"/>
          <a:ext cx="8382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42966</xdr:rowOff>
    </xdr:from>
    <xdr:to>
      <xdr:col>50</xdr:col>
      <xdr:colOff>114300</xdr:colOff>
      <xdr:row>56</xdr:row>
      <xdr:rowOff>58789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44166"/>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42966</xdr:rowOff>
    </xdr:from>
    <xdr:to>
      <xdr:col>45</xdr:col>
      <xdr:colOff>177800</xdr:colOff>
      <xdr:row>56</xdr:row>
      <xdr:rowOff>62127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44166"/>
          <a:ext cx="889000" cy="1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62127</xdr:rowOff>
    </xdr:from>
    <xdr:to>
      <xdr:col>41</xdr:col>
      <xdr:colOff>50800</xdr:colOff>
      <xdr:row>57</xdr:row>
      <xdr:rowOff>39610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63327"/>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35499</xdr:rowOff>
    </xdr:from>
    <xdr:to>
      <xdr:col>55</xdr:col>
      <xdr:colOff>50800</xdr:colOff>
      <xdr:row>56</xdr:row>
      <xdr:rowOff>137099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13926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7989</xdr:rowOff>
    </xdr:from>
    <xdr:to>
      <xdr:col>50</xdr:col>
      <xdr:colOff>165100</xdr:colOff>
      <xdr:row>56</xdr:row>
      <xdr:rowOff>109589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126116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163616</xdr:rowOff>
    </xdr:from>
    <xdr:to>
      <xdr:col>46</xdr:col>
      <xdr:colOff>38100</xdr:colOff>
      <xdr:row>56</xdr:row>
      <xdr:rowOff>93766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110293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11327</xdr:rowOff>
    </xdr:from>
    <xdr:to>
      <xdr:col>41</xdr:col>
      <xdr:colOff>101600</xdr:colOff>
      <xdr:row>56</xdr:row>
      <xdr:rowOff>112927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129454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160260</xdr:rowOff>
    </xdr:from>
    <xdr:to>
      <xdr:col>36</xdr:col>
      <xdr:colOff>165100</xdr:colOff>
      <xdr:row>57</xdr:row>
      <xdr:rowOff>90410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158091</xdr:rowOff>
    </xdr:from>
    <xdr:to>
      <xdr:col>55</xdr:col>
      <xdr:colOff>0</xdr:colOff>
      <xdr:row>78</xdr:row>
      <xdr:rowOff>4152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59741"/>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81956</xdr:rowOff>
    </xdr:from>
    <xdr:to>
      <xdr:col>50</xdr:col>
      <xdr:colOff>114300</xdr:colOff>
      <xdr:row>78</xdr:row>
      <xdr:rowOff>4152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283606"/>
          <a:ext cx="889000" cy="9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81956</xdr:rowOff>
    </xdr:from>
    <xdr:to>
      <xdr:col>45</xdr:col>
      <xdr:colOff>177800</xdr:colOff>
      <xdr:row>77</xdr:row>
      <xdr:rowOff>153450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283606"/>
          <a:ext cx="889000" cy="7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153450</xdr:rowOff>
    </xdr:from>
    <xdr:to>
      <xdr:col>41</xdr:col>
      <xdr:colOff>50800</xdr:colOff>
      <xdr:row>78</xdr:row>
      <xdr:rowOff>15039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55100"/>
          <a:ext cx="889000" cy="3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107291</xdr:rowOff>
    </xdr:from>
    <xdr:to>
      <xdr:col>55</xdr:col>
      <xdr:colOff>50800</xdr:colOff>
      <xdr:row>78</xdr:row>
      <xdr:rowOff>37441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22218</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124802</xdr:rowOff>
    </xdr:from>
    <xdr:to>
      <xdr:col>50</xdr:col>
      <xdr:colOff>165100</xdr:colOff>
      <xdr:row>78</xdr:row>
      <xdr:rowOff>54952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46079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1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31156</xdr:rowOff>
    </xdr:from>
    <xdr:to>
      <xdr:col>46</xdr:col>
      <xdr:colOff>38100</xdr:colOff>
      <xdr:row>77</xdr:row>
      <xdr:rowOff>132756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123883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102650</xdr:rowOff>
    </xdr:from>
    <xdr:to>
      <xdr:col>41</xdr:col>
      <xdr:colOff>101600</xdr:colOff>
      <xdr:row>78</xdr:row>
      <xdr:rowOff>32800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23927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135689</xdr:rowOff>
    </xdr:from>
    <xdr:to>
      <xdr:col>36</xdr:col>
      <xdr:colOff>165100</xdr:colOff>
      <xdr:row>78</xdr:row>
      <xdr:rowOff>65839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56966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43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28130</xdr:rowOff>
    </xdr:from>
    <xdr:to>
      <xdr:col>55</xdr:col>
      <xdr:colOff>0</xdr:colOff>
      <xdr:row>97</xdr:row>
      <xdr:rowOff>33945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658780"/>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33945</xdr:rowOff>
    </xdr:from>
    <xdr:to>
      <xdr:col>50</xdr:col>
      <xdr:colOff>114300</xdr:colOff>
      <xdr:row>97</xdr:row>
      <xdr:rowOff>95526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64595"/>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90739</xdr:rowOff>
    </xdr:from>
    <xdr:to>
      <xdr:col>45</xdr:col>
      <xdr:colOff>177800</xdr:colOff>
      <xdr:row>97</xdr:row>
      <xdr:rowOff>95526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721389"/>
          <a:ext cx="8890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90739</xdr:rowOff>
    </xdr:from>
    <xdr:to>
      <xdr:col>41</xdr:col>
      <xdr:colOff>50800</xdr:colOff>
      <xdr:row>97</xdr:row>
      <xdr:rowOff>104930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21389"/>
          <a:ext cx="8890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148780</xdr:rowOff>
    </xdr:from>
    <xdr:to>
      <xdr:col>55</xdr:col>
      <xdr:colOff>50800</xdr:colOff>
      <xdr:row>97</xdr:row>
      <xdr:rowOff>78930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207</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5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154595</xdr:rowOff>
    </xdr:from>
    <xdr:to>
      <xdr:col>50</xdr:col>
      <xdr:colOff>165100</xdr:colOff>
      <xdr:row>97</xdr:row>
      <xdr:rowOff>84745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101272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44726</xdr:rowOff>
    </xdr:from>
    <xdr:to>
      <xdr:col>46</xdr:col>
      <xdr:colOff>38100</xdr:colOff>
      <xdr:row>97</xdr:row>
      <xdr:rowOff>146326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137453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39939</xdr:rowOff>
    </xdr:from>
    <xdr:to>
      <xdr:col>41</xdr:col>
      <xdr:colOff>101600</xdr:colOff>
      <xdr:row>97</xdr:row>
      <xdr:rowOff>141539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158066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4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54130</xdr:rowOff>
    </xdr:from>
    <xdr:to>
      <xdr:col>36</xdr:col>
      <xdr:colOff>165100</xdr:colOff>
      <xdr:row>97</xdr:row>
      <xdr:rowOff>155730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146857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164498</xdr:rowOff>
    </xdr:from>
    <xdr:to>
      <xdr:col>85</xdr:col>
      <xdr:colOff>127000</xdr:colOff>
      <xdr:row>37</xdr:row>
      <xdr:rowOff>168332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08148"/>
          <a:ext cx="8382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168332</xdr:rowOff>
    </xdr:from>
    <xdr:to>
      <xdr:col>81</xdr:col>
      <xdr:colOff>50800</xdr:colOff>
      <xdr:row>38</xdr:row>
      <xdr:rowOff>18165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11982"/>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18165</xdr:rowOff>
    </xdr:from>
    <xdr:to>
      <xdr:col>76</xdr:col>
      <xdr:colOff>114300</xdr:colOff>
      <xdr:row>38</xdr:row>
      <xdr:rowOff>22354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33265"/>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9547</xdr:rowOff>
    </xdr:from>
    <xdr:to>
      <xdr:col>71</xdr:col>
      <xdr:colOff>177800</xdr:colOff>
      <xdr:row>38</xdr:row>
      <xdr:rowOff>22354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24647"/>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113697</xdr:rowOff>
    </xdr:from>
    <xdr:to>
      <xdr:col>85</xdr:col>
      <xdr:colOff>177800</xdr:colOff>
      <xdr:row>38</xdr:row>
      <xdr:rowOff>43847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117532</xdr:rowOff>
    </xdr:from>
    <xdr:to>
      <xdr:col>81</xdr:col>
      <xdr:colOff>101600</xdr:colOff>
      <xdr:row>38</xdr:row>
      <xdr:rowOff>47682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38809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138815</xdr:rowOff>
    </xdr:from>
    <xdr:to>
      <xdr:col>76</xdr:col>
      <xdr:colOff>165100</xdr:colOff>
      <xdr:row>38</xdr:row>
      <xdr:rowOff>68965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60092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7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143004</xdr:rowOff>
    </xdr:from>
    <xdr:to>
      <xdr:col>72</xdr:col>
      <xdr:colOff>38100</xdr:colOff>
      <xdr:row>38</xdr:row>
      <xdr:rowOff>73154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64281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579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130197</xdr:rowOff>
    </xdr:from>
    <xdr:to>
      <xdr:col>67</xdr:col>
      <xdr:colOff>101600</xdr:colOff>
      <xdr:row>38</xdr:row>
      <xdr:rowOff>60347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51474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97451</xdr:rowOff>
    </xdr:from>
    <xdr:to>
      <xdr:col>85</xdr:col>
      <xdr:colOff>127000</xdr:colOff>
      <xdr:row>78</xdr:row>
      <xdr:rowOff>100341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70551"/>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97451</xdr:rowOff>
    </xdr:from>
    <xdr:to>
      <xdr:col>81</xdr:col>
      <xdr:colOff>50800</xdr:colOff>
      <xdr:row>78</xdr:row>
      <xdr:rowOff>97971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70551"/>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94284</xdr:rowOff>
    </xdr:from>
    <xdr:to>
      <xdr:col>76</xdr:col>
      <xdr:colOff>114300</xdr:colOff>
      <xdr:row>78</xdr:row>
      <xdr:rowOff>97971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67384"/>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94284</xdr:rowOff>
    </xdr:from>
    <xdr:to>
      <xdr:col>71</xdr:col>
      <xdr:colOff>177800</xdr:colOff>
      <xdr:row>78</xdr:row>
      <xdr:rowOff>94848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6738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49541</xdr:rowOff>
    </xdr:from>
    <xdr:to>
      <xdr:col>85</xdr:col>
      <xdr:colOff>177800</xdr:colOff>
      <xdr:row>78</xdr:row>
      <xdr:rowOff>151141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135918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3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46651</xdr:rowOff>
    </xdr:from>
    <xdr:to>
      <xdr:col>81</xdr:col>
      <xdr:colOff>101600</xdr:colOff>
      <xdr:row>78</xdr:row>
      <xdr:rowOff>148251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1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139378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47171</xdr:rowOff>
    </xdr:from>
    <xdr:to>
      <xdr:col>76</xdr:col>
      <xdr:colOff>165100</xdr:colOff>
      <xdr:row>78</xdr:row>
      <xdr:rowOff>148771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139898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43484</xdr:rowOff>
    </xdr:from>
    <xdr:to>
      <xdr:col>72</xdr:col>
      <xdr:colOff>38100</xdr:colOff>
      <xdr:row>78</xdr:row>
      <xdr:rowOff>145084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136211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44048</xdr:rowOff>
    </xdr:from>
    <xdr:to>
      <xdr:col>67</xdr:col>
      <xdr:colOff>101600</xdr:colOff>
      <xdr:row>78</xdr:row>
      <xdr:rowOff>145648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136775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16791</xdr:rowOff>
    </xdr:from>
    <xdr:to>
      <xdr:col>85</xdr:col>
      <xdr:colOff>127000</xdr:colOff>
      <xdr:row>97</xdr:row>
      <xdr:rowOff>52059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647441"/>
          <a:ext cx="8382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52059</xdr:rowOff>
    </xdr:from>
    <xdr:to>
      <xdr:col>81</xdr:col>
      <xdr:colOff>50800</xdr:colOff>
      <xdr:row>97</xdr:row>
      <xdr:rowOff>102639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682709"/>
          <a:ext cx="889000" cy="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102639</xdr:rowOff>
    </xdr:from>
    <xdr:to>
      <xdr:col>76</xdr:col>
      <xdr:colOff>114300</xdr:colOff>
      <xdr:row>98</xdr:row>
      <xdr:rowOff>62458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733289"/>
          <a:ext cx="889000" cy="13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62458</xdr:rowOff>
    </xdr:from>
    <xdr:to>
      <xdr:col>71</xdr:col>
      <xdr:colOff>177800</xdr:colOff>
      <xdr:row>98</xdr:row>
      <xdr:rowOff>90844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64558"/>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137441</xdr:rowOff>
    </xdr:from>
    <xdr:to>
      <xdr:col>85</xdr:col>
      <xdr:colOff>177800</xdr:colOff>
      <xdr:row>97</xdr:row>
      <xdr:rowOff>67591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5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160318</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44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1259</xdr:rowOff>
    </xdr:from>
    <xdr:to>
      <xdr:col>81</xdr:col>
      <xdr:colOff>101600</xdr:colOff>
      <xdr:row>97</xdr:row>
      <xdr:rowOff>102859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119386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4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51839</xdr:rowOff>
    </xdr:from>
    <xdr:to>
      <xdr:col>76</xdr:col>
      <xdr:colOff>165100</xdr:colOff>
      <xdr:row>97</xdr:row>
      <xdr:rowOff>153439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6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169966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11658</xdr:rowOff>
    </xdr:from>
    <xdr:to>
      <xdr:col>72</xdr:col>
      <xdr:colOff>38100</xdr:colOff>
      <xdr:row>98</xdr:row>
      <xdr:rowOff>113258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129785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40044</xdr:rowOff>
    </xdr:from>
    <xdr:to>
      <xdr:col>67</xdr:col>
      <xdr:colOff>101600</xdr:colOff>
      <xdr:row>98</xdr:row>
      <xdr:rowOff>141644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158171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92570</xdr:rowOff>
    </xdr:from>
    <xdr:to>
      <xdr:col>116</xdr:col>
      <xdr:colOff>63500</xdr:colOff>
      <xdr:row>38</xdr:row>
      <xdr:rowOff>106896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07670"/>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106896</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21996"/>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42850</xdr:rowOff>
    </xdr:from>
    <xdr:to>
      <xdr:col>102</xdr:col>
      <xdr:colOff>114300</xdr:colOff>
      <xdr:row>39</xdr:row>
      <xdr:rowOff>42964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72940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41770</xdr:rowOff>
    </xdr:from>
    <xdr:to>
      <xdr:col>116</xdr:col>
      <xdr:colOff>114300</xdr:colOff>
      <xdr:row>38</xdr:row>
      <xdr:rowOff>143370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56096</xdr:rowOff>
    </xdr:from>
    <xdr:to>
      <xdr:col>112</xdr:col>
      <xdr:colOff>38100</xdr:colOff>
      <xdr:row>38</xdr:row>
      <xdr:rowOff>157696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148823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163500</xdr:rowOff>
    </xdr:from>
    <xdr:to>
      <xdr:col>102</xdr:col>
      <xdr:colOff>165100</xdr:colOff>
      <xdr:row>39</xdr:row>
      <xdr:rowOff>93650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84777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163614</xdr:rowOff>
    </xdr:from>
    <xdr:to>
      <xdr:col>98</xdr:col>
      <xdr:colOff>38100</xdr:colOff>
      <xdr:row>39</xdr:row>
      <xdr:rowOff>93764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84891</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99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119412</xdr:rowOff>
    </xdr:from>
    <xdr:to>
      <xdr:col>116</xdr:col>
      <xdr:colOff>63500</xdr:colOff>
      <xdr:row>58</xdr:row>
      <xdr:rowOff>120117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63512"/>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119945</xdr:rowOff>
    </xdr:from>
    <xdr:to>
      <xdr:col>111</xdr:col>
      <xdr:colOff>177800</xdr:colOff>
      <xdr:row>58</xdr:row>
      <xdr:rowOff>120117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64045"/>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119945</xdr:rowOff>
    </xdr:from>
    <xdr:to>
      <xdr:col>107</xdr:col>
      <xdr:colOff>50800</xdr:colOff>
      <xdr:row>58</xdr:row>
      <xdr:rowOff>120555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6404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119164</xdr:rowOff>
    </xdr:from>
    <xdr:to>
      <xdr:col>102</xdr:col>
      <xdr:colOff>114300</xdr:colOff>
      <xdr:row>58</xdr:row>
      <xdr:rowOff>120555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63264"/>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68612</xdr:rowOff>
    </xdr:from>
    <xdr:to>
      <xdr:col>116</xdr:col>
      <xdr:colOff>114300</xdr:colOff>
      <xdr:row>58</xdr:row>
      <xdr:rowOff>170212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36638</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69317</xdr:rowOff>
    </xdr:from>
    <xdr:to>
      <xdr:col>112</xdr:col>
      <xdr:colOff>38100</xdr:colOff>
      <xdr:row>58</xdr:row>
      <xdr:rowOff>170917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162044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69145</xdr:rowOff>
    </xdr:from>
    <xdr:to>
      <xdr:col>107</xdr:col>
      <xdr:colOff>101600</xdr:colOff>
      <xdr:row>58</xdr:row>
      <xdr:rowOff>170745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161872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0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69755</xdr:rowOff>
    </xdr:from>
    <xdr:to>
      <xdr:col>102</xdr:col>
      <xdr:colOff>165100</xdr:colOff>
      <xdr:row>58</xdr:row>
      <xdr:rowOff>171355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162482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68364</xdr:rowOff>
    </xdr:from>
    <xdr:to>
      <xdr:col>98</xdr:col>
      <xdr:colOff>38100</xdr:colOff>
      <xdr:row>58</xdr:row>
      <xdr:rowOff>169964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161091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138214</xdr:rowOff>
    </xdr:from>
    <xdr:to>
      <xdr:col>116</xdr:col>
      <xdr:colOff>63500</xdr:colOff>
      <xdr:row>75</xdr:row>
      <xdr:rowOff>6345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25514"/>
          <a:ext cx="838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20485</xdr:rowOff>
    </xdr:from>
    <xdr:to>
      <xdr:col>111</xdr:col>
      <xdr:colOff>177800</xdr:colOff>
      <xdr:row>74</xdr:row>
      <xdr:rowOff>138214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707785"/>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20485</xdr:rowOff>
    </xdr:from>
    <xdr:to>
      <xdr:col>107</xdr:col>
      <xdr:colOff>50800</xdr:colOff>
      <xdr:row>74</xdr:row>
      <xdr:rowOff>79954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07785"/>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79954</xdr:rowOff>
    </xdr:from>
    <xdr:to>
      <xdr:col>102</xdr:col>
      <xdr:colOff>114300</xdr:colOff>
      <xdr:row>74</xdr:row>
      <xdr:rowOff>164291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67254"/>
          <a:ext cx="889000" cy="8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126995</xdr:rowOff>
    </xdr:from>
    <xdr:to>
      <xdr:col>116</xdr:col>
      <xdr:colOff>114300</xdr:colOff>
      <xdr:row>75</xdr:row>
      <xdr:rowOff>57145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149872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6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87414</xdr:rowOff>
    </xdr:from>
    <xdr:to>
      <xdr:col>112</xdr:col>
      <xdr:colOff>38100</xdr:colOff>
      <xdr:row>75</xdr:row>
      <xdr:rowOff>17564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34091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141135</xdr:rowOff>
    </xdr:from>
    <xdr:to>
      <xdr:col>107</xdr:col>
      <xdr:colOff>101600</xdr:colOff>
      <xdr:row>74</xdr:row>
      <xdr:rowOff>71285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87812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29154</xdr:rowOff>
    </xdr:from>
    <xdr:to>
      <xdr:col>102</xdr:col>
      <xdr:colOff>165100</xdr:colOff>
      <xdr:row>74</xdr:row>
      <xdr:rowOff>130754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147281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113491</xdr:rowOff>
    </xdr:from>
    <xdr:to>
      <xdr:col>98</xdr:col>
      <xdr:colOff>38100</xdr:colOff>
      <xdr:row>75</xdr:row>
      <xdr:rowOff>43641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60168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歳出決算総額は</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住民一人当たり</a:t>
          </a:r>
          <a:r>
            <a:rPr kumimoji="1" lang="en-US" altLang="ja-JP" sz="1000">
              <a:solidFill>
                <a:sysClr val="windowText" lastClr="000000"/>
              </a:solidFill>
              <a:effectLst/>
              <a:latin typeface="游ゴシック" panose="020B0400000000000000" pitchFamily="50" charset="-128"/>
              <a:ea typeface="游ゴシック" panose="020B0400000000000000" pitchFamily="50" charset="-128"/>
              <a:cs typeface="+mn-cs"/>
            </a:rPr>
            <a:t>821,169</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円となっている。人口減少に伴い</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住民一人当たりのコストは増加傾向にあるが</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特に</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繰出金や扶助費、補助費等、</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積立金が類似団体平均と比較して高い状況となっている。</a:t>
          </a:r>
          <a:endParaRPr lang="ja-JP" altLang="ja-JP" sz="10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人件費は住民一人当たり</a:t>
          </a:r>
          <a:r>
            <a:rPr kumimoji="1" lang="en-US" altLang="ja-JP" sz="1000">
              <a:solidFill>
                <a:sysClr val="windowText" lastClr="000000"/>
              </a:solidFill>
              <a:effectLst/>
              <a:latin typeface="游ゴシック" panose="020B0400000000000000" pitchFamily="50" charset="-128"/>
              <a:ea typeface="游ゴシック" panose="020B0400000000000000" pitchFamily="50" charset="-128"/>
              <a:cs typeface="+mn-cs"/>
            </a:rPr>
            <a:t>109,827</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円</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となっており，類似団体平均より</a:t>
          </a:r>
          <a:r>
            <a:rPr kumimoji="1" lang="en-US" altLang="ja-JP" sz="1000">
              <a:solidFill>
                <a:sysClr val="windowText" lastClr="000000"/>
              </a:solidFill>
              <a:effectLst/>
              <a:latin typeface="游ゴシック" panose="020B0400000000000000" pitchFamily="50" charset="-128"/>
              <a:ea typeface="游ゴシック" panose="020B0400000000000000" pitchFamily="50" charset="-128"/>
              <a:cs typeface="+mn-cs"/>
            </a:rPr>
            <a:t>5,202</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円高くなっている。人件費決算額全体は職員給や退職手当負担金等が減となった</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ことにより、</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住民一人当たりのコストは前年度より</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減少</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している。</a:t>
          </a:r>
          <a:endParaRPr lang="ja-JP" altLang="ja-JP" sz="1000">
            <a:solidFill>
              <a:sysClr val="windowText" lastClr="000000"/>
            </a:solidFill>
            <a:effectLst/>
            <a:latin typeface="游ゴシック" panose="020B0400000000000000" pitchFamily="50" charset="-128"/>
            <a:ea typeface="游ゴシック" panose="020B0400000000000000" pitchFamily="50" charset="-128"/>
          </a:endParaRPr>
        </a:p>
        <a:p>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繰出金は</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、国民健康保険特別会計への繰出の減に伴い</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住民一人当たりのコストは前年度に比べ減少しているが</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依然として全国・県・類似団体平均より高い状況となっている。</a:t>
          </a:r>
          <a:endParaRPr lang="ja-JP" altLang="ja-JP" sz="1000">
            <a:solidFill>
              <a:sysClr val="windowText" lastClr="000000"/>
            </a:solidFill>
            <a:effectLst/>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補助費等については</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特別定額給付金</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給付事業</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の皆</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に伴い住民一人当たりのコストは前年度に比べ減少しているが</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サ</a:t>
          </a:r>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ツマイモ基腐病対策事業やＥＣ活用販売促進等支援事業の皆増の影響もあり、</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依然として全国・県・類似団体平均より高い状況となっている。</a:t>
          </a:r>
          <a:endParaRPr lang="ja-JP" altLang="ja-JP" sz="1000">
            <a:effectLst/>
            <a:latin typeface="游ゴシック" panose="020B0400000000000000" pitchFamily="50" charset="-128"/>
            <a:ea typeface="游ゴシック" panose="020B0400000000000000" pitchFamily="50" charset="-128"/>
          </a:endParaRPr>
        </a:p>
        <a:p>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積立金は</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財政調整基金や</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ふるさと応援基金の増により住民一人当たりのコストが全国・県・類似団体平均より高い状況となっており</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前年度よりも増加している。</a:t>
          </a:r>
          <a:r>
            <a:rPr kumimoji="1" lang="en-US" altLang="ja-JP" sz="1000">
              <a:solidFill>
                <a:sysClr val="windowText" lastClr="000000"/>
              </a:solidFill>
              <a:effectLst/>
              <a:latin typeface="游ゴシック" panose="020B0400000000000000" pitchFamily="50" charset="-128"/>
              <a:ea typeface="游ゴシック" panose="020B0400000000000000" pitchFamily="50" charset="-128"/>
              <a:cs typeface="+mn-cs"/>
            </a:rPr>
            <a:t/>
          </a:r>
          <a:br>
            <a:rPr kumimoji="1" lang="en-US" altLang="ja-JP" sz="1000">
              <a:solidFill>
                <a:sysClr val="windowText" lastClr="000000"/>
              </a:solidFill>
              <a:effectLst/>
              <a:latin typeface="游ゴシック" panose="020B0400000000000000" pitchFamily="50" charset="-128"/>
              <a:ea typeface="游ゴシック" panose="020B0400000000000000" pitchFamily="50" charset="-128"/>
              <a:cs typeface="+mn-cs"/>
            </a:rPr>
          </a:b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人件費については引き続き定員管理・給与適正化など行財政改革への取組を通して人件費の削減に努め</a:t>
          </a:r>
          <a:r>
            <a:rPr kumimoji="1" lang="ja-JP" altLang="en-US" sz="1000">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ja-JP" altLang="ja-JP" sz="1000">
              <a:solidFill>
                <a:sysClr val="windowText" lastClr="000000"/>
              </a:solidFill>
              <a:effectLst/>
              <a:latin typeface="游ゴシック" panose="020B0400000000000000" pitchFamily="50" charset="-128"/>
              <a:ea typeface="游ゴシック" panose="020B0400000000000000" pitchFamily="50" charset="-128"/>
              <a:cs typeface="+mn-cs"/>
            </a:rPr>
            <a:t>繰出金については特別会計における歳入確保と歳出削減に努めていく。</a:t>
          </a:r>
          <a:endParaRPr lang="ja-JP" altLang="ja-JP" sz="1000">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20,020
19,689
74.78
17,191,592
16,439,797
709,992
6,577,106
11,212,051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25972</xdr:rowOff>
    </xdr:from>
    <xdr:to>
      <xdr:col>24</xdr:col>
      <xdr:colOff>63500</xdr:colOff>
      <xdr:row>34</xdr:row>
      <xdr:rowOff>151702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3822"/>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151702</xdr:rowOff>
    </xdr:from>
    <xdr:to>
      <xdr:col>19</xdr:col>
      <xdr:colOff>177800</xdr:colOff>
      <xdr:row>34</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100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156464</xdr:rowOff>
    </xdr:from>
    <xdr:to>
      <xdr:col>15</xdr:col>
      <xdr:colOff>50800</xdr:colOff>
      <xdr:row>34</xdr:row>
      <xdr:rowOff>157988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57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153226</xdr:rowOff>
    </xdr:from>
    <xdr:to>
      <xdr:col>10</xdr:col>
      <xdr:colOff>114300</xdr:colOff>
      <xdr:row>34</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252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146622</xdr:rowOff>
    </xdr:from>
    <xdr:to>
      <xdr:col>24</xdr:col>
      <xdr:colOff>114300</xdr:colOff>
      <xdr:row>33</xdr:row>
      <xdr:rowOff>76772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169499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100902</xdr:rowOff>
    </xdr:from>
    <xdr:to>
      <xdr:col>20</xdr:col>
      <xdr:colOff>38100</xdr:colOff>
      <xdr:row>35</xdr:row>
      <xdr:rowOff>31052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47579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105664</xdr:rowOff>
    </xdr:from>
    <xdr:to>
      <xdr:col>10</xdr:col>
      <xdr:colOff>165100</xdr:colOff>
      <xdr:row>35</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102426</xdr:rowOff>
    </xdr:from>
    <xdr:to>
      <xdr:col>6</xdr:col>
      <xdr:colOff>38100</xdr:colOff>
      <xdr:row>35</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49103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92849</xdr:rowOff>
    </xdr:from>
    <xdr:to>
      <xdr:col>24</xdr:col>
      <xdr:colOff>63500</xdr:colOff>
      <xdr:row>57</xdr:row>
      <xdr:rowOff>31660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049"/>
          <a:ext cx="8382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92849</xdr:rowOff>
    </xdr:from>
    <xdr:to>
      <xdr:col>19</xdr:col>
      <xdr:colOff>177800</xdr:colOff>
      <xdr:row>57</xdr:row>
      <xdr:rowOff>113188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94049"/>
          <a:ext cx="889000" cy="19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113188</xdr:rowOff>
    </xdr:from>
    <xdr:to>
      <xdr:col>15</xdr:col>
      <xdr:colOff>50800</xdr:colOff>
      <xdr:row>58</xdr:row>
      <xdr:rowOff>80356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5838"/>
          <a:ext cx="889000" cy="1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80356</xdr:rowOff>
    </xdr:from>
    <xdr:to>
      <xdr:col>10</xdr:col>
      <xdr:colOff>114300</xdr:colOff>
      <xdr:row>58</xdr:row>
      <xdr:rowOff>101147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445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152310</xdr:rowOff>
    </xdr:from>
    <xdr:to>
      <xdr:col>24</xdr:col>
      <xdr:colOff>114300</xdr:colOff>
      <xdr:row>57</xdr:row>
      <xdr:rowOff>82460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3737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42049</xdr:rowOff>
    </xdr:from>
    <xdr:to>
      <xdr:col>20</xdr:col>
      <xdr:colOff>38100</xdr:colOff>
      <xdr:row>56</xdr:row>
      <xdr:rowOff>143649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160176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1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62388</xdr:rowOff>
    </xdr:from>
    <xdr:to>
      <xdr:col>15</xdr:col>
      <xdr:colOff>101600</xdr:colOff>
      <xdr:row>57</xdr:row>
      <xdr:rowOff>163988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29556</xdr:rowOff>
    </xdr:from>
    <xdr:to>
      <xdr:col>10</xdr:col>
      <xdr:colOff>165100</xdr:colOff>
      <xdr:row>58</xdr:row>
      <xdr:rowOff>131156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147683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50347</xdr:rowOff>
    </xdr:from>
    <xdr:to>
      <xdr:col>6</xdr:col>
      <xdr:colOff>38100</xdr:colOff>
      <xdr:row>58</xdr:row>
      <xdr:rowOff>151947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82413</xdr:rowOff>
    </xdr:from>
    <xdr:to>
      <xdr:col>24</xdr:col>
      <xdr:colOff>63500</xdr:colOff>
      <xdr:row>76</xdr:row>
      <xdr:rowOff>27014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1163"/>
          <a:ext cx="838200" cy="1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27014</xdr:rowOff>
    </xdr:from>
    <xdr:to>
      <xdr:col>19</xdr:col>
      <xdr:colOff>177800</xdr:colOff>
      <xdr:row>76</xdr:row>
      <xdr:rowOff>70672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7214"/>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70672</xdr:rowOff>
    </xdr:from>
    <xdr:to>
      <xdr:col>15</xdr:col>
      <xdr:colOff>50800</xdr:colOff>
      <xdr:row>76</xdr:row>
      <xdr:rowOff>99626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00872"/>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99626</xdr:rowOff>
    </xdr:from>
    <xdr:to>
      <xdr:col>10</xdr:col>
      <xdr:colOff>114300</xdr:colOff>
      <xdr:row>76</xdr:row>
      <xdr:rowOff>103453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29826"/>
          <a:ext cx="889000" cy="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31613</xdr:rowOff>
    </xdr:from>
    <xdr:to>
      <xdr:col>24</xdr:col>
      <xdr:colOff>114300</xdr:colOff>
      <xdr:row>75</xdr:row>
      <xdr:rowOff>133213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54490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147664</xdr:rowOff>
    </xdr:from>
    <xdr:to>
      <xdr:col>20</xdr:col>
      <xdr:colOff>38100</xdr:colOff>
      <xdr:row>76</xdr:row>
      <xdr:rowOff>77814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94341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19872</xdr:rowOff>
    </xdr:from>
    <xdr:to>
      <xdr:col>15</xdr:col>
      <xdr:colOff>101600</xdr:colOff>
      <xdr:row>76</xdr:row>
      <xdr:rowOff>121472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48826</xdr:rowOff>
    </xdr:from>
    <xdr:to>
      <xdr:col>10</xdr:col>
      <xdr:colOff>165100</xdr:colOff>
      <xdr:row>76</xdr:row>
      <xdr:rowOff>150426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166953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5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52653</xdr:rowOff>
    </xdr:from>
    <xdr:to>
      <xdr:col>6</xdr:col>
      <xdr:colOff>38100</xdr:colOff>
      <xdr:row>76</xdr:row>
      <xdr:rowOff>154253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170780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5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30711</xdr:rowOff>
    </xdr:from>
    <xdr:to>
      <xdr:col>24</xdr:col>
      <xdr:colOff>63500</xdr:colOff>
      <xdr:row>97</xdr:row>
      <xdr:rowOff>81559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61361"/>
          <a:ext cx="8382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81559</xdr:rowOff>
    </xdr:from>
    <xdr:to>
      <xdr:col>19</xdr:col>
      <xdr:colOff>177800</xdr:colOff>
      <xdr:row>97</xdr:row>
      <xdr:rowOff>99763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12209"/>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99763</xdr:rowOff>
    </xdr:from>
    <xdr:to>
      <xdr:col>15</xdr:col>
      <xdr:colOff>50800</xdr:colOff>
      <xdr:row>97</xdr:row>
      <xdr:rowOff>155093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0413"/>
          <a:ext cx="889000" cy="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155093</xdr:rowOff>
    </xdr:from>
    <xdr:to>
      <xdr:col>10</xdr:col>
      <xdr:colOff>114300</xdr:colOff>
      <xdr:row>98</xdr:row>
      <xdr:rowOff>6998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85743"/>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151361</xdr:rowOff>
    </xdr:from>
    <xdr:to>
      <xdr:col>24</xdr:col>
      <xdr:colOff>114300</xdr:colOff>
      <xdr:row>97</xdr:row>
      <xdr:rowOff>81511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66288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30759</xdr:rowOff>
    </xdr:from>
    <xdr:to>
      <xdr:col>20</xdr:col>
      <xdr:colOff>38100</xdr:colOff>
      <xdr:row>97</xdr:row>
      <xdr:rowOff>132359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123486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48963</xdr:rowOff>
    </xdr:from>
    <xdr:to>
      <xdr:col>15</xdr:col>
      <xdr:colOff>101600</xdr:colOff>
      <xdr:row>97</xdr:row>
      <xdr:rowOff>150563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141690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104293</xdr:rowOff>
    </xdr:from>
    <xdr:to>
      <xdr:col>10</xdr:col>
      <xdr:colOff>165100</xdr:colOff>
      <xdr:row>98</xdr:row>
      <xdr:rowOff>34443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25570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127648</xdr:rowOff>
    </xdr:from>
    <xdr:to>
      <xdr:col>6</xdr:col>
      <xdr:colOff>38100</xdr:colOff>
      <xdr:row>98</xdr:row>
      <xdr:rowOff>57798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48925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15799</xdr:rowOff>
    </xdr:from>
    <xdr:to>
      <xdr:col>55</xdr:col>
      <xdr:colOff>0</xdr:colOff>
      <xdr:row>37</xdr:row>
      <xdr:rowOff>46203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59449"/>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46203</xdr:rowOff>
    </xdr:from>
    <xdr:to>
      <xdr:col>50</xdr:col>
      <xdr:colOff>114300</xdr:colOff>
      <xdr:row>38</xdr:row>
      <xdr:rowOff>9627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89853"/>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9627</xdr:rowOff>
    </xdr:from>
    <xdr:to>
      <xdr:col>45</xdr:col>
      <xdr:colOff>177800</xdr:colOff>
      <xdr:row>38</xdr:row>
      <xdr:rowOff>11912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247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11912</xdr:rowOff>
    </xdr:from>
    <xdr:to>
      <xdr:col>41</xdr:col>
      <xdr:colOff>50800</xdr:colOff>
      <xdr:row>38</xdr:row>
      <xdr:rowOff>38430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2701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136449</xdr:rowOff>
    </xdr:from>
    <xdr:to>
      <xdr:col>55</xdr:col>
      <xdr:colOff>50800</xdr:colOff>
      <xdr:row>37</xdr:row>
      <xdr:rowOff>66599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159326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166853</xdr:rowOff>
    </xdr:from>
    <xdr:to>
      <xdr:col>50</xdr:col>
      <xdr:colOff>165100</xdr:colOff>
      <xdr:row>37</xdr:row>
      <xdr:rowOff>97003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113530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1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130277</xdr:rowOff>
    </xdr:from>
    <xdr:to>
      <xdr:col>46</xdr:col>
      <xdr:colOff>38100</xdr:colOff>
      <xdr:row>38</xdr:row>
      <xdr:rowOff>60427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51554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132562</xdr:rowOff>
    </xdr:from>
    <xdr:to>
      <xdr:col>41</xdr:col>
      <xdr:colOff>101600</xdr:colOff>
      <xdr:row>38</xdr:row>
      <xdr:rowOff>62712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53839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159080</xdr:rowOff>
    </xdr:from>
    <xdr:to>
      <xdr:col>36</xdr:col>
      <xdr:colOff>165100</xdr:colOff>
      <xdr:row>38</xdr:row>
      <xdr:rowOff>89230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80357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16688</xdr:rowOff>
    </xdr:from>
    <xdr:to>
      <xdr:col>55</xdr:col>
      <xdr:colOff>0</xdr:colOff>
      <xdr:row>56</xdr:row>
      <xdr:rowOff>78422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17888"/>
          <a:ext cx="8382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12700</xdr:rowOff>
    </xdr:from>
    <xdr:to>
      <xdr:col>50</xdr:col>
      <xdr:colOff>114300</xdr:colOff>
      <xdr:row>56</xdr:row>
      <xdr:rowOff>16688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13900"/>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138316</xdr:rowOff>
    </xdr:from>
    <xdr:to>
      <xdr:col>45</xdr:col>
      <xdr:colOff>177800</xdr:colOff>
      <xdr:row>56</xdr:row>
      <xdr:rowOff>12700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68066"/>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138316</xdr:rowOff>
    </xdr:from>
    <xdr:to>
      <xdr:col>41</xdr:col>
      <xdr:colOff>50800</xdr:colOff>
      <xdr:row>57</xdr:row>
      <xdr:rowOff>82842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68066"/>
          <a:ext cx="889000" cy="2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27622</xdr:rowOff>
    </xdr:from>
    <xdr:to>
      <xdr:col>55</xdr:col>
      <xdr:colOff>50800</xdr:colOff>
      <xdr:row>56</xdr:row>
      <xdr:rowOff>129222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6049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137338</xdr:rowOff>
    </xdr:from>
    <xdr:to>
      <xdr:col>50</xdr:col>
      <xdr:colOff>165100</xdr:colOff>
      <xdr:row>56</xdr:row>
      <xdr:rowOff>67488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84015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133350</xdr:rowOff>
    </xdr:from>
    <xdr:to>
      <xdr:col>46</xdr:col>
      <xdr:colOff>38100</xdr:colOff>
      <xdr:row>56</xdr:row>
      <xdr:rowOff>63500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80027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87516</xdr:rowOff>
    </xdr:from>
    <xdr:to>
      <xdr:col>41</xdr:col>
      <xdr:colOff>101600</xdr:colOff>
      <xdr:row>56</xdr:row>
      <xdr:rowOff>17666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34193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32042</xdr:rowOff>
    </xdr:from>
    <xdr:to>
      <xdr:col>36</xdr:col>
      <xdr:colOff>165100</xdr:colOff>
      <xdr:row>57</xdr:row>
      <xdr:rowOff>133642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124769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41557</xdr:rowOff>
    </xdr:from>
    <xdr:to>
      <xdr:col>55</xdr:col>
      <xdr:colOff>0</xdr:colOff>
      <xdr:row>78</xdr:row>
      <xdr:rowOff>45521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14657"/>
          <a:ext cx="8382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45521</xdr:rowOff>
    </xdr:from>
    <xdr:to>
      <xdr:col>50</xdr:col>
      <xdr:colOff>114300</xdr:colOff>
      <xdr:row>78</xdr:row>
      <xdr:rowOff>101350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18621"/>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101350</xdr:rowOff>
    </xdr:from>
    <xdr:to>
      <xdr:col>45</xdr:col>
      <xdr:colOff>177800</xdr:colOff>
      <xdr:row>78</xdr:row>
      <xdr:rowOff>102191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74450"/>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93650</xdr:rowOff>
    </xdr:from>
    <xdr:to>
      <xdr:col>41</xdr:col>
      <xdr:colOff>50800</xdr:colOff>
      <xdr:row>78</xdr:row>
      <xdr:rowOff>102191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66750"/>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162207</xdr:rowOff>
    </xdr:from>
    <xdr:to>
      <xdr:col>55</xdr:col>
      <xdr:colOff>50800</xdr:colOff>
      <xdr:row>78</xdr:row>
      <xdr:rowOff>92357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166171</xdr:rowOff>
    </xdr:from>
    <xdr:to>
      <xdr:col>50</xdr:col>
      <xdr:colOff>165100</xdr:colOff>
      <xdr:row>78</xdr:row>
      <xdr:rowOff>96321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87448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50550</xdr:rowOff>
    </xdr:from>
    <xdr:to>
      <xdr:col>46</xdr:col>
      <xdr:colOff>38100</xdr:colOff>
      <xdr:row>78</xdr:row>
      <xdr:rowOff>152150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143277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51391</xdr:rowOff>
    </xdr:from>
    <xdr:to>
      <xdr:col>41</xdr:col>
      <xdr:colOff>101600</xdr:colOff>
      <xdr:row>78</xdr:row>
      <xdr:rowOff>152991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144118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1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42850</xdr:rowOff>
    </xdr:from>
    <xdr:to>
      <xdr:col>36</xdr:col>
      <xdr:colOff>165100</xdr:colOff>
      <xdr:row>78</xdr:row>
      <xdr:rowOff>144450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135577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53170</xdr:rowOff>
    </xdr:from>
    <xdr:to>
      <xdr:col>55</xdr:col>
      <xdr:colOff>0</xdr:colOff>
      <xdr:row>97</xdr:row>
      <xdr:rowOff>77178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83820"/>
          <a:ext cx="838200" cy="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77178</xdr:rowOff>
    </xdr:from>
    <xdr:to>
      <xdr:col>50</xdr:col>
      <xdr:colOff>114300</xdr:colOff>
      <xdr:row>97</xdr:row>
      <xdr:rowOff>78760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07828"/>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65877</xdr:rowOff>
    </xdr:from>
    <xdr:to>
      <xdr:col>45</xdr:col>
      <xdr:colOff>177800</xdr:colOff>
      <xdr:row>97</xdr:row>
      <xdr:rowOff>78760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96527"/>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65877</xdr:rowOff>
    </xdr:from>
    <xdr:to>
      <xdr:col>41</xdr:col>
      <xdr:colOff>50800</xdr:colOff>
      <xdr:row>97</xdr:row>
      <xdr:rowOff>74544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96527"/>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2370</xdr:rowOff>
    </xdr:from>
    <xdr:to>
      <xdr:col>55</xdr:col>
      <xdr:colOff>50800</xdr:colOff>
      <xdr:row>97</xdr:row>
      <xdr:rowOff>103970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152247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26378</xdr:rowOff>
    </xdr:from>
    <xdr:to>
      <xdr:col>50</xdr:col>
      <xdr:colOff>165100</xdr:colOff>
      <xdr:row>97</xdr:row>
      <xdr:rowOff>127978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119105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27960</xdr:rowOff>
    </xdr:from>
    <xdr:to>
      <xdr:col>46</xdr:col>
      <xdr:colOff>38100</xdr:colOff>
      <xdr:row>97</xdr:row>
      <xdr:rowOff>129560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120687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15077</xdr:rowOff>
    </xdr:from>
    <xdr:to>
      <xdr:col>41</xdr:col>
      <xdr:colOff>101600</xdr:colOff>
      <xdr:row>97</xdr:row>
      <xdr:rowOff>116677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23744</xdr:rowOff>
    </xdr:from>
    <xdr:to>
      <xdr:col>36</xdr:col>
      <xdr:colOff>165100</xdr:colOff>
      <xdr:row>97</xdr:row>
      <xdr:rowOff>125344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116471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113964</xdr:rowOff>
    </xdr:from>
    <xdr:to>
      <xdr:col>85</xdr:col>
      <xdr:colOff>127000</xdr:colOff>
      <xdr:row>36</xdr:row>
      <xdr:rowOff>116840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86164"/>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98914</xdr:rowOff>
    </xdr:from>
    <xdr:to>
      <xdr:col>81</xdr:col>
      <xdr:colOff>50800</xdr:colOff>
      <xdr:row>36</xdr:row>
      <xdr:rowOff>116840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099664"/>
          <a:ext cx="889000" cy="18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98914</xdr:rowOff>
    </xdr:from>
    <xdr:to>
      <xdr:col>76</xdr:col>
      <xdr:colOff>114300</xdr:colOff>
      <xdr:row>36</xdr:row>
      <xdr:rowOff>67672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099664"/>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67672</xdr:rowOff>
    </xdr:from>
    <xdr:to>
      <xdr:col>71</xdr:col>
      <xdr:colOff>177800</xdr:colOff>
      <xdr:row>37</xdr:row>
      <xdr:rowOff>28867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39872"/>
          <a:ext cx="889000" cy="1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63164</xdr:rowOff>
    </xdr:from>
    <xdr:to>
      <xdr:col>85</xdr:col>
      <xdr:colOff>177800</xdr:colOff>
      <xdr:row>36</xdr:row>
      <xdr:rowOff>164764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41591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66040</xdr:rowOff>
    </xdr:from>
    <xdr:to>
      <xdr:col>81</xdr:col>
      <xdr:colOff>101600</xdr:colOff>
      <xdr:row>36</xdr:row>
      <xdr:rowOff>167640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158767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48114</xdr:rowOff>
    </xdr:from>
    <xdr:to>
      <xdr:col>76</xdr:col>
      <xdr:colOff>165100</xdr:colOff>
      <xdr:row>35</xdr:row>
      <xdr:rowOff>149714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166241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16872</xdr:rowOff>
    </xdr:from>
    <xdr:to>
      <xdr:col>72</xdr:col>
      <xdr:colOff>38100</xdr:colOff>
      <xdr:row>36</xdr:row>
      <xdr:rowOff>118472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134999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149517</xdr:rowOff>
    </xdr:from>
    <xdr:to>
      <xdr:col>67</xdr:col>
      <xdr:colOff>101600</xdr:colOff>
      <xdr:row>37</xdr:row>
      <xdr:rowOff>79667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70794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2725</xdr:rowOff>
    </xdr:from>
    <xdr:to>
      <xdr:col>85</xdr:col>
      <xdr:colOff>127000</xdr:colOff>
      <xdr:row>56</xdr:row>
      <xdr:rowOff>29772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03925"/>
          <a:ext cx="838200" cy="2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2725</xdr:rowOff>
    </xdr:from>
    <xdr:to>
      <xdr:col>81</xdr:col>
      <xdr:colOff>50800</xdr:colOff>
      <xdr:row>57</xdr:row>
      <xdr:rowOff>71263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03925"/>
          <a:ext cx="889000" cy="2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71263</xdr:rowOff>
    </xdr:from>
    <xdr:to>
      <xdr:col>76</xdr:col>
      <xdr:colOff>114300</xdr:colOff>
      <xdr:row>58</xdr:row>
      <xdr:rowOff>71334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43913"/>
          <a:ext cx="889000" cy="17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71334</xdr:rowOff>
    </xdr:from>
    <xdr:to>
      <xdr:col>71</xdr:col>
      <xdr:colOff>177800</xdr:colOff>
      <xdr:row>58</xdr:row>
      <xdr:rowOff>128156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015434"/>
          <a:ext cx="889000" cy="5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150422</xdr:rowOff>
    </xdr:from>
    <xdr:to>
      <xdr:col>85</xdr:col>
      <xdr:colOff>177800</xdr:colOff>
      <xdr:row>56</xdr:row>
      <xdr:rowOff>80572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128849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123375</xdr:rowOff>
    </xdr:from>
    <xdr:to>
      <xdr:col>81</xdr:col>
      <xdr:colOff>101600</xdr:colOff>
      <xdr:row>56</xdr:row>
      <xdr:rowOff>53525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44652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20463</xdr:rowOff>
    </xdr:from>
    <xdr:to>
      <xdr:col>76</xdr:col>
      <xdr:colOff>165100</xdr:colOff>
      <xdr:row>57</xdr:row>
      <xdr:rowOff>122063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113190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20534</xdr:rowOff>
    </xdr:from>
    <xdr:to>
      <xdr:col>72</xdr:col>
      <xdr:colOff>38100</xdr:colOff>
      <xdr:row>58</xdr:row>
      <xdr:rowOff>122134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113261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5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77356</xdr:rowOff>
    </xdr:from>
    <xdr:to>
      <xdr:col>67</xdr:col>
      <xdr:colOff>101600</xdr:colOff>
      <xdr:row>59</xdr:row>
      <xdr:rowOff>7506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100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164497</xdr:rowOff>
    </xdr:from>
    <xdr:to>
      <xdr:col>85</xdr:col>
      <xdr:colOff>127000</xdr:colOff>
      <xdr:row>77</xdr:row>
      <xdr:rowOff>168332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66147"/>
          <a:ext cx="8382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168332</xdr:rowOff>
    </xdr:from>
    <xdr:to>
      <xdr:col>81</xdr:col>
      <xdr:colOff>50800</xdr:colOff>
      <xdr:row>78</xdr:row>
      <xdr:rowOff>18165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69982"/>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18165</xdr:rowOff>
    </xdr:from>
    <xdr:to>
      <xdr:col>76</xdr:col>
      <xdr:colOff>114300</xdr:colOff>
      <xdr:row>78</xdr:row>
      <xdr:rowOff>22354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91265"/>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9547</xdr:rowOff>
    </xdr:from>
    <xdr:to>
      <xdr:col>71</xdr:col>
      <xdr:colOff>177800</xdr:colOff>
      <xdr:row>78</xdr:row>
      <xdr:rowOff>22354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82647"/>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113697</xdr:rowOff>
    </xdr:from>
    <xdr:to>
      <xdr:col>85</xdr:col>
      <xdr:colOff>177800</xdr:colOff>
      <xdr:row>78</xdr:row>
      <xdr:rowOff>43847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117532</xdr:rowOff>
    </xdr:from>
    <xdr:to>
      <xdr:col>81</xdr:col>
      <xdr:colOff>101600</xdr:colOff>
      <xdr:row>78</xdr:row>
      <xdr:rowOff>47682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38809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138815</xdr:rowOff>
    </xdr:from>
    <xdr:to>
      <xdr:col>76</xdr:col>
      <xdr:colOff>165100</xdr:colOff>
      <xdr:row>78</xdr:row>
      <xdr:rowOff>68965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60092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3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143004</xdr:rowOff>
    </xdr:from>
    <xdr:to>
      <xdr:col>72</xdr:col>
      <xdr:colOff>38100</xdr:colOff>
      <xdr:row>78</xdr:row>
      <xdr:rowOff>73154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64281</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43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130197</xdr:rowOff>
    </xdr:from>
    <xdr:to>
      <xdr:col>67</xdr:col>
      <xdr:colOff>101600</xdr:colOff>
      <xdr:row>78</xdr:row>
      <xdr:rowOff>60347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51474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97451</xdr:rowOff>
    </xdr:from>
    <xdr:to>
      <xdr:col>85</xdr:col>
      <xdr:colOff>127000</xdr:colOff>
      <xdr:row>98</xdr:row>
      <xdr:rowOff>100341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899551"/>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97451</xdr:rowOff>
    </xdr:from>
    <xdr:to>
      <xdr:col>81</xdr:col>
      <xdr:colOff>50800</xdr:colOff>
      <xdr:row>98</xdr:row>
      <xdr:rowOff>97971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99551"/>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94284</xdr:rowOff>
    </xdr:from>
    <xdr:to>
      <xdr:col>76</xdr:col>
      <xdr:colOff>114300</xdr:colOff>
      <xdr:row>98</xdr:row>
      <xdr:rowOff>97971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96384"/>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94284</xdr:rowOff>
    </xdr:from>
    <xdr:to>
      <xdr:col>71</xdr:col>
      <xdr:colOff>177800</xdr:colOff>
      <xdr:row>98</xdr:row>
      <xdr:rowOff>94848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9638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49541</xdr:rowOff>
    </xdr:from>
    <xdr:to>
      <xdr:col>85</xdr:col>
      <xdr:colOff>177800</xdr:colOff>
      <xdr:row>98</xdr:row>
      <xdr:rowOff>151141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135918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46651</xdr:rowOff>
    </xdr:from>
    <xdr:to>
      <xdr:col>81</xdr:col>
      <xdr:colOff>101600</xdr:colOff>
      <xdr:row>98</xdr:row>
      <xdr:rowOff>148251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139378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4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47171</xdr:rowOff>
    </xdr:from>
    <xdr:to>
      <xdr:col>76</xdr:col>
      <xdr:colOff>165100</xdr:colOff>
      <xdr:row>98</xdr:row>
      <xdr:rowOff>148771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139898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43484</xdr:rowOff>
    </xdr:from>
    <xdr:to>
      <xdr:col>72</xdr:col>
      <xdr:colOff>38100</xdr:colOff>
      <xdr:row>98</xdr:row>
      <xdr:rowOff>145084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136211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44048</xdr:rowOff>
    </xdr:from>
    <xdr:to>
      <xdr:col>67</xdr:col>
      <xdr:colOff>101600</xdr:colOff>
      <xdr:row>98</xdr:row>
      <xdr:rowOff>145648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136775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3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110668</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111418"/>
          <a:ext cx="838200" cy="54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110668</xdr:rowOff>
    </xdr:from>
    <xdr:to>
      <xdr:col>111</xdr:col>
      <xdr:colOff>177800</xdr:colOff>
      <xdr:row>37</xdr:row>
      <xdr:rowOff>46888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111418"/>
          <a:ext cx="889000" cy="2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46888</xdr:rowOff>
    </xdr:from>
    <xdr:to>
      <xdr:col>107</xdr:col>
      <xdr:colOff>50800</xdr:colOff>
      <xdr:row>37</xdr:row>
      <xdr:rowOff>53289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39053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154195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15570</xdr:rowOff>
    </xdr:from>
    <xdr:to>
      <xdr:col>102</xdr:col>
      <xdr:colOff>114300</xdr:colOff>
      <xdr:row>37</xdr:row>
      <xdr:rowOff>53289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35922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144822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65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90416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59868</xdr:rowOff>
    </xdr:from>
    <xdr:to>
      <xdr:col>112</xdr:col>
      <xdr:colOff>38100</xdr:colOff>
      <xdr:row>35</xdr:row>
      <xdr:rowOff>161468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0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6545</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58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167538</xdr:rowOff>
    </xdr:from>
    <xdr:to>
      <xdr:col>107</xdr:col>
      <xdr:colOff>101600</xdr:colOff>
      <xdr:row>37</xdr:row>
      <xdr:rowOff>97688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114215</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1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2489</xdr:rowOff>
    </xdr:from>
    <xdr:to>
      <xdr:col>102</xdr:col>
      <xdr:colOff>165100</xdr:colOff>
      <xdr:row>37</xdr:row>
      <xdr:rowOff>104089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120616</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1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136220</xdr:rowOff>
    </xdr:from>
    <xdr:to>
      <xdr:col>98</xdr:col>
      <xdr:colOff>38100</xdr:colOff>
      <xdr:row>37</xdr:row>
      <xdr:rowOff>66370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82897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8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議会費は</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7,497</a:t>
          </a:r>
          <a:r>
            <a:rPr kumimoji="1" lang="ja-JP" altLang="en-US" sz="1000">
              <a:solidFill>
                <a:schemeClr val="dk1"/>
              </a:solidFill>
              <a:effectLst/>
              <a:latin typeface="+mn-lt"/>
              <a:ea typeface="+mn-ea"/>
              <a:cs typeface="+mn-cs"/>
            </a:rPr>
            <a:t>円で、議場音響システム等更新事業の皆増等により、前年度より増加している。</a:t>
          </a:r>
          <a:endParaRPr kumimoji="1" lang="en-US" altLang="ja-JP"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総務費は住民一人当たり</a:t>
          </a:r>
          <a:r>
            <a:rPr kumimoji="1" lang="en-US" altLang="ja-JP" sz="1000">
              <a:solidFill>
                <a:sysClr val="windowText" lastClr="000000"/>
              </a:solidFill>
              <a:effectLst/>
              <a:latin typeface="+mn-lt"/>
              <a:ea typeface="+mn-ea"/>
              <a:cs typeface="+mn-cs"/>
            </a:rPr>
            <a:t>280,071</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で、特別定額給付金給付事業の皆減や市民会館改修事業の減等</a:t>
          </a:r>
          <a:r>
            <a:rPr kumimoji="1" lang="ja-JP" altLang="ja-JP" sz="1000">
              <a:solidFill>
                <a:sysClr val="windowText" lastClr="000000"/>
              </a:solidFill>
              <a:effectLst/>
              <a:latin typeface="+mn-lt"/>
              <a:ea typeface="+mn-ea"/>
              <a:cs typeface="+mn-cs"/>
            </a:rPr>
            <a:t>により，前年度より</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している。</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農林水産業費は住民一人当たり</a:t>
          </a:r>
          <a:r>
            <a:rPr kumimoji="1" lang="en-US" altLang="ja-JP" sz="1000">
              <a:solidFill>
                <a:sysClr val="windowText" lastClr="000000"/>
              </a:solidFill>
              <a:effectLst/>
              <a:latin typeface="+mn-lt"/>
              <a:ea typeface="+mn-ea"/>
              <a:cs typeface="+mn-cs"/>
            </a:rPr>
            <a:t>37,825</a:t>
          </a:r>
          <a:r>
            <a:rPr kumimoji="1" lang="ja-JP" altLang="en-US" sz="1000">
              <a:solidFill>
                <a:sysClr val="windowText" lastClr="000000"/>
              </a:solidFill>
              <a:effectLst/>
              <a:latin typeface="+mn-lt"/>
              <a:ea typeface="+mn-ea"/>
              <a:cs typeface="+mn-cs"/>
            </a:rPr>
            <a:t>円で、</a:t>
          </a:r>
          <a:r>
            <a:rPr lang="ja-JP" altLang="en-US" sz="1000" b="0" i="0" u="none" strike="noStrike" baseline="0">
              <a:solidFill>
                <a:schemeClr val="dk1"/>
              </a:solidFill>
              <a:latin typeface="+mn-lt"/>
              <a:ea typeface="+mn-ea"/>
              <a:cs typeface="+mn-cs"/>
            </a:rPr>
            <a:t>食品産業の輸出向けＨＡＣＣＰ等対応施設整備緊急対策事業の減や輸出先国の市場変化に対応した食品等の製造施設等整備緊急支援事業の皆減等により、</a:t>
          </a:r>
          <a:r>
            <a:rPr kumimoji="1" lang="ja-JP" altLang="ja-JP" sz="1000">
              <a:solidFill>
                <a:sysClr val="windowText" lastClr="000000"/>
              </a:solidFill>
              <a:effectLst/>
              <a:latin typeface="+mn-lt"/>
              <a:ea typeface="+mn-ea"/>
              <a:cs typeface="+mn-cs"/>
            </a:rPr>
            <a:t>前年度より減少している。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また</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主な構成項目である民生費は住民一人当たり</a:t>
          </a:r>
          <a:r>
            <a:rPr kumimoji="1" lang="en-US" altLang="ja-JP" sz="1000">
              <a:solidFill>
                <a:sysClr val="windowText" lastClr="000000"/>
              </a:solidFill>
              <a:effectLst/>
              <a:latin typeface="+mn-lt"/>
              <a:ea typeface="+mn-ea"/>
              <a:cs typeface="+mn-cs"/>
            </a:rPr>
            <a:t>225,030</a:t>
          </a:r>
          <a:r>
            <a:rPr kumimoji="1" lang="ja-JP" altLang="ja-JP" sz="1000">
              <a:solidFill>
                <a:sysClr val="windowText" lastClr="000000"/>
              </a:solidFill>
              <a:effectLst/>
              <a:latin typeface="+mn-lt"/>
              <a:ea typeface="+mn-ea"/>
              <a:cs typeface="+mn-cs"/>
            </a:rPr>
            <a:t>円で</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類似団体平均より高い状況となっており</a:t>
          </a:r>
          <a:r>
            <a:rPr kumimoji="1" lang="ja-JP" altLang="en-US" sz="1000">
              <a:solidFill>
                <a:sysClr val="windowText" lastClr="000000"/>
              </a:solidFill>
              <a:effectLst/>
              <a:latin typeface="+mn-lt"/>
              <a:ea typeface="+mn-ea"/>
              <a:cs typeface="+mn-cs"/>
            </a:rPr>
            <a:t>、住民税非課税世帯等に対する臨時特別給付金給付事業や子育て世帯への臨時特別給付金給付事業の皆増等</a:t>
          </a:r>
          <a:r>
            <a:rPr kumimoji="1" lang="ja-JP" altLang="ja-JP" sz="1000">
              <a:solidFill>
                <a:sysClr val="windowText" lastClr="000000"/>
              </a:solidFill>
              <a:effectLst/>
              <a:latin typeface="+mn-lt"/>
              <a:ea typeface="+mn-ea"/>
              <a:cs typeface="+mn-cs"/>
            </a:rPr>
            <a:t>により</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前年度より増加している。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人口減少に伴い住民一人当たりのコストは増加傾向にある中で</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公債費については投資的経費の適切な選択と重点化により計画的な借入額の抑制を行うとともに</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交付税措置率の高い財政運営上有利な地方債の活用や繰上償還に努めてきたため</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類似団体平均より低い水準で推移している。</a:t>
          </a:r>
          <a:r>
            <a:rPr kumimoji="1" lang="en-US" altLang="ja-JP" sz="1000">
              <a:solidFill>
                <a:srgbClr val="FF0000"/>
              </a:solidFill>
              <a:effectLst/>
              <a:latin typeface="+mn-lt"/>
              <a:ea typeface="+mn-ea"/>
              <a:cs typeface="+mn-cs"/>
            </a:rPr>
            <a:t/>
          </a:r>
          <a:br>
            <a:rPr kumimoji="1" lang="en-US" altLang="ja-JP" sz="1000">
              <a:solidFill>
                <a:srgbClr val="FF0000"/>
              </a:solidFill>
              <a:effectLst/>
              <a:latin typeface="+mn-lt"/>
              <a:ea typeface="+mn-ea"/>
              <a:cs typeface="+mn-cs"/>
            </a:rPr>
          </a:br>
          <a:r>
            <a:rPr kumimoji="1" lang="ja-JP" altLang="ja-JP" sz="1000">
              <a:solidFill>
                <a:sysClr val="windowText" lastClr="000000"/>
              </a:solidFill>
              <a:effectLst/>
              <a:latin typeface="+mn-lt"/>
              <a:ea typeface="+mn-ea"/>
              <a:cs typeface="+mn-cs"/>
            </a:rPr>
            <a:t>また</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民生費や土木費については特別会計への繰出金が増加傾向にあることから</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各特別会計において引き続き歳入の確保及び歳出の削減に努めるとともに</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一般会計においては市の単独事業の費用対効果等を検証し</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見直しを行うなど</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歳出の抑制に努める。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財政調整基金残高の比率については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4.53</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実質単年度収支率については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7.56</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持続可能な財政構造を維持していくため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財政計画では令和７年度末までに</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億円を超える財政調整的な基金を確保していくこととしている。</a:t>
          </a:r>
          <a:endParaRPr lang="ja-JP" altLang="ja-JP" sz="1400">
            <a:solidFill>
              <a:sysClr val="windowText" lastClr="000000"/>
            </a:solidFill>
            <a:effectLst/>
          </a:endParaRPr>
        </a:p>
        <a:p>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公共下水道事業会計については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令和元年度までは地方公営企業法非適用であったが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令和２年度から法適用となったため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令和元年度以前の公共下水道事業特別会計はその他会計（黒字）へ計上されている。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国民健康保険特別会計については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年度まで６年連続で赤字決算となっていたが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国民健康保険財政健全化行動計画に基づいた取組により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基準外繰出を行うことで平成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年度決算からは黒字となっている。しかしながら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依然として基準外繰出を続けざるを得ない状況であるため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引き続き財政健全化を図っていく。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特別会計及び公営企業会計については黒字となっているが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特別会計等への繰出金が一般会計の財政状況に影響を与えていることから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引き続き歳入の確保に努めるとともに</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歳出削減に努める。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c r="B2" s="179" t="s">
        <v>81</v>
      </c>
      <c r="C2" s="179"/>
      <c r="D2" s="180"/>
    </row>
    <row r="3" spans="1:119" ht="18.75" customHeight="1" thickBot="1">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17191592</v>
      </c>
      <c r="BO4" s="452"/>
      <c r="BP4" s="452"/>
      <c r="BQ4" s="452"/>
      <c r="BR4" s="452"/>
      <c r="BS4" s="452"/>
      <c r="BT4" s="452"/>
      <c r="BU4" s="453"/>
      <c r="BV4" s="451">
        <v>18419637</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10.8</v>
      </c>
      <c r="CU4" s="592"/>
      <c r="CV4" s="592"/>
      <c r="CW4" s="592"/>
      <c r="CX4" s="592"/>
      <c r="CY4" s="592"/>
      <c r="CZ4" s="592"/>
      <c r="DA4" s="593"/>
      <c r="DB4" s="591">
        <v>6.8</v>
      </c>
      <c r="DC4" s="592"/>
      <c r="DD4" s="592"/>
      <c r="DE4" s="592"/>
      <c r="DF4" s="592"/>
      <c r="DG4" s="592"/>
      <c r="DH4" s="592"/>
      <c r="DI4" s="593"/>
    </row>
    <row r="5" spans="1:119" ht="18.75" customHeight="1">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16439797</v>
      </c>
      <c r="BO5" s="423"/>
      <c r="BP5" s="423"/>
      <c r="BQ5" s="423"/>
      <c r="BR5" s="423"/>
      <c r="BS5" s="423"/>
      <c r="BT5" s="423"/>
      <c r="BU5" s="424"/>
      <c r="BV5" s="422">
        <v>17966472</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84.1</v>
      </c>
      <c r="CU5" s="420"/>
      <c r="CV5" s="420"/>
      <c r="CW5" s="420"/>
      <c r="CX5" s="420"/>
      <c r="CY5" s="420"/>
      <c r="CZ5" s="420"/>
      <c r="DA5" s="421"/>
      <c r="DB5" s="419">
        <v>91.8</v>
      </c>
      <c r="DC5" s="420"/>
      <c r="DD5" s="420"/>
      <c r="DE5" s="420"/>
      <c r="DF5" s="420"/>
      <c r="DG5" s="420"/>
      <c r="DH5" s="420"/>
      <c r="DI5" s="421"/>
    </row>
    <row r="6" spans="1:119" ht="18.75" customHeight="1">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751795</v>
      </c>
      <c r="BO6" s="423"/>
      <c r="BP6" s="423"/>
      <c r="BQ6" s="423"/>
      <c r="BR6" s="423"/>
      <c r="BS6" s="423"/>
      <c r="BT6" s="423"/>
      <c r="BU6" s="424"/>
      <c r="BV6" s="422">
        <v>453165</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85.6</v>
      </c>
      <c r="CU6" s="566"/>
      <c r="CV6" s="566"/>
      <c r="CW6" s="566"/>
      <c r="CX6" s="566"/>
      <c r="CY6" s="566"/>
      <c r="CZ6" s="566"/>
      <c r="DA6" s="567"/>
      <c r="DB6" s="565">
        <v>95.6</v>
      </c>
      <c r="DC6" s="566"/>
      <c r="DD6" s="566"/>
      <c r="DE6" s="566"/>
      <c r="DF6" s="566"/>
      <c r="DG6" s="566"/>
      <c r="DH6" s="566"/>
      <c r="DI6" s="567"/>
    </row>
    <row r="7" spans="1:119" ht="18.75" customHeight="1">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94</v>
      </c>
      <c r="AV7" s="481"/>
      <c r="AW7" s="481"/>
      <c r="AX7" s="481"/>
      <c r="AY7" s="436" t="s">
        <v>106</v>
      </c>
      <c r="AZ7" s="437"/>
      <c r="BA7" s="437"/>
      <c r="BB7" s="437"/>
      <c r="BC7" s="437"/>
      <c r="BD7" s="437"/>
      <c r="BE7" s="437"/>
      <c r="BF7" s="437"/>
      <c r="BG7" s="437"/>
      <c r="BH7" s="437"/>
      <c r="BI7" s="437"/>
      <c r="BJ7" s="437"/>
      <c r="BK7" s="437"/>
      <c r="BL7" s="437"/>
      <c r="BM7" s="438"/>
      <c r="BN7" s="422">
        <v>41803</v>
      </c>
      <c r="BO7" s="423"/>
      <c r="BP7" s="423"/>
      <c r="BQ7" s="423"/>
      <c r="BR7" s="423"/>
      <c r="BS7" s="423"/>
      <c r="BT7" s="423"/>
      <c r="BU7" s="424"/>
      <c r="BV7" s="422">
        <v>32253</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6577106</v>
      </c>
      <c r="CU7" s="423"/>
      <c r="CV7" s="423"/>
      <c r="CW7" s="423"/>
      <c r="CX7" s="423"/>
      <c r="CY7" s="423"/>
      <c r="CZ7" s="423"/>
      <c r="DA7" s="424"/>
      <c r="DB7" s="422">
        <v>6197728</v>
      </c>
      <c r="DC7" s="423"/>
      <c r="DD7" s="423"/>
      <c r="DE7" s="423"/>
      <c r="DF7" s="423"/>
      <c r="DG7" s="423"/>
      <c r="DH7" s="423"/>
      <c r="DI7" s="424"/>
    </row>
    <row r="8" spans="1:119" ht="18.75" customHeight="1" thickBot="1">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94</v>
      </c>
      <c r="AV8" s="481"/>
      <c r="AW8" s="481"/>
      <c r="AX8" s="481"/>
      <c r="AY8" s="436" t="s">
        <v>109</v>
      </c>
      <c r="AZ8" s="437"/>
      <c r="BA8" s="437"/>
      <c r="BB8" s="437"/>
      <c r="BC8" s="437"/>
      <c r="BD8" s="437"/>
      <c r="BE8" s="437"/>
      <c r="BF8" s="437"/>
      <c r="BG8" s="437"/>
      <c r="BH8" s="437"/>
      <c r="BI8" s="437"/>
      <c r="BJ8" s="437"/>
      <c r="BK8" s="437"/>
      <c r="BL8" s="437"/>
      <c r="BM8" s="438"/>
      <c r="BN8" s="422">
        <v>709992</v>
      </c>
      <c r="BO8" s="423"/>
      <c r="BP8" s="423"/>
      <c r="BQ8" s="423"/>
      <c r="BR8" s="423"/>
      <c r="BS8" s="423"/>
      <c r="BT8" s="423"/>
      <c r="BU8" s="424"/>
      <c r="BV8" s="422">
        <v>420912</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0.41</v>
      </c>
      <c r="CU8" s="526"/>
      <c r="CV8" s="526"/>
      <c r="CW8" s="526"/>
      <c r="CX8" s="526"/>
      <c r="CY8" s="526"/>
      <c r="CZ8" s="526"/>
      <c r="DA8" s="527"/>
      <c r="DB8" s="525">
        <v>0.42</v>
      </c>
      <c r="DC8" s="526"/>
      <c r="DD8" s="526"/>
      <c r="DE8" s="526"/>
      <c r="DF8" s="526"/>
      <c r="DG8" s="526"/>
      <c r="DH8" s="526"/>
      <c r="DI8" s="527"/>
    </row>
    <row r="9" spans="1:119" ht="18.75" customHeight="1" thickBot="1">
      <c r="A9" s="178"/>
      <c r="B9" s="554" t="s">
        <v>111</v>
      </c>
      <c r="C9" s="555"/>
      <c r="D9" s="555"/>
      <c r="E9" s="555"/>
      <c r="F9" s="555"/>
      <c r="G9" s="555"/>
      <c r="H9" s="555"/>
      <c r="I9" s="555"/>
      <c r="J9" s="555"/>
      <c r="K9" s="473"/>
      <c r="L9" s="556" t="s">
        <v>112</v>
      </c>
      <c r="M9" s="557"/>
      <c r="N9" s="557"/>
      <c r="O9" s="557"/>
      <c r="P9" s="557"/>
      <c r="Q9" s="558"/>
      <c r="R9" s="559">
        <v>20033</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94</v>
      </c>
      <c r="AV9" s="481"/>
      <c r="AW9" s="481"/>
      <c r="AX9" s="481"/>
      <c r="AY9" s="436" t="s">
        <v>115</v>
      </c>
      <c r="AZ9" s="437"/>
      <c r="BA9" s="437"/>
      <c r="BB9" s="437"/>
      <c r="BC9" s="437"/>
      <c r="BD9" s="437"/>
      <c r="BE9" s="437"/>
      <c r="BF9" s="437"/>
      <c r="BG9" s="437"/>
      <c r="BH9" s="437"/>
      <c r="BI9" s="437"/>
      <c r="BJ9" s="437"/>
      <c r="BK9" s="437"/>
      <c r="BL9" s="437"/>
      <c r="BM9" s="438"/>
      <c r="BN9" s="422">
        <v>289080</v>
      </c>
      <c r="BO9" s="423"/>
      <c r="BP9" s="423"/>
      <c r="BQ9" s="423"/>
      <c r="BR9" s="423"/>
      <c r="BS9" s="423"/>
      <c r="BT9" s="423"/>
      <c r="BU9" s="424"/>
      <c r="BV9" s="422">
        <v>61185</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12.3</v>
      </c>
      <c r="CU9" s="420"/>
      <c r="CV9" s="420"/>
      <c r="CW9" s="420"/>
      <c r="CX9" s="420"/>
      <c r="CY9" s="420"/>
      <c r="CZ9" s="420"/>
      <c r="DA9" s="421"/>
      <c r="DB9" s="419">
        <v>13.1</v>
      </c>
      <c r="DC9" s="420"/>
      <c r="DD9" s="420"/>
      <c r="DE9" s="420"/>
      <c r="DF9" s="420"/>
      <c r="DG9" s="420"/>
      <c r="DH9" s="420"/>
      <c r="DI9" s="421"/>
    </row>
    <row r="10" spans="1:119" ht="18.75" customHeight="1" thickBot="1">
      <c r="A10" s="178"/>
      <c r="B10" s="554"/>
      <c r="C10" s="555"/>
      <c r="D10" s="555"/>
      <c r="E10" s="555"/>
      <c r="F10" s="555"/>
      <c r="G10" s="555"/>
      <c r="H10" s="555"/>
      <c r="I10" s="555"/>
      <c r="J10" s="555"/>
      <c r="K10" s="473"/>
      <c r="L10" s="378" t="s">
        <v>117</v>
      </c>
      <c r="M10" s="379"/>
      <c r="N10" s="379"/>
      <c r="O10" s="379"/>
      <c r="P10" s="379"/>
      <c r="Q10" s="380"/>
      <c r="R10" s="375">
        <v>22046</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378700</v>
      </c>
      <c r="BO10" s="423"/>
      <c r="BP10" s="423"/>
      <c r="BQ10" s="423"/>
      <c r="BR10" s="423"/>
      <c r="BS10" s="423"/>
      <c r="BT10" s="423"/>
      <c r="BU10" s="424"/>
      <c r="BV10" s="422">
        <v>142150</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14211</v>
      </c>
      <c r="BO11" s="423"/>
      <c r="BP11" s="423"/>
      <c r="BQ11" s="423"/>
      <c r="BR11" s="423"/>
      <c r="BS11" s="423"/>
      <c r="BT11" s="423"/>
      <c r="BU11" s="424"/>
      <c r="BV11" s="422">
        <v>41001</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128</v>
      </c>
      <c r="DC11" s="526"/>
      <c r="DD11" s="526"/>
      <c r="DE11" s="526"/>
      <c r="DF11" s="526"/>
      <c r="DG11" s="526"/>
      <c r="DH11" s="526"/>
      <c r="DI11" s="527"/>
    </row>
    <row r="12" spans="1:119" ht="18.75" customHeight="1">
      <c r="A12" s="178"/>
      <c r="B12" s="528" t="s">
        <v>129</v>
      </c>
      <c r="C12" s="529"/>
      <c r="D12" s="529"/>
      <c r="E12" s="529"/>
      <c r="F12" s="529"/>
      <c r="G12" s="529"/>
      <c r="H12" s="529"/>
      <c r="I12" s="529"/>
      <c r="J12" s="529"/>
      <c r="K12" s="530"/>
      <c r="L12" s="537" t="s">
        <v>130</v>
      </c>
      <c r="M12" s="538"/>
      <c r="N12" s="538"/>
      <c r="O12" s="538"/>
      <c r="P12" s="538"/>
      <c r="Q12" s="539"/>
      <c r="R12" s="540">
        <v>20020</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134</v>
      </c>
      <c r="AV12" s="481"/>
      <c r="AW12" s="481"/>
      <c r="AX12" s="481"/>
      <c r="AY12" s="436" t="s">
        <v>135</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70000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137</v>
      </c>
      <c r="CU12" s="526"/>
      <c r="CV12" s="526"/>
      <c r="CW12" s="526"/>
      <c r="CX12" s="526"/>
      <c r="CY12" s="526"/>
      <c r="CZ12" s="526"/>
      <c r="DA12" s="527"/>
      <c r="DB12" s="525" t="s">
        <v>137</v>
      </c>
      <c r="DC12" s="526"/>
      <c r="DD12" s="526"/>
      <c r="DE12" s="526"/>
      <c r="DF12" s="526"/>
      <c r="DG12" s="526"/>
      <c r="DH12" s="526"/>
      <c r="DI12" s="527"/>
    </row>
    <row r="13" spans="1:119" ht="18.75" customHeight="1">
      <c r="A13" s="178"/>
      <c r="B13" s="531"/>
      <c r="C13" s="532"/>
      <c r="D13" s="532"/>
      <c r="E13" s="532"/>
      <c r="F13" s="532"/>
      <c r="G13" s="532"/>
      <c r="H13" s="532"/>
      <c r="I13" s="532"/>
      <c r="J13" s="532"/>
      <c r="K13" s="533"/>
      <c r="L13" s="187"/>
      <c r="M13" s="506" t="s">
        <v>138</v>
      </c>
      <c r="N13" s="507"/>
      <c r="O13" s="507"/>
      <c r="P13" s="507"/>
      <c r="Q13" s="508"/>
      <c r="R13" s="509">
        <v>19689</v>
      </c>
      <c r="S13" s="510"/>
      <c r="T13" s="510"/>
      <c r="U13" s="510"/>
      <c r="V13" s="511"/>
      <c r="W13" s="512" t="s">
        <v>139</v>
      </c>
      <c r="X13" s="408"/>
      <c r="Y13" s="408"/>
      <c r="Z13" s="408"/>
      <c r="AA13" s="408"/>
      <c r="AB13" s="409"/>
      <c r="AC13" s="375">
        <v>1116</v>
      </c>
      <c r="AD13" s="376"/>
      <c r="AE13" s="376"/>
      <c r="AF13" s="376"/>
      <c r="AG13" s="377"/>
      <c r="AH13" s="375">
        <v>1258</v>
      </c>
      <c r="AI13" s="376"/>
      <c r="AJ13" s="376"/>
      <c r="AK13" s="376"/>
      <c r="AL13" s="435"/>
      <c r="AM13" s="479" t="s">
        <v>140</v>
      </c>
      <c r="AN13" s="379"/>
      <c r="AO13" s="379"/>
      <c r="AP13" s="379"/>
      <c r="AQ13" s="379"/>
      <c r="AR13" s="379"/>
      <c r="AS13" s="379"/>
      <c r="AT13" s="380"/>
      <c r="AU13" s="480" t="s">
        <v>134</v>
      </c>
      <c r="AV13" s="481"/>
      <c r="AW13" s="481"/>
      <c r="AX13" s="481"/>
      <c r="AY13" s="436" t="s">
        <v>141</v>
      </c>
      <c r="AZ13" s="437"/>
      <c r="BA13" s="437"/>
      <c r="BB13" s="437"/>
      <c r="BC13" s="437"/>
      <c r="BD13" s="437"/>
      <c r="BE13" s="437"/>
      <c r="BF13" s="437"/>
      <c r="BG13" s="437"/>
      <c r="BH13" s="437"/>
      <c r="BI13" s="437"/>
      <c r="BJ13" s="437"/>
      <c r="BK13" s="437"/>
      <c r="BL13" s="437"/>
      <c r="BM13" s="438"/>
      <c r="BN13" s="422">
        <v>681991</v>
      </c>
      <c r="BO13" s="423"/>
      <c r="BP13" s="423"/>
      <c r="BQ13" s="423"/>
      <c r="BR13" s="423"/>
      <c r="BS13" s="423"/>
      <c r="BT13" s="423"/>
      <c r="BU13" s="424"/>
      <c r="BV13" s="422">
        <v>174336</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8.4</v>
      </c>
      <c r="CU13" s="420"/>
      <c r="CV13" s="420"/>
      <c r="CW13" s="420"/>
      <c r="CX13" s="420"/>
      <c r="CY13" s="420"/>
      <c r="CZ13" s="420"/>
      <c r="DA13" s="421"/>
      <c r="DB13" s="419">
        <v>9.3000000000000007</v>
      </c>
      <c r="DC13" s="420"/>
      <c r="DD13" s="420"/>
      <c r="DE13" s="420"/>
      <c r="DF13" s="420"/>
      <c r="DG13" s="420"/>
      <c r="DH13" s="420"/>
      <c r="DI13" s="421"/>
    </row>
    <row r="14" spans="1:119" ht="18.75" customHeight="1" thickBot="1">
      <c r="A14" s="178"/>
      <c r="B14" s="531"/>
      <c r="C14" s="532"/>
      <c r="D14" s="532"/>
      <c r="E14" s="532"/>
      <c r="F14" s="532"/>
      <c r="G14" s="532"/>
      <c r="H14" s="532"/>
      <c r="I14" s="532"/>
      <c r="J14" s="532"/>
      <c r="K14" s="533"/>
      <c r="L14" s="496" t="s">
        <v>143</v>
      </c>
      <c r="M14" s="549"/>
      <c r="N14" s="549"/>
      <c r="O14" s="549"/>
      <c r="P14" s="549"/>
      <c r="Q14" s="550"/>
      <c r="R14" s="509">
        <v>20479</v>
      </c>
      <c r="S14" s="510"/>
      <c r="T14" s="510"/>
      <c r="U14" s="510"/>
      <c r="V14" s="511"/>
      <c r="W14" s="513"/>
      <c r="X14" s="411"/>
      <c r="Y14" s="411"/>
      <c r="Z14" s="411"/>
      <c r="AA14" s="411"/>
      <c r="AB14" s="412"/>
      <c r="AC14" s="502">
        <v>12.1</v>
      </c>
      <c r="AD14" s="503"/>
      <c r="AE14" s="503"/>
      <c r="AF14" s="503"/>
      <c r="AG14" s="504"/>
      <c r="AH14" s="502">
        <v>12.3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t="s">
        <v>137</v>
      </c>
      <c r="CU14" s="520"/>
      <c r="CV14" s="520"/>
      <c r="CW14" s="520"/>
      <c r="CX14" s="520"/>
      <c r="CY14" s="520"/>
      <c r="CZ14" s="520"/>
      <c r="DA14" s="521"/>
      <c r="DB14" s="519">
        <v>27.7</v>
      </c>
      <c r="DC14" s="520"/>
      <c r="DD14" s="520"/>
      <c r="DE14" s="520"/>
      <c r="DF14" s="520"/>
      <c r="DG14" s="520"/>
      <c r="DH14" s="520"/>
      <c r="DI14" s="521"/>
    </row>
    <row r="15" spans="1:119" ht="18.75" customHeight="1">
      <c r="A15" s="178"/>
      <c r="B15" s="531"/>
      <c r="C15" s="532"/>
      <c r="D15" s="532"/>
      <c r="E15" s="532"/>
      <c r="F15" s="532"/>
      <c r="G15" s="532"/>
      <c r="H15" s="532"/>
      <c r="I15" s="532"/>
      <c r="J15" s="532"/>
      <c r="K15" s="533"/>
      <c r="L15" s="187"/>
      <c r="M15" s="506" t="s">
        <v>138</v>
      </c>
      <c r="N15" s="507"/>
      <c r="O15" s="507"/>
      <c r="P15" s="507"/>
      <c r="Q15" s="508"/>
      <c r="R15" s="509">
        <v>20103</v>
      </c>
      <c r="S15" s="510"/>
      <c r="T15" s="510"/>
      <c r="U15" s="510"/>
      <c r="V15" s="511"/>
      <c r="W15" s="512" t="s">
        <v>145</v>
      </c>
      <c r="X15" s="408"/>
      <c r="Y15" s="408"/>
      <c r="Z15" s="408"/>
      <c r="AA15" s="408"/>
      <c r="AB15" s="409"/>
      <c r="AC15" s="375">
        <v>2049</v>
      </c>
      <c r="AD15" s="376"/>
      <c r="AE15" s="376"/>
      <c r="AF15" s="376"/>
      <c r="AG15" s="377"/>
      <c r="AH15" s="375">
        <v>2454</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2209074</v>
      </c>
      <c r="BO15" s="452"/>
      <c r="BP15" s="452"/>
      <c r="BQ15" s="452"/>
      <c r="BR15" s="452"/>
      <c r="BS15" s="452"/>
      <c r="BT15" s="452"/>
      <c r="BU15" s="453"/>
      <c r="BV15" s="451">
        <v>2320518</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22.2</v>
      </c>
      <c r="AD16" s="503"/>
      <c r="AE16" s="503"/>
      <c r="AF16" s="503"/>
      <c r="AG16" s="504"/>
      <c r="AH16" s="502">
        <v>24</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5712511</v>
      </c>
      <c r="BO16" s="423"/>
      <c r="BP16" s="423"/>
      <c r="BQ16" s="423"/>
      <c r="BR16" s="423"/>
      <c r="BS16" s="423"/>
      <c r="BT16" s="423"/>
      <c r="BU16" s="424"/>
      <c r="BV16" s="422">
        <v>5382829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6072</v>
      </c>
      <c r="AD17" s="376"/>
      <c r="AE17" s="376"/>
      <c r="AF17" s="376"/>
      <c r="AG17" s="377"/>
      <c r="AH17" s="375">
        <v>6534</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2764855</v>
      </c>
      <c r="BO17" s="423"/>
      <c r="BP17" s="423"/>
      <c r="BQ17" s="423"/>
      <c r="BR17" s="423"/>
      <c r="BS17" s="423"/>
      <c r="BT17" s="423"/>
      <c r="BU17" s="424"/>
      <c r="BV17" s="422">
        <v>2910126</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c r="A18" s="178"/>
      <c r="B18" s="472" t="s">
        <v>155</v>
      </c>
      <c r="C18" s="473"/>
      <c r="D18" s="473"/>
      <c r="E18" s="474"/>
      <c r="F18" s="474"/>
      <c r="G18" s="474"/>
      <c r="H18" s="474"/>
      <c r="I18" s="474"/>
      <c r="J18" s="474"/>
      <c r="K18" s="474"/>
      <c r="L18" s="475">
        <v>74.78</v>
      </c>
      <c r="M18" s="475"/>
      <c r="N18" s="475"/>
      <c r="O18" s="475"/>
      <c r="P18" s="475"/>
      <c r="Q18" s="475"/>
      <c r="R18" s="476"/>
      <c r="S18" s="476"/>
      <c r="T18" s="476"/>
      <c r="U18" s="476"/>
      <c r="V18" s="477"/>
      <c r="W18" s="493"/>
      <c r="X18" s="494"/>
      <c r="Y18" s="494"/>
      <c r="Z18" s="494"/>
      <c r="AA18" s="494"/>
      <c r="AB18" s="518"/>
      <c r="AC18" s="392">
        <v>65.7</v>
      </c>
      <c r="AD18" s="393"/>
      <c r="AE18" s="393"/>
      <c r="AF18" s="393"/>
      <c r="AG18" s="478"/>
      <c r="AH18" s="392">
        <v>63.8</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5508445</v>
      </c>
      <c r="BO18" s="423"/>
      <c r="BP18" s="423"/>
      <c r="BQ18" s="423"/>
      <c r="BR18" s="423"/>
      <c r="BS18" s="423"/>
      <c r="BT18" s="423"/>
      <c r="BU18" s="424"/>
      <c r="BV18" s="422">
        <v>5670638</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c r="A19" s="178"/>
      <c r="B19" s="472" t="s">
        <v>157</v>
      </c>
      <c r="C19" s="473"/>
      <c r="D19" s="473"/>
      <c r="E19" s="474"/>
      <c r="F19" s="474"/>
      <c r="G19" s="474"/>
      <c r="H19" s="474"/>
      <c r="I19" s="474"/>
      <c r="J19" s="474"/>
      <c r="K19" s="474"/>
      <c r="L19" s="482">
        <v>268</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8002559</v>
      </c>
      <c r="BO19" s="423"/>
      <c r="BP19" s="423"/>
      <c r="BQ19" s="423"/>
      <c r="BR19" s="423"/>
      <c r="BS19" s="423"/>
      <c r="BT19" s="423"/>
      <c r="BU19" s="424"/>
      <c r="BV19" s="422">
        <v>7774547</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c r="A20" s="178"/>
      <c r="B20" s="472" t="s">
        <v>159</v>
      </c>
      <c r="C20" s="473"/>
      <c r="D20" s="473"/>
      <c r="E20" s="474"/>
      <c r="F20" s="474"/>
      <c r="G20" s="474"/>
      <c r="H20" s="474"/>
      <c r="I20" s="474"/>
      <c r="J20" s="474"/>
      <c r="K20" s="474"/>
      <c r="L20" s="482">
        <v>9455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11212051</v>
      </c>
      <c r="BO22" s="452"/>
      <c r="BP22" s="452"/>
      <c r="BQ22" s="452"/>
      <c r="BR22" s="452"/>
      <c r="BS22" s="452"/>
      <c r="BT22" s="452"/>
      <c r="BU22" s="453"/>
      <c r="BV22" s="451">
        <v>11200453</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10683869</v>
      </c>
      <c r="BO23" s="423"/>
      <c r="BP23" s="423"/>
      <c r="BQ23" s="423"/>
      <c r="BR23" s="423"/>
      <c r="BS23" s="423"/>
      <c r="BT23" s="423"/>
      <c r="BU23" s="424"/>
      <c r="BV23" s="422">
        <v>10583422</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c r="A24" s="178"/>
      <c r="B24" s="401"/>
      <c r="C24" s="402"/>
      <c r="D24" s="403"/>
      <c r="E24" s="378" t="s">
        <v>169</v>
      </c>
      <c r="F24" s="379"/>
      <c r="G24" s="379"/>
      <c r="H24" s="379"/>
      <c r="I24" s="379"/>
      <c r="J24" s="379"/>
      <c r="K24" s="380"/>
      <c r="L24" s="375">
        <v>1</v>
      </c>
      <c r="M24" s="376"/>
      <c r="N24" s="376"/>
      <c r="O24" s="376"/>
      <c r="P24" s="377"/>
      <c r="Q24" s="375">
        <v>7135</v>
      </c>
      <c r="R24" s="376"/>
      <c r="S24" s="376"/>
      <c r="T24" s="376"/>
      <c r="U24" s="376"/>
      <c r="V24" s="377"/>
      <c r="W24" s="465"/>
      <c r="X24" s="402"/>
      <c r="Y24" s="403"/>
      <c r="Z24" s="378" t="s">
        <v>170</v>
      </c>
      <c r="AA24" s="379"/>
      <c r="AB24" s="379"/>
      <c r="AC24" s="379"/>
      <c r="AD24" s="379"/>
      <c r="AE24" s="379"/>
      <c r="AF24" s="379"/>
      <c r="AG24" s="380"/>
      <c r="AH24" s="375">
        <v>238</v>
      </c>
      <c r="AI24" s="376"/>
      <c r="AJ24" s="376"/>
      <c r="AK24" s="376"/>
      <c r="AL24" s="377"/>
      <c r="AM24" s="375">
        <v>728280</v>
      </c>
      <c r="AN24" s="376"/>
      <c r="AO24" s="376"/>
      <c r="AP24" s="376"/>
      <c r="AQ24" s="376"/>
      <c r="AR24" s="377"/>
      <c r="AS24" s="375">
        <v>3060</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7445843</v>
      </c>
      <c r="BO24" s="423"/>
      <c r="BP24" s="423"/>
      <c r="BQ24" s="423"/>
      <c r="BR24" s="423"/>
      <c r="BS24" s="423"/>
      <c r="BT24" s="423"/>
      <c r="BU24" s="424"/>
      <c r="BV24" s="422">
        <v>7188778</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c r="A25" s="178"/>
      <c r="B25" s="401"/>
      <c r="C25" s="402"/>
      <c r="D25" s="403"/>
      <c r="E25" s="378" t="s">
        <v>172</v>
      </c>
      <c r="F25" s="379"/>
      <c r="G25" s="379"/>
      <c r="H25" s="379"/>
      <c r="I25" s="379"/>
      <c r="J25" s="379"/>
      <c r="K25" s="380"/>
      <c r="L25" s="375">
        <v>1</v>
      </c>
      <c r="M25" s="376"/>
      <c r="N25" s="376"/>
      <c r="O25" s="376"/>
      <c r="P25" s="377"/>
      <c r="Q25" s="375">
        <v>5664</v>
      </c>
      <c r="R25" s="376"/>
      <c r="S25" s="376"/>
      <c r="T25" s="376"/>
      <c r="U25" s="376"/>
      <c r="V25" s="377"/>
      <c r="W25" s="465"/>
      <c r="X25" s="402"/>
      <c r="Y25" s="403"/>
      <c r="Z25" s="378" t="s">
        <v>173</v>
      </c>
      <c r="AA25" s="379"/>
      <c r="AB25" s="379"/>
      <c r="AC25" s="379"/>
      <c r="AD25" s="379"/>
      <c r="AE25" s="379"/>
      <c r="AF25" s="379"/>
      <c r="AG25" s="380"/>
      <c r="AH25" s="375">
        <v>42</v>
      </c>
      <c r="AI25" s="376"/>
      <c r="AJ25" s="376"/>
      <c r="AK25" s="376"/>
      <c r="AL25" s="377"/>
      <c r="AM25" s="375">
        <v>116340</v>
      </c>
      <c r="AN25" s="376"/>
      <c r="AO25" s="376"/>
      <c r="AP25" s="376"/>
      <c r="AQ25" s="376"/>
      <c r="AR25" s="377"/>
      <c r="AS25" s="375">
        <v>2770</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24374</v>
      </c>
      <c r="BO25" s="452"/>
      <c r="BP25" s="452"/>
      <c r="BQ25" s="452"/>
      <c r="BR25" s="452"/>
      <c r="BS25" s="452"/>
      <c r="BT25" s="452"/>
      <c r="BU25" s="453"/>
      <c r="BV25" s="451">
        <v>23290</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c r="A26" s="178"/>
      <c r="B26" s="401"/>
      <c r="C26" s="402"/>
      <c r="D26" s="403"/>
      <c r="E26" s="378" t="s">
        <v>175</v>
      </c>
      <c r="F26" s="379"/>
      <c r="G26" s="379"/>
      <c r="H26" s="379"/>
      <c r="I26" s="379"/>
      <c r="J26" s="379"/>
      <c r="K26" s="380"/>
      <c r="L26" s="375">
        <v>1</v>
      </c>
      <c r="M26" s="376"/>
      <c r="N26" s="376"/>
      <c r="O26" s="376"/>
      <c r="P26" s="377"/>
      <c r="Q26" s="375">
        <v>5357</v>
      </c>
      <c r="R26" s="376"/>
      <c r="S26" s="376"/>
      <c r="T26" s="376"/>
      <c r="U26" s="376"/>
      <c r="V26" s="377"/>
      <c r="W26" s="465"/>
      <c r="X26" s="402"/>
      <c r="Y26" s="403"/>
      <c r="Z26" s="378" t="s">
        <v>176</v>
      </c>
      <c r="AA26" s="433"/>
      <c r="AB26" s="433"/>
      <c r="AC26" s="433"/>
      <c r="AD26" s="433"/>
      <c r="AE26" s="433"/>
      <c r="AF26" s="433"/>
      <c r="AG26" s="434"/>
      <c r="AH26" s="375">
        <v>2</v>
      </c>
      <c r="AI26" s="376"/>
      <c r="AJ26" s="376"/>
      <c r="AK26" s="376"/>
      <c r="AL26" s="377"/>
      <c r="AM26" s="375" t="s">
        <v>177</v>
      </c>
      <c r="AN26" s="376"/>
      <c r="AO26" s="376"/>
      <c r="AP26" s="376"/>
      <c r="AQ26" s="376"/>
      <c r="AR26" s="377"/>
      <c r="AS26" s="375" t="s">
        <v>178</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t="s">
        <v>137</v>
      </c>
      <c r="BO26" s="423"/>
      <c r="BP26" s="423"/>
      <c r="BQ26" s="423"/>
      <c r="BR26" s="423"/>
      <c r="BS26" s="423"/>
      <c r="BT26" s="423"/>
      <c r="BU26" s="424"/>
      <c r="BV26" s="422" t="s">
        <v>137</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c r="A27" s="178"/>
      <c r="B27" s="401"/>
      <c r="C27" s="402"/>
      <c r="D27" s="403"/>
      <c r="E27" s="378" t="s">
        <v>180</v>
      </c>
      <c r="F27" s="379"/>
      <c r="G27" s="379"/>
      <c r="H27" s="379"/>
      <c r="I27" s="379"/>
      <c r="J27" s="379"/>
      <c r="K27" s="380"/>
      <c r="L27" s="375">
        <v>1</v>
      </c>
      <c r="M27" s="376"/>
      <c r="N27" s="376"/>
      <c r="O27" s="376"/>
      <c r="P27" s="377"/>
      <c r="Q27" s="375">
        <v>3700</v>
      </c>
      <c r="R27" s="376"/>
      <c r="S27" s="376"/>
      <c r="T27" s="376"/>
      <c r="U27" s="376"/>
      <c r="V27" s="377"/>
      <c r="W27" s="465"/>
      <c r="X27" s="402"/>
      <c r="Y27" s="403"/>
      <c r="Z27" s="378" t="s">
        <v>181</v>
      </c>
      <c r="AA27" s="379"/>
      <c r="AB27" s="379"/>
      <c r="AC27" s="379"/>
      <c r="AD27" s="379"/>
      <c r="AE27" s="379"/>
      <c r="AF27" s="379"/>
      <c r="AG27" s="380"/>
      <c r="AH27" s="375">
        <v>6</v>
      </c>
      <c r="AI27" s="376"/>
      <c r="AJ27" s="376"/>
      <c r="AK27" s="376"/>
      <c r="AL27" s="377"/>
      <c r="AM27" s="375">
        <v>24354</v>
      </c>
      <c r="AN27" s="376"/>
      <c r="AO27" s="376"/>
      <c r="AP27" s="376"/>
      <c r="AQ27" s="376"/>
      <c r="AR27" s="377"/>
      <c r="AS27" s="375">
        <v>4059</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314350</v>
      </c>
      <c r="BO27" s="457"/>
      <c r="BP27" s="457"/>
      <c r="BQ27" s="457"/>
      <c r="BR27" s="457"/>
      <c r="BS27" s="457"/>
      <c r="BT27" s="457"/>
      <c r="BU27" s="458"/>
      <c r="BV27" s="456">
        <v>309350</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c r="A28" s="178"/>
      <c r="B28" s="401"/>
      <c r="C28" s="402"/>
      <c r="D28" s="403"/>
      <c r="E28" s="378" t="s">
        <v>183</v>
      </c>
      <c r="F28" s="379"/>
      <c r="G28" s="379"/>
      <c r="H28" s="379"/>
      <c r="I28" s="379"/>
      <c r="J28" s="379"/>
      <c r="K28" s="380"/>
      <c r="L28" s="375">
        <v>1</v>
      </c>
      <c r="M28" s="376"/>
      <c r="N28" s="376"/>
      <c r="O28" s="376"/>
      <c r="P28" s="377"/>
      <c r="Q28" s="375">
        <v>2920</v>
      </c>
      <c r="R28" s="376"/>
      <c r="S28" s="376"/>
      <c r="T28" s="376"/>
      <c r="U28" s="376"/>
      <c r="V28" s="377"/>
      <c r="W28" s="465"/>
      <c r="X28" s="402"/>
      <c r="Y28" s="403"/>
      <c r="Z28" s="378" t="s">
        <v>184</v>
      </c>
      <c r="AA28" s="379"/>
      <c r="AB28" s="379"/>
      <c r="AC28" s="379"/>
      <c r="AD28" s="379"/>
      <c r="AE28" s="379"/>
      <c r="AF28" s="379"/>
      <c r="AG28" s="380"/>
      <c r="AH28" s="375" t="s">
        <v>137</v>
      </c>
      <c r="AI28" s="376"/>
      <c r="AJ28" s="376"/>
      <c r="AK28" s="376"/>
      <c r="AL28" s="377"/>
      <c r="AM28" s="375" t="s">
        <v>137</v>
      </c>
      <c r="AN28" s="376"/>
      <c r="AO28" s="376"/>
      <c r="AP28" s="376"/>
      <c r="AQ28" s="376"/>
      <c r="AR28" s="377"/>
      <c r="AS28" s="375" t="s">
        <v>137</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1693000</v>
      </c>
      <c r="BO28" s="452"/>
      <c r="BP28" s="452"/>
      <c r="BQ28" s="452"/>
      <c r="BR28" s="452"/>
      <c r="BS28" s="452"/>
      <c r="BT28" s="452"/>
      <c r="BU28" s="453"/>
      <c r="BV28" s="451">
        <v>1314300</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c r="A29" s="178"/>
      <c r="B29" s="401"/>
      <c r="C29" s="402"/>
      <c r="D29" s="403"/>
      <c r="E29" s="378" t="s">
        <v>186</v>
      </c>
      <c r="F29" s="379"/>
      <c r="G29" s="379"/>
      <c r="H29" s="379"/>
      <c r="I29" s="379"/>
      <c r="J29" s="379"/>
      <c r="K29" s="380"/>
      <c r="L29" s="375">
        <v>12</v>
      </c>
      <c r="M29" s="376"/>
      <c r="N29" s="376"/>
      <c r="O29" s="376"/>
      <c r="P29" s="377"/>
      <c r="Q29" s="375">
        <v>2765</v>
      </c>
      <c r="R29" s="376"/>
      <c r="S29" s="376"/>
      <c r="T29" s="376"/>
      <c r="U29" s="376"/>
      <c r="V29" s="377"/>
      <c r="W29" s="466"/>
      <c r="X29" s="467"/>
      <c r="Y29" s="468"/>
      <c r="Z29" s="378" t="s">
        <v>187</v>
      </c>
      <c r="AA29" s="379"/>
      <c r="AB29" s="379"/>
      <c r="AC29" s="379"/>
      <c r="AD29" s="379"/>
      <c r="AE29" s="379"/>
      <c r="AF29" s="379"/>
      <c r="AG29" s="380"/>
      <c r="AH29" s="375">
        <v>244</v>
      </c>
      <c r="AI29" s="376"/>
      <c r="AJ29" s="376"/>
      <c r="AK29" s="376"/>
      <c r="AL29" s="377"/>
      <c r="AM29" s="375">
        <v>752634</v>
      </c>
      <c r="AN29" s="376"/>
      <c r="AO29" s="376"/>
      <c r="AP29" s="376"/>
      <c r="AQ29" s="376"/>
      <c r="AR29" s="377"/>
      <c r="AS29" s="375">
        <v>3085</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341800</v>
      </c>
      <c r="BO29" s="423"/>
      <c r="BP29" s="423"/>
      <c r="BQ29" s="423"/>
      <c r="BR29" s="423"/>
      <c r="BS29" s="423"/>
      <c r="BT29" s="423"/>
      <c r="BU29" s="424"/>
      <c r="BV29" s="422">
        <v>338100</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4332562</v>
      </c>
      <c r="BO30" s="457"/>
      <c r="BP30" s="457"/>
      <c r="BQ30" s="457"/>
      <c r="BR30" s="457"/>
      <c r="BS30" s="457"/>
      <c r="BT30" s="457"/>
      <c r="BU30" s="458"/>
      <c r="BV30" s="456">
        <v>3256964</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198</v>
      </c>
      <c r="X33" s="373"/>
      <c r="Y33" s="373"/>
      <c r="Z33" s="373"/>
      <c r="AA33" s="373"/>
      <c r="AB33" s="373"/>
      <c r="AC33" s="373"/>
      <c r="AD33" s="373"/>
      <c r="AE33" s="373"/>
      <c r="AF33" s="373"/>
      <c r="AG33" s="373"/>
      <c r="AH33" s="373"/>
      <c r="AI33" s="373"/>
      <c r="AJ33" s="373"/>
      <c r="AK33" s="373"/>
      <c r="AL33" s="203"/>
      <c r="AM33" s="374" t="s">
        <v>199</v>
      </c>
      <c r="AN33" s="374"/>
      <c r="AO33" s="373" t="s">
        <v>200</v>
      </c>
      <c r="AP33" s="373"/>
      <c r="AQ33" s="373"/>
      <c r="AR33" s="373"/>
      <c r="AS33" s="373"/>
      <c r="AT33" s="373"/>
      <c r="AU33" s="373"/>
      <c r="AV33" s="373"/>
      <c r="AW33" s="373"/>
      <c r="AX33" s="373"/>
      <c r="AY33" s="373"/>
      <c r="AZ33" s="373"/>
      <c r="BA33" s="373"/>
      <c r="BB33" s="373"/>
      <c r="BC33" s="373"/>
      <c r="BD33" s="204"/>
      <c r="BE33" s="373" t="s">
        <v>201</v>
      </c>
      <c r="BF33" s="373"/>
      <c r="BG33" s="373" t="s">
        <v>202</v>
      </c>
      <c r="BH33" s="373"/>
      <c r="BI33" s="373"/>
      <c r="BJ33" s="373"/>
      <c r="BK33" s="373"/>
      <c r="BL33" s="373"/>
      <c r="BM33" s="373"/>
      <c r="BN33" s="373"/>
      <c r="BO33" s="373"/>
      <c r="BP33" s="373"/>
      <c r="BQ33" s="373"/>
      <c r="BR33" s="373"/>
      <c r="BS33" s="373"/>
      <c r="BT33" s="373"/>
      <c r="BU33" s="373"/>
      <c r="BV33" s="204"/>
      <c r="BW33" s="374" t="s">
        <v>201</v>
      </c>
      <c r="BX33" s="374"/>
      <c r="BY33" s="373" t="s">
        <v>203</v>
      </c>
      <c r="BZ33" s="373"/>
      <c r="CA33" s="373"/>
      <c r="CB33" s="373"/>
      <c r="CC33" s="373"/>
      <c r="CD33" s="373"/>
      <c r="CE33" s="373"/>
      <c r="CF33" s="373"/>
      <c r="CG33" s="373"/>
      <c r="CH33" s="373"/>
      <c r="CI33" s="373"/>
      <c r="CJ33" s="373"/>
      <c r="CK33" s="373"/>
      <c r="CL33" s="373"/>
      <c r="CM33" s="373"/>
      <c r="CN33" s="203"/>
      <c r="CO33" s="374" t="s">
        <v>204</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枕崎市国民健康保険特別会計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枕崎市水道事業会計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鹿児島県市町村総合事務組合</v>
      </c>
      <c r="BZ34" s="371"/>
      <c r="CA34" s="371"/>
      <c r="CB34" s="371"/>
      <c r="CC34" s="371"/>
      <c r="CD34" s="371"/>
      <c r="CE34" s="371"/>
      <c r="CF34" s="371"/>
      <c r="CG34" s="371"/>
      <c r="CH34" s="371"/>
      <c r="CI34" s="371"/>
      <c r="CJ34" s="371"/>
      <c r="CK34" s="371"/>
      <c r="CL34" s="371"/>
      <c r="CM34" s="371"/>
      <c r="CN34" s="178"/>
      <c r="CO34" s="370">
        <f>IF(CQ34="","",MAX(C34:D43,U34:V43,AM34:AN43,BE34:BF43,BW34:BX43)+1)</f>
        <v>13</v>
      </c>
      <c r="CP34" s="370"/>
      <c r="CQ34" s="371" t="str">
        <f>IF('各会計、関係団体の財政状況及び健全化判断比率'!BS7="","",'各会計、関係団体の財政状況及び健全化判断比率'!BS7)</f>
        <v>枕崎市水産センター</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枕崎市介護保険特別会計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枕崎市立病院事業会計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南薩地区衛生管理組合</v>
      </c>
      <c r="BZ35" s="371"/>
      <c r="CA35" s="371"/>
      <c r="CB35" s="371"/>
      <c r="CC35" s="371"/>
      <c r="CD35" s="371"/>
      <c r="CE35" s="371"/>
      <c r="CF35" s="371"/>
      <c r="CG35" s="371"/>
      <c r="CH35" s="371"/>
      <c r="CI35" s="371"/>
      <c r="CJ35" s="371"/>
      <c r="CK35" s="371"/>
      <c r="CL35" s="371"/>
      <c r="CM35" s="371"/>
      <c r="CN35" s="178"/>
      <c r="CO35" s="370">
        <f t="shared" ref="CO35:CO43" si="3">IF(CQ35="","",CO34+1)</f>
        <v>14</v>
      </c>
      <c r="CP35" s="370"/>
      <c r="CQ35" s="371" t="str">
        <f>IF('各会計、関係団体の財政状況及び健全化判断比率'!BS8="","",'各会計、関係団体の財政状況及び健全化判断比率'!BS8)</f>
        <v>南薩エアポート</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枕崎市後期高齢者医療特別会計</v>
      </c>
      <c r="X36" s="371"/>
      <c r="Y36" s="371"/>
      <c r="Z36" s="371"/>
      <c r="AA36" s="371"/>
      <c r="AB36" s="371"/>
      <c r="AC36" s="371"/>
      <c r="AD36" s="371"/>
      <c r="AE36" s="371"/>
      <c r="AF36" s="371"/>
      <c r="AG36" s="371"/>
      <c r="AH36" s="371"/>
      <c r="AI36" s="371"/>
      <c r="AJ36" s="371"/>
      <c r="AK36" s="371"/>
      <c r="AL36" s="178"/>
      <c r="AM36" s="370">
        <f t="shared" si="0"/>
        <v>7</v>
      </c>
      <c r="AN36" s="370"/>
      <c r="AO36" s="371" t="str">
        <f>IF('各会計、関係団体の財政状況及び健全化判断比率'!B33="","",'各会計、関係団体の財政状況及び健全化判断比率'!B33)</f>
        <v>枕崎市公共下水道事業会計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南薩介護保険事務組合</v>
      </c>
      <c r="BZ36" s="371"/>
      <c r="CA36" s="371"/>
      <c r="CB36" s="371"/>
      <c r="CC36" s="371"/>
      <c r="CD36" s="371"/>
      <c r="CE36" s="371"/>
      <c r="CF36" s="371"/>
      <c r="CG36" s="371"/>
      <c r="CH36" s="371"/>
      <c r="CI36" s="371"/>
      <c r="CJ36" s="371"/>
      <c r="CK36" s="371"/>
      <c r="CL36" s="371"/>
      <c r="CM36" s="371"/>
      <c r="CN36" s="178"/>
      <c r="CO36" s="370">
        <f t="shared" si="3"/>
        <v>15</v>
      </c>
      <c r="CP36" s="370"/>
      <c r="CQ36" s="371" t="str">
        <f>IF('各会計、関係団体の財政状況及び健全化判断比率'!BS9="","",'各会計、関係団体の財政状況及び健全化判断比率'!BS9)</f>
        <v>枕崎お魚センター</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v>
      </c>
      <c r="DH36" s="368"/>
      <c r="DI36" s="205"/>
    </row>
    <row r="37" spans="1:113" ht="32.25" customHeight="1">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11</v>
      </c>
      <c r="BX37" s="370"/>
      <c r="BY37" s="371" t="str">
        <f>IF('各会計、関係団体の財政状況及び健全化判断比率'!B71="","",'各会計、関係団体の財政状況及び健全化判断比率'!B71)</f>
        <v>鹿児島県後期高齢者医療広域連合</v>
      </c>
      <c r="BZ37" s="371"/>
      <c r="CA37" s="371"/>
      <c r="CB37" s="371"/>
      <c r="CC37" s="371"/>
      <c r="CD37" s="371"/>
      <c r="CE37" s="371"/>
      <c r="CF37" s="371"/>
      <c r="CG37" s="371"/>
      <c r="CH37" s="371"/>
      <c r="CI37" s="371"/>
      <c r="CJ37" s="371"/>
      <c r="CK37" s="371"/>
      <c r="CL37" s="371"/>
      <c r="CM37" s="371"/>
      <c r="CN37" s="178"/>
      <c r="CO37" s="370">
        <f t="shared" si="3"/>
        <v>16</v>
      </c>
      <c r="CP37" s="370"/>
      <c r="CQ37" s="371" t="str">
        <f>IF('各会計、関係団体の財政状況及び健全化判断比率'!BS10="","",'各会計、関係団体の財政状況及び健全化判断比率'!BS10)</f>
        <v>枕崎市かつお公社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12</v>
      </c>
      <c r="BX38" s="370"/>
      <c r="BY38" s="371" t="str">
        <f>IF('各会計、関係団体の財政状況及び健全化判断比率'!B72="","",'各会計、関係団体の財政状況及び健全化判断比率'!B72)</f>
        <v>鹿児島県後期高齢者医療広域連合</v>
      </c>
      <c r="BZ38" s="371"/>
      <c r="CA38" s="371"/>
      <c r="CB38" s="371"/>
      <c r="CC38" s="371"/>
      <c r="CD38" s="371"/>
      <c r="CE38" s="371"/>
      <c r="CF38" s="371"/>
      <c r="CG38" s="371"/>
      <c r="CH38" s="371"/>
      <c r="CI38" s="371"/>
      <c r="CJ38" s="371"/>
      <c r="CK38" s="371"/>
      <c r="CL38" s="371"/>
      <c r="CM38" s="371"/>
      <c r="CN38" s="178"/>
      <c r="CO38" s="370">
        <f t="shared" si="3"/>
        <v>17</v>
      </c>
      <c r="CP38" s="370"/>
      <c r="CQ38" s="371" t="str">
        <f>IF('各会計、関係団体の財政状況及び健全化判断比率'!BS11="","",'各会計、関係団体の財政状況及び健全化判断比率'!BS11)</f>
        <v>枕崎土地開発公社</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18</v>
      </c>
      <c r="CP39" s="370"/>
      <c r="CQ39" s="371" t="str">
        <f>IF('各会計、関係団体の財政状況及び健全化判断比率'!BS12="","",'各会計、関係団体の財政状況及び健全化判断比率'!BS12)</f>
        <v>南薩地場産業振興センター</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f t="shared" si="3"/>
        <v>19</v>
      </c>
      <c r="CP40" s="370"/>
      <c r="CQ40" s="371" t="str">
        <f>IF('各会計、関係団体の財政状況及び健全化判断比率'!BS13="","",'各会計、関係団体の財政状況及び健全化判断比率'!BS13)</f>
        <v>南薩木材加工センター</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v>
      </c>
      <c r="DH40" s="368"/>
      <c r="DI40" s="205"/>
    </row>
    <row r="41" spans="1:113" ht="32.25" customHeight="1">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177" t="s">
        <v>596</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3" zoomScale="70" zoomScaleNormal="70" zoomScaleSheetLayoutView="100" workbookViewId="0">
      <selection activeCell="P32" sqref="P3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79" t="s">
        <v>562</v>
      </c>
      <c r="D34" s="1179"/>
      <c r="E34" s="1180"/>
      <c r="F34" s="32">
        <v>6.41</v>
      </c>
      <c r="G34" s="33">
        <v>6.64</v>
      </c>
      <c r="H34" s="33">
        <v>5.97</v>
      </c>
      <c r="I34" s="33">
        <v>6.79</v>
      </c>
      <c r="J34" s="34">
        <v>10.79</v>
      </c>
      <c r="K34" s="22"/>
      <c r="L34" s="22"/>
      <c r="M34" s="22"/>
      <c r="N34" s="22"/>
      <c r="O34" s="22"/>
      <c r="P34" s="22"/>
    </row>
    <row r="35" spans="1:16" ht="39" customHeight="1">
      <c r="A35" s="22"/>
      <c r="B35" s="35"/>
      <c r="C35" s="1173" t="s">
        <v>563</v>
      </c>
      <c r="D35" s="1174"/>
      <c r="E35" s="1175"/>
      <c r="F35" s="36">
        <v>12.37</v>
      </c>
      <c r="G35" s="37">
        <v>12.59</v>
      </c>
      <c r="H35" s="37">
        <v>12.32</v>
      </c>
      <c r="I35" s="37">
        <v>11.33</v>
      </c>
      <c r="J35" s="38">
        <v>9.74</v>
      </c>
      <c r="K35" s="22"/>
      <c r="L35" s="22"/>
      <c r="M35" s="22"/>
      <c r="N35" s="22"/>
      <c r="O35" s="22"/>
      <c r="P35" s="22"/>
    </row>
    <row r="36" spans="1:16" ht="39" customHeight="1">
      <c r="A36" s="22"/>
      <c r="B36" s="35"/>
      <c r="C36" s="1173" t="s">
        <v>564</v>
      </c>
      <c r="D36" s="1174"/>
      <c r="E36" s="1175"/>
      <c r="F36" s="36">
        <v>6.48</v>
      </c>
      <c r="G36" s="37">
        <v>6.66</v>
      </c>
      <c r="H36" s="37">
        <v>6.65</v>
      </c>
      <c r="I36" s="37">
        <v>6.37</v>
      </c>
      <c r="J36" s="38">
        <v>7.32</v>
      </c>
      <c r="K36" s="22"/>
      <c r="L36" s="22"/>
      <c r="M36" s="22"/>
      <c r="N36" s="22"/>
      <c r="O36" s="22"/>
      <c r="P36" s="22"/>
    </row>
    <row r="37" spans="1:16" ht="39" customHeight="1">
      <c r="A37" s="22"/>
      <c r="B37" s="35"/>
      <c r="C37" s="1173" t="s">
        <v>565</v>
      </c>
      <c r="D37" s="1174"/>
      <c r="E37" s="1175"/>
      <c r="F37" s="36">
        <v>2.5499999999999998</v>
      </c>
      <c r="G37" s="37">
        <v>2.23</v>
      </c>
      <c r="H37" s="37">
        <v>1.96</v>
      </c>
      <c r="I37" s="37">
        <v>3.03</v>
      </c>
      <c r="J37" s="38">
        <v>2.38</v>
      </c>
      <c r="K37" s="22"/>
      <c r="L37" s="22"/>
      <c r="M37" s="22"/>
      <c r="N37" s="22"/>
      <c r="O37" s="22"/>
      <c r="P37" s="22"/>
    </row>
    <row r="38" spans="1:16" ht="39" customHeight="1">
      <c r="A38" s="22"/>
      <c r="B38" s="35"/>
      <c r="C38" s="1173" t="s">
        <v>566</v>
      </c>
      <c r="D38" s="1174"/>
      <c r="E38" s="1175"/>
      <c r="F38" s="36" t="s">
        <v>515</v>
      </c>
      <c r="G38" s="37" t="s">
        <v>515</v>
      </c>
      <c r="H38" s="37" t="s">
        <v>515</v>
      </c>
      <c r="I38" s="37">
        <v>1.0900000000000001</v>
      </c>
      <c r="J38" s="38">
        <v>1.1299999999999999</v>
      </c>
      <c r="K38" s="22"/>
      <c r="L38" s="22"/>
      <c r="M38" s="22"/>
      <c r="N38" s="22"/>
      <c r="O38" s="22"/>
      <c r="P38" s="22"/>
    </row>
    <row r="39" spans="1:16" ht="39" customHeight="1">
      <c r="A39" s="22"/>
      <c r="B39" s="35"/>
      <c r="C39" s="1173" t="s">
        <v>567</v>
      </c>
      <c r="D39" s="1174"/>
      <c r="E39" s="1175"/>
      <c r="F39" s="36">
        <v>1.47</v>
      </c>
      <c r="G39" s="37">
        <v>0.25</v>
      </c>
      <c r="H39" s="37">
        <v>0.18</v>
      </c>
      <c r="I39" s="37">
        <v>0.17</v>
      </c>
      <c r="J39" s="38">
        <v>0.28999999999999998</v>
      </c>
      <c r="K39" s="22"/>
      <c r="L39" s="22"/>
      <c r="M39" s="22"/>
      <c r="N39" s="22"/>
      <c r="O39" s="22"/>
      <c r="P39" s="22"/>
    </row>
    <row r="40" spans="1:16" ht="39" customHeight="1">
      <c r="A40" s="22"/>
      <c r="B40" s="35"/>
      <c r="C40" s="1173" t="s">
        <v>568</v>
      </c>
      <c r="D40" s="1174"/>
      <c r="E40" s="1175"/>
      <c r="F40" s="36">
        <v>0.05</v>
      </c>
      <c r="G40" s="37">
        <v>0.03</v>
      </c>
      <c r="H40" s="37">
        <v>0.03</v>
      </c>
      <c r="I40" s="37">
        <v>0.02</v>
      </c>
      <c r="J40" s="38">
        <v>0.03</v>
      </c>
      <c r="K40" s="22"/>
      <c r="L40" s="22"/>
      <c r="M40" s="22"/>
      <c r="N40" s="22"/>
      <c r="O40" s="22"/>
      <c r="P40" s="22"/>
    </row>
    <row r="41" spans="1:16" ht="39" customHeight="1">
      <c r="A41" s="22"/>
      <c r="B41" s="35"/>
      <c r="C41" s="1173"/>
      <c r="D41" s="1174"/>
      <c r="E41" s="1175"/>
      <c r="F41" s="36"/>
      <c r="G41" s="37"/>
      <c r="H41" s="37"/>
      <c r="I41" s="37"/>
      <c r="J41" s="38"/>
      <c r="K41" s="22"/>
      <c r="L41" s="22"/>
      <c r="M41" s="22"/>
      <c r="N41" s="22"/>
      <c r="O41" s="22"/>
      <c r="P41" s="22"/>
    </row>
    <row r="42" spans="1:16" ht="39" customHeight="1">
      <c r="A42" s="22"/>
      <c r="B42" s="39"/>
      <c r="C42" s="1173" t="s">
        <v>569</v>
      </c>
      <c r="D42" s="1174"/>
      <c r="E42" s="1175"/>
      <c r="F42" s="36" t="s">
        <v>515</v>
      </c>
      <c r="G42" s="37" t="s">
        <v>515</v>
      </c>
      <c r="H42" s="37" t="s">
        <v>515</v>
      </c>
      <c r="I42" s="37" t="s">
        <v>515</v>
      </c>
      <c r="J42" s="38" t="s">
        <v>515</v>
      </c>
      <c r="K42" s="22"/>
      <c r="L42" s="22"/>
      <c r="M42" s="22"/>
      <c r="N42" s="22"/>
      <c r="O42" s="22"/>
      <c r="P42" s="22"/>
    </row>
    <row r="43" spans="1:16" ht="39" customHeight="1" thickBot="1">
      <c r="A43" s="22"/>
      <c r="B43" s="40"/>
      <c r="C43" s="1176" t="s">
        <v>570</v>
      </c>
      <c r="D43" s="1177"/>
      <c r="E43" s="1178"/>
      <c r="F43" s="41">
        <v>0.27</v>
      </c>
      <c r="G43" s="42">
        <v>0.06</v>
      </c>
      <c r="H43" s="42">
        <v>0.37</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Dytx1iCT7bLseLaL1Q5i5TRWFoc3UfQkRQHjhaptDb+29ZhO9r0gY+k1Wzxh2Iu8NhC6m6/dSTXYeeTQbJMzQ==" saltValue="Z9GHT2Wo4tuw8no5y8xK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70"/>
  <sheetViews>
    <sheetView showGridLines="0" topLeftCell="H16" zoomScale="70" zoomScaleNormal="70" zoomScaleSheetLayoutView="55" workbookViewId="0">
      <selection activeCell="R59" sqref="R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9" t="s">
        <v>11</v>
      </c>
      <c r="C45" s="1200"/>
      <c r="D45" s="58"/>
      <c r="E45" s="1205" t="s">
        <v>12</v>
      </c>
      <c r="F45" s="1205"/>
      <c r="G45" s="1205"/>
      <c r="H45" s="1205"/>
      <c r="I45" s="1205"/>
      <c r="J45" s="1206"/>
      <c r="K45" s="59">
        <v>1122</v>
      </c>
      <c r="L45" s="60">
        <v>1092</v>
      </c>
      <c r="M45" s="60">
        <v>1063</v>
      </c>
      <c r="N45" s="60">
        <v>1043</v>
      </c>
      <c r="O45" s="61">
        <v>1028</v>
      </c>
      <c r="P45" s="48"/>
      <c r="Q45" s="48"/>
      <c r="R45" s="48"/>
      <c r="S45" s="48"/>
      <c r="T45" s="48"/>
      <c r="U45" s="48"/>
    </row>
    <row r="46" spans="1:21" ht="30.75" customHeight="1">
      <c r="A46" s="48"/>
      <c r="B46" s="1201"/>
      <c r="C46" s="1202"/>
      <c r="D46" s="62"/>
      <c r="E46" s="1183" t="s">
        <v>13</v>
      </c>
      <c r="F46" s="1183"/>
      <c r="G46" s="1183"/>
      <c r="H46" s="1183"/>
      <c r="I46" s="1183"/>
      <c r="J46" s="1184"/>
      <c r="K46" s="63" t="s">
        <v>515</v>
      </c>
      <c r="L46" s="64" t="s">
        <v>515</v>
      </c>
      <c r="M46" s="64" t="s">
        <v>515</v>
      </c>
      <c r="N46" s="64" t="s">
        <v>515</v>
      </c>
      <c r="O46" s="65" t="s">
        <v>515</v>
      </c>
      <c r="P46" s="48"/>
      <c r="Q46" s="48"/>
      <c r="R46" s="48"/>
      <c r="S46" s="48"/>
      <c r="T46" s="48"/>
      <c r="U46" s="48"/>
    </row>
    <row r="47" spans="1:21" ht="30.75" customHeight="1">
      <c r="A47" s="48"/>
      <c r="B47" s="1201"/>
      <c r="C47" s="1202"/>
      <c r="D47" s="62"/>
      <c r="E47" s="1183" t="s">
        <v>14</v>
      </c>
      <c r="F47" s="1183"/>
      <c r="G47" s="1183"/>
      <c r="H47" s="1183"/>
      <c r="I47" s="1183"/>
      <c r="J47" s="1184"/>
      <c r="K47" s="63" t="s">
        <v>515</v>
      </c>
      <c r="L47" s="64" t="s">
        <v>515</v>
      </c>
      <c r="M47" s="64" t="s">
        <v>515</v>
      </c>
      <c r="N47" s="64" t="s">
        <v>515</v>
      </c>
      <c r="O47" s="65" t="s">
        <v>515</v>
      </c>
      <c r="P47" s="48"/>
      <c r="Q47" s="48"/>
      <c r="R47" s="48"/>
      <c r="S47" s="48"/>
      <c r="T47" s="48"/>
      <c r="U47" s="48"/>
    </row>
    <row r="48" spans="1:21" ht="30.75" customHeight="1">
      <c r="A48" s="48"/>
      <c r="B48" s="1201"/>
      <c r="C48" s="1202"/>
      <c r="D48" s="62"/>
      <c r="E48" s="1183" t="s">
        <v>15</v>
      </c>
      <c r="F48" s="1183"/>
      <c r="G48" s="1183"/>
      <c r="H48" s="1183"/>
      <c r="I48" s="1183"/>
      <c r="J48" s="1184"/>
      <c r="K48" s="63">
        <v>241</v>
      </c>
      <c r="L48" s="64">
        <v>261</v>
      </c>
      <c r="M48" s="64">
        <v>264</v>
      </c>
      <c r="N48" s="64">
        <v>265</v>
      </c>
      <c r="O48" s="65">
        <v>277</v>
      </c>
      <c r="P48" s="48"/>
      <c r="Q48" s="48"/>
      <c r="R48" s="48"/>
      <c r="S48" s="48"/>
      <c r="T48" s="48"/>
      <c r="U48" s="48"/>
    </row>
    <row r="49" spans="1:21" ht="30.75" customHeight="1">
      <c r="A49" s="48"/>
      <c r="B49" s="1201"/>
      <c r="C49" s="1202"/>
      <c r="D49" s="62"/>
      <c r="E49" s="1183" t="s">
        <v>16</v>
      </c>
      <c r="F49" s="1183"/>
      <c r="G49" s="1183"/>
      <c r="H49" s="1183"/>
      <c r="I49" s="1183"/>
      <c r="J49" s="1184"/>
      <c r="K49" s="63" t="s">
        <v>515</v>
      </c>
      <c r="L49" s="64" t="s">
        <v>515</v>
      </c>
      <c r="M49" s="64" t="s">
        <v>515</v>
      </c>
      <c r="N49" s="64" t="s">
        <v>515</v>
      </c>
      <c r="O49" s="65" t="s">
        <v>515</v>
      </c>
      <c r="P49" s="48"/>
      <c r="Q49" s="48"/>
      <c r="R49" s="48"/>
      <c r="S49" s="48"/>
      <c r="T49" s="48"/>
      <c r="U49" s="48"/>
    </row>
    <row r="50" spans="1:21" ht="30.75" customHeight="1">
      <c r="A50" s="48"/>
      <c r="B50" s="1201"/>
      <c r="C50" s="1202"/>
      <c r="D50" s="62"/>
      <c r="E50" s="1183" t="s">
        <v>17</v>
      </c>
      <c r="F50" s="1183"/>
      <c r="G50" s="1183"/>
      <c r="H50" s="1183"/>
      <c r="I50" s="1183"/>
      <c r="J50" s="1184"/>
      <c r="K50" s="63">
        <v>3</v>
      </c>
      <c r="L50" s="64">
        <v>3</v>
      </c>
      <c r="M50" s="64">
        <v>2</v>
      </c>
      <c r="N50" s="64">
        <v>1</v>
      </c>
      <c r="O50" s="65">
        <v>1</v>
      </c>
      <c r="P50" s="48"/>
      <c r="Q50" s="48"/>
      <c r="R50" s="48"/>
      <c r="S50" s="48"/>
      <c r="T50" s="48"/>
      <c r="U50" s="48"/>
    </row>
    <row r="51" spans="1:21" ht="30.75" customHeight="1">
      <c r="A51" s="48"/>
      <c r="B51" s="1203"/>
      <c r="C51" s="1204"/>
      <c r="D51" s="66"/>
      <c r="E51" s="1183" t="s">
        <v>18</v>
      </c>
      <c r="F51" s="1183"/>
      <c r="G51" s="1183"/>
      <c r="H51" s="1183"/>
      <c r="I51" s="1183"/>
      <c r="J51" s="1184"/>
      <c r="K51" s="63">
        <v>0</v>
      </c>
      <c r="L51" s="64">
        <v>0</v>
      </c>
      <c r="M51" s="64">
        <v>0</v>
      </c>
      <c r="N51" s="64">
        <v>0</v>
      </c>
      <c r="O51" s="65" t="s">
        <v>515</v>
      </c>
      <c r="P51" s="48"/>
      <c r="Q51" s="48"/>
      <c r="R51" s="48"/>
      <c r="S51" s="48"/>
      <c r="T51" s="48"/>
      <c r="U51" s="48"/>
    </row>
    <row r="52" spans="1:21" ht="30.75" customHeight="1">
      <c r="A52" s="48"/>
      <c r="B52" s="1181" t="s">
        <v>19</v>
      </c>
      <c r="C52" s="1182"/>
      <c r="D52" s="66"/>
      <c r="E52" s="1183" t="s">
        <v>20</v>
      </c>
      <c r="F52" s="1183"/>
      <c r="G52" s="1183"/>
      <c r="H52" s="1183"/>
      <c r="I52" s="1183"/>
      <c r="J52" s="1184"/>
      <c r="K52" s="63">
        <v>824</v>
      </c>
      <c r="L52" s="64">
        <v>816</v>
      </c>
      <c r="M52" s="64">
        <v>845</v>
      </c>
      <c r="N52" s="64">
        <v>848</v>
      </c>
      <c r="O52" s="65">
        <v>862</v>
      </c>
      <c r="P52" s="48"/>
      <c r="Q52" s="48"/>
      <c r="R52" s="48"/>
      <c r="S52" s="48"/>
      <c r="T52" s="48"/>
      <c r="U52" s="48"/>
    </row>
    <row r="53" spans="1:21" ht="30.75" customHeight="1" thickBot="1">
      <c r="A53" s="48"/>
      <c r="B53" s="1185" t="s">
        <v>21</v>
      </c>
      <c r="C53" s="1186"/>
      <c r="D53" s="67"/>
      <c r="E53" s="1187" t="s">
        <v>22</v>
      </c>
      <c r="F53" s="1187"/>
      <c r="G53" s="1187"/>
      <c r="H53" s="1187"/>
      <c r="I53" s="1187"/>
      <c r="J53" s="1188"/>
      <c r="K53" s="68">
        <v>542</v>
      </c>
      <c r="L53" s="69">
        <v>540</v>
      </c>
      <c r="M53" s="69">
        <v>484</v>
      </c>
      <c r="N53" s="69">
        <v>461</v>
      </c>
      <c r="O53" s="70">
        <v>444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189" t="s">
        <v>25</v>
      </c>
      <c r="C57" s="1190"/>
      <c r="D57" s="1193" t="s">
        <v>26</v>
      </c>
      <c r="E57" s="1194"/>
      <c r="F57" s="1194"/>
      <c r="G57" s="1194"/>
      <c r="H57" s="1194"/>
      <c r="I57" s="1194"/>
      <c r="J57" s="1195"/>
      <c r="K57" s="83"/>
      <c r="L57" s="84"/>
      <c r="M57" s="84"/>
      <c r="N57" s="84"/>
      <c r="O57" s="85"/>
    </row>
    <row r="58" spans="1:21" ht="31.5" customHeight="1" thickBot="1">
      <c r="B58" s="1191"/>
      <c r="C58" s="1192"/>
      <c r="D58" s="1196" t="s">
        <v>27</v>
      </c>
      <c r="E58" s="1197"/>
      <c r="F58" s="1197"/>
      <c r="G58" s="1197"/>
      <c r="H58" s="1197"/>
      <c r="I58" s="1197"/>
      <c r="J58" s="119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row r="64" spans="1:21" ht="12.6" hidden="1" customHeight="1"/>
    <row r="65" ht="12.6" hidden="1" customHeight="1"/>
    <row r="66" ht="12.6" hidden="1" customHeight="1"/>
    <row r="67" ht="12.6" hidden="1" customHeight="1"/>
    <row r="68" ht="12.6" hidden="1" customHeight="1"/>
    <row r="69" ht="12.6" hidden="1" customHeight="1"/>
    <row r="70" ht="12.6" hidden="1" customHeight="1"/>
  </sheetData>
  <sheetProtection algorithmName="SHA-512" hashValue="+Nc5PseqNKCcN0ebQIBFYJJPS8lsCA5C/dNRcLCtWo89+fQbTs5OvKzRe+3I2eWTDh7Z64xCkZs884frr0xQQw==" saltValue="IcDY1WTNxS3AzP4NbfhAf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61"/>
  <sheetViews>
    <sheetView showGridLines="0" topLeftCell="H22" zoomScale="70" zoomScaleNormal="70" zoomScaleSheetLayoutView="100" workbookViewId="0">
      <selection activeCell="O39" sqref="O39"/>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19" t="s">
        <v>30</v>
      </c>
      <c r="C41" s="1220"/>
      <c r="D41" s="102"/>
      <c r="E41" s="1221" t="s">
        <v>31</v>
      </c>
      <c r="F41" s="1221"/>
      <c r="G41" s="1221"/>
      <c r="H41" s="1222"/>
      <c r="I41" s="351">
        <v>10642</v>
      </c>
      <c r="J41" s="352">
        <v>10637</v>
      </c>
      <c r="K41" s="352">
        <v>11002</v>
      </c>
      <c r="L41" s="352">
        <v>11200</v>
      </c>
      <c r="M41" s="353">
        <v>11212</v>
      </c>
    </row>
    <row r="42" spans="2:13" ht="27.75" customHeight="1">
      <c r="B42" s="1209"/>
      <c r="C42" s="1210"/>
      <c r="D42" s="103"/>
      <c r="E42" s="1213" t="s">
        <v>32</v>
      </c>
      <c r="F42" s="1213"/>
      <c r="G42" s="1213"/>
      <c r="H42" s="1214"/>
      <c r="I42" s="354">
        <v>10</v>
      </c>
      <c r="J42" s="355">
        <v>7</v>
      </c>
      <c r="K42" s="355">
        <v>4</v>
      </c>
      <c r="L42" s="355">
        <v>3</v>
      </c>
      <c r="M42" s="356">
        <v>1</v>
      </c>
    </row>
    <row r="43" spans="2:13" ht="27.75" customHeight="1">
      <c r="B43" s="1209"/>
      <c r="C43" s="1210"/>
      <c r="D43" s="103"/>
      <c r="E43" s="1213" t="s">
        <v>33</v>
      </c>
      <c r="F43" s="1213"/>
      <c r="G43" s="1213"/>
      <c r="H43" s="1214"/>
      <c r="I43" s="354">
        <v>3189</v>
      </c>
      <c r="J43" s="355">
        <v>3150</v>
      </c>
      <c r="K43" s="355">
        <v>3293</v>
      </c>
      <c r="L43" s="355">
        <v>3199</v>
      </c>
      <c r="M43" s="356">
        <v>2905</v>
      </c>
    </row>
    <row r="44" spans="2:13" ht="27.75" customHeight="1">
      <c r="B44" s="1209"/>
      <c r="C44" s="1210"/>
      <c r="D44" s="103"/>
      <c r="E44" s="1213" t="s">
        <v>34</v>
      </c>
      <c r="F44" s="1213"/>
      <c r="G44" s="1213"/>
      <c r="H44" s="1214"/>
      <c r="I44" s="354" t="s">
        <v>515</v>
      </c>
      <c r="J44" s="355" t="s">
        <v>515</v>
      </c>
      <c r="K44" s="355" t="s">
        <v>515</v>
      </c>
      <c r="L44" s="355" t="s">
        <v>515</v>
      </c>
      <c r="M44" s="356" t="s">
        <v>515</v>
      </c>
    </row>
    <row r="45" spans="2:13" ht="27.75" customHeight="1">
      <c r="B45" s="1209"/>
      <c r="C45" s="1210"/>
      <c r="D45" s="103"/>
      <c r="E45" s="1213" t="s">
        <v>35</v>
      </c>
      <c r="F45" s="1213"/>
      <c r="G45" s="1213"/>
      <c r="H45" s="1214"/>
      <c r="I45" s="354">
        <v>3148</v>
      </c>
      <c r="J45" s="355">
        <v>2950</v>
      </c>
      <c r="K45" s="355">
        <v>2841</v>
      </c>
      <c r="L45" s="355">
        <v>2753</v>
      </c>
      <c r="M45" s="356">
        <v>2362</v>
      </c>
    </row>
    <row r="46" spans="2:13" ht="27.75" customHeight="1">
      <c r="B46" s="1209"/>
      <c r="C46" s="1210"/>
      <c r="D46" s="104"/>
      <c r="E46" s="1213" t="s">
        <v>36</v>
      </c>
      <c r="F46" s="1213"/>
      <c r="G46" s="1213"/>
      <c r="H46" s="1214"/>
      <c r="I46" s="354">
        <v>81</v>
      </c>
      <c r="J46" s="355">
        <v>53</v>
      </c>
      <c r="K46" s="355">
        <v>65</v>
      </c>
      <c r="L46" s="355">
        <v>59</v>
      </c>
      <c r="M46" s="356">
        <v>90</v>
      </c>
    </row>
    <row r="47" spans="2:13" ht="27.75" customHeight="1">
      <c r="B47" s="1209"/>
      <c r="C47" s="1210"/>
      <c r="D47" s="105"/>
      <c r="E47" s="1223" t="s">
        <v>37</v>
      </c>
      <c r="F47" s="1224"/>
      <c r="G47" s="1224"/>
      <c r="H47" s="1225"/>
      <c r="I47" s="354" t="s">
        <v>515</v>
      </c>
      <c r="J47" s="355" t="s">
        <v>515</v>
      </c>
      <c r="K47" s="355" t="s">
        <v>515</v>
      </c>
      <c r="L47" s="355" t="s">
        <v>515</v>
      </c>
      <c r="M47" s="356" t="s">
        <v>515</v>
      </c>
    </row>
    <row r="48" spans="2:13" ht="27.75" customHeight="1">
      <c r="B48" s="1209"/>
      <c r="C48" s="1210"/>
      <c r="D48" s="103"/>
      <c r="E48" s="1213" t="s">
        <v>38</v>
      </c>
      <c r="F48" s="1213"/>
      <c r="G48" s="1213"/>
      <c r="H48" s="1214"/>
      <c r="I48" s="354" t="s">
        <v>515</v>
      </c>
      <c r="J48" s="355" t="s">
        <v>515</v>
      </c>
      <c r="K48" s="355" t="s">
        <v>515</v>
      </c>
      <c r="L48" s="355" t="s">
        <v>515</v>
      </c>
      <c r="M48" s="356" t="s">
        <v>515</v>
      </c>
    </row>
    <row r="49" spans="2:13" ht="27.75" customHeight="1">
      <c r="B49" s="1211"/>
      <c r="C49" s="1212"/>
      <c r="D49" s="103"/>
      <c r="E49" s="1213" t="s">
        <v>39</v>
      </c>
      <c r="F49" s="1213"/>
      <c r="G49" s="1213"/>
      <c r="H49" s="1214"/>
      <c r="I49" s="354" t="s">
        <v>515</v>
      </c>
      <c r="J49" s="355" t="s">
        <v>515</v>
      </c>
      <c r="K49" s="355" t="s">
        <v>515</v>
      </c>
      <c r="L49" s="355" t="s">
        <v>515</v>
      </c>
      <c r="M49" s="356" t="s">
        <v>515</v>
      </c>
    </row>
    <row r="50" spans="2:13" ht="27.75" customHeight="1">
      <c r="B50" s="1207" t="s">
        <v>40</v>
      </c>
      <c r="C50" s="1208"/>
      <c r="D50" s="106"/>
      <c r="E50" s="1213" t="s">
        <v>41</v>
      </c>
      <c r="F50" s="1213"/>
      <c r="G50" s="1213"/>
      <c r="H50" s="1214"/>
      <c r="I50" s="354">
        <v>2224</v>
      </c>
      <c r="J50" s="355">
        <v>2718</v>
      </c>
      <c r="K50" s="355">
        <v>4004</v>
      </c>
      <c r="L50" s="355">
        <v>5348</v>
      </c>
      <c r="M50" s="356">
        <v>6859</v>
      </c>
    </row>
    <row r="51" spans="2:13" ht="27.75" customHeight="1">
      <c r="B51" s="1209"/>
      <c r="C51" s="1210"/>
      <c r="D51" s="103"/>
      <c r="E51" s="1213" t="s">
        <v>42</v>
      </c>
      <c r="F51" s="1213"/>
      <c r="G51" s="1213"/>
      <c r="H51" s="1214"/>
      <c r="I51" s="354">
        <v>695</v>
      </c>
      <c r="J51" s="355">
        <v>694</v>
      </c>
      <c r="K51" s="355">
        <v>693</v>
      </c>
      <c r="L51" s="355">
        <v>662</v>
      </c>
      <c r="M51" s="356">
        <v>618</v>
      </c>
    </row>
    <row r="52" spans="2:13" ht="27.75" customHeight="1">
      <c r="B52" s="1211"/>
      <c r="C52" s="1212"/>
      <c r="D52" s="103"/>
      <c r="E52" s="1213" t="s">
        <v>43</v>
      </c>
      <c r="F52" s="1213"/>
      <c r="G52" s="1213"/>
      <c r="H52" s="1214"/>
      <c r="I52" s="354">
        <v>8993</v>
      </c>
      <c r="J52" s="355">
        <v>9157</v>
      </c>
      <c r="K52" s="355">
        <v>9539</v>
      </c>
      <c r="L52" s="355">
        <v>9704</v>
      </c>
      <c r="M52" s="356">
        <v>9746</v>
      </c>
    </row>
    <row r="53" spans="2:13" ht="27.75" customHeight="1" thickBot="1">
      <c r="B53" s="1215" t="s">
        <v>44</v>
      </c>
      <c r="C53" s="1216"/>
      <c r="D53" s="107"/>
      <c r="E53" s="1217" t="s">
        <v>45</v>
      </c>
      <c r="F53" s="1217"/>
      <c r="G53" s="1217"/>
      <c r="H53" s="1218"/>
      <c r="I53" s="357">
        <v>5157</v>
      </c>
      <c r="J53" s="358">
        <v>4229</v>
      </c>
      <c r="K53" s="358">
        <v>2969</v>
      </c>
      <c r="L53" s="358">
        <v>1500</v>
      </c>
      <c r="M53" s="359">
        <v>-652</v>
      </c>
    </row>
    <row r="54" spans="2:13" ht="27.75" customHeight="1">
      <c r="B54" s="108" t="s">
        <v>46</v>
      </c>
      <c r="C54" s="109"/>
      <c r="D54" s="109"/>
      <c r="E54" s="110"/>
      <c r="F54" s="110"/>
      <c r="G54" s="110"/>
      <c r="H54" s="110"/>
      <c r="I54" s="111"/>
      <c r="J54" s="111"/>
      <c r="K54" s="111"/>
      <c r="L54" s="111"/>
      <c r="M54" s="111"/>
    </row>
    <row r="55" spans="2:13"/>
    <row r="56" spans="2:13" ht="13.5" hidden="1" customHeight="1"/>
    <row r="57" spans="2:13" ht="13.5" hidden="1" customHeight="1"/>
    <row r="58" spans="2:13" ht="13.5" hidden="1" customHeight="1"/>
    <row r="59" spans="2:13" ht="13.5" hidden="1" customHeight="1"/>
    <row r="60" spans="2:13" ht="13.5" hidden="1" customHeight="1"/>
    <row r="61" spans="2:13" ht="13.5" hidden="1" customHeight="1"/>
  </sheetData>
  <sheetProtection algorithmName="SHA-512" hashValue="VPLLkljw9f2GqcedSys3JC95TMK7z4jxuYZdVSAdh6LtcG/2cQlauPaxDkYXaosY6bT+Z4/ElTcRKB1SUmNgQA==" saltValue="8aRDeaXGwGfgknQKnVGo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9"/>
  <sheetViews>
    <sheetView showGridLines="0" topLeftCell="I1" zoomScale="70" zoomScaleNormal="70" zoomScaleSheetLayoutView="100" workbookViewId="0">
      <selection activeCell="F53" sqref="F5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559</v>
      </c>
      <c r="G54" s="116" t="s">
        <v>560</v>
      </c>
      <c r="H54" s="117" t="s">
        <v>561</v>
      </c>
    </row>
    <row r="55" spans="2:8" ht="52.5" customHeight="1">
      <c r="B55" s="118"/>
      <c r="C55" s="1234" t="s">
        <v>48</v>
      </c>
      <c r="D55" s="1234"/>
      <c r="E55" s="1235"/>
      <c r="F55" s="119">
        <v>1242</v>
      </c>
      <c r="G55" s="119">
        <v>1314</v>
      </c>
      <c r="H55" s="120">
        <v>1693</v>
      </c>
    </row>
    <row r="56" spans="2:8" ht="52.5" customHeight="1">
      <c r="B56" s="121"/>
      <c r="C56" s="1236" t="s">
        <v>49</v>
      </c>
      <c r="D56" s="1236"/>
      <c r="E56" s="1237"/>
      <c r="F56" s="122">
        <v>338</v>
      </c>
      <c r="G56" s="122">
        <v>338</v>
      </c>
      <c r="H56" s="123">
        <v>342</v>
      </c>
    </row>
    <row r="57" spans="2:8" ht="53.25" customHeight="1">
      <c r="B57" s="121"/>
      <c r="C57" s="1238" t="s">
        <v>50</v>
      </c>
      <c r="D57" s="1238"/>
      <c r="E57" s="1239"/>
      <c r="F57" s="124">
        <v>2028</v>
      </c>
      <c r="G57" s="124">
        <v>3257</v>
      </c>
      <c r="H57" s="125">
        <v>4333</v>
      </c>
    </row>
    <row r="58" spans="2:8" ht="45.75" customHeight="1">
      <c r="B58" s="126"/>
      <c r="C58" s="1226" t="s">
        <v>591</v>
      </c>
      <c r="D58" s="1227"/>
      <c r="E58" s="1228"/>
      <c r="F58" s="127">
        <v>1749</v>
      </c>
      <c r="G58" s="127">
        <v>2832</v>
      </c>
      <c r="H58" s="128">
        <v>3761</v>
      </c>
    </row>
    <row r="59" spans="2:8" ht="45.75" customHeight="1">
      <c r="B59" s="126"/>
      <c r="C59" s="1226" t="s">
        <v>595</v>
      </c>
      <c r="D59" s="1227"/>
      <c r="E59" s="1228"/>
      <c r="F59" s="127">
        <v>80</v>
      </c>
      <c r="G59" s="127">
        <v>180</v>
      </c>
      <c r="H59" s="128">
        <v>280</v>
      </c>
    </row>
    <row r="60" spans="2:8" ht="45.75" customHeight="1">
      <c r="B60" s="126"/>
      <c r="C60" s="1226" t="s">
        <v>594</v>
      </c>
      <c r="D60" s="1227"/>
      <c r="E60" s="1228"/>
      <c r="F60" s="127">
        <v>166</v>
      </c>
      <c r="G60" s="127">
        <v>212</v>
      </c>
      <c r="H60" s="128">
        <v>257</v>
      </c>
    </row>
    <row r="61" spans="2:8" ht="45.75" customHeight="1">
      <c r="B61" s="126"/>
      <c r="C61" s="1226" t="s">
        <v>592</v>
      </c>
      <c r="D61" s="1227"/>
      <c r="E61" s="1228"/>
      <c r="F61" s="127">
        <v>10</v>
      </c>
      <c r="G61" s="127">
        <v>10</v>
      </c>
      <c r="H61" s="128">
        <v>10</v>
      </c>
    </row>
    <row r="62" spans="2:8" ht="45.75" customHeight="1" thickBot="1">
      <c r="B62" s="129"/>
      <c r="C62" s="1229" t="s">
        <v>593</v>
      </c>
      <c r="D62" s="1230"/>
      <c r="E62" s="1231"/>
      <c r="F62" s="130">
        <v>10</v>
      </c>
      <c r="G62" s="130">
        <v>10</v>
      </c>
      <c r="H62" s="131">
        <v>10</v>
      </c>
    </row>
    <row r="63" spans="2:8" ht="52.5" customHeight="1" thickBot="1">
      <c r="B63" s="132"/>
      <c r="C63" s="1232" t="s">
        <v>51</v>
      </c>
      <c r="D63" s="1232"/>
      <c r="E63" s="1233"/>
      <c r="F63" s="133">
        <v>3607</v>
      </c>
      <c r="G63" s="133">
        <v>4909</v>
      </c>
      <c r="H63" s="134">
        <v>6367</v>
      </c>
    </row>
    <row r="64" spans="2:8"/>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sheetData>
  <sheetProtection algorithmName="SHA-512" hashValue="NO5azpGyrSH5No+3i6FqAuZQtlu+DaSYHaDqhN88YawEapKLkVlThM173vy7/gUpVG5EJ+sFcqg7RDQiOtmbuQ==" saltValue="P89a35iKuDxGuVir8AW4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554</v>
      </c>
      <c r="G2" s="148"/>
      <c r="H2" s="149"/>
    </row>
    <row r="3" spans="1:8">
      <c r="A3" s="145" t="s">
        <v>547</v>
      </c>
      <c r="B3" s="150"/>
      <c r="C3" s="151"/>
      <c r="D3" s="152">
        <v>59392</v>
      </c>
      <c r="E3" s="153"/>
      <c r="F3" s="154">
        <v>88968</v>
      </c>
      <c r="G3" s="155"/>
      <c r="H3" s="156"/>
    </row>
    <row r="4" spans="1:8">
      <c r="A4" s="157"/>
      <c r="B4" s="158"/>
      <c r="C4" s="159"/>
      <c r="D4" s="160">
        <v>35977</v>
      </c>
      <c r="E4" s="161"/>
      <c r="F4" s="162">
        <v>45482</v>
      </c>
      <c r="G4" s="163"/>
      <c r="H4" s="164"/>
    </row>
    <row r="5" spans="1:8">
      <c r="A5" s="145" t="s">
        <v>549</v>
      </c>
      <c r="B5" s="150"/>
      <c r="C5" s="151"/>
      <c r="D5" s="152">
        <v>91967</v>
      </c>
      <c r="E5" s="153"/>
      <c r="F5" s="154">
        <v>85173</v>
      </c>
      <c r="G5" s="155"/>
      <c r="H5" s="156"/>
    </row>
    <row r="6" spans="1:8">
      <c r="A6" s="157"/>
      <c r="B6" s="158"/>
      <c r="C6" s="159"/>
      <c r="D6" s="160">
        <v>33823</v>
      </c>
      <c r="E6" s="161"/>
      <c r="F6" s="162">
        <v>43913</v>
      </c>
      <c r="G6" s="163"/>
      <c r="H6" s="164"/>
    </row>
    <row r="7" spans="1:8">
      <c r="A7" s="145" t="s">
        <v>550</v>
      </c>
      <c r="B7" s="150"/>
      <c r="C7" s="151"/>
      <c r="D7" s="152">
        <v>96158</v>
      </c>
      <c r="E7" s="153"/>
      <c r="F7" s="154">
        <v>94081</v>
      </c>
      <c r="G7" s="155"/>
      <c r="H7" s="156"/>
    </row>
    <row r="8" spans="1:8">
      <c r="A8" s="157"/>
      <c r="B8" s="158"/>
      <c r="C8" s="159"/>
      <c r="D8" s="160">
        <v>41781</v>
      </c>
      <c r="E8" s="161"/>
      <c r="F8" s="162">
        <v>48949</v>
      </c>
      <c r="G8" s="163"/>
      <c r="H8" s="164"/>
    </row>
    <row r="9" spans="1:8">
      <c r="A9" s="145" t="s">
        <v>551</v>
      </c>
      <c r="B9" s="150"/>
      <c r="C9" s="151"/>
      <c r="D9" s="152">
        <v>92697</v>
      </c>
      <c r="E9" s="153"/>
      <c r="F9" s="154">
        <v>92632</v>
      </c>
      <c r="G9" s="155"/>
      <c r="H9" s="156"/>
    </row>
    <row r="10" spans="1:8">
      <c r="A10" s="157"/>
      <c r="B10" s="158"/>
      <c r="C10" s="159"/>
      <c r="D10" s="160">
        <v>44575</v>
      </c>
      <c r="E10" s="161"/>
      <c r="F10" s="162">
        <v>47978</v>
      </c>
      <c r="G10" s="163"/>
      <c r="H10" s="164"/>
    </row>
    <row r="11" spans="1:8">
      <c r="A11" s="145" t="s">
        <v>552</v>
      </c>
      <c r="B11" s="150"/>
      <c r="C11" s="151"/>
      <c r="D11" s="152">
        <v>86680</v>
      </c>
      <c r="E11" s="153"/>
      <c r="F11" s="154">
        <v>96469</v>
      </c>
      <c r="G11" s="155"/>
      <c r="H11" s="156"/>
    </row>
    <row r="12" spans="1:8">
      <c r="A12" s="157"/>
      <c r="B12" s="158"/>
      <c r="C12" s="165"/>
      <c r="D12" s="160">
        <v>45258</v>
      </c>
      <c r="E12" s="161"/>
      <c r="F12" s="162">
        <v>49775</v>
      </c>
      <c r="G12" s="163"/>
      <c r="H12" s="164"/>
    </row>
    <row r="13" spans="1:8">
      <c r="A13" s="145"/>
      <c r="B13" s="150"/>
      <c r="C13" s="166"/>
      <c r="D13" s="167">
        <v>85379</v>
      </c>
      <c r="E13" s="168"/>
      <c r="F13" s="169">
        <v>91465</v>
      </c>
      <c r="G13" s="170"/>
      <c r="H13" s="156"/>
    </row>
    <row r="14" spans="1:8">
      <c r="A14" s="157"/>
      <c r="B14" s="158"/>
      <c r="C14" s="159"/>
      <c r="D14" s="160">
        <v>40283</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6.41</v>
      </c>
      <c r="C19" s="171">
        <f>ROUND(VALUE(SUBSTITUTE(実質収支比率等に係る経年分析!G$48,"▲","-")),2)</f>
        <v>6.65</v>
      </c>
      <c r="D19" s="171">
        <f>ROUND(VALUE(SUBSTITUTE(実質収支比率等に係る経年分析!H$48,"▲","-")),2)</f>
        <v>5.98</v>
      </c>
      <c r="E19" s="171">
        <f>ROUND(VALUE(SUBSTITUTE(実質収支比率等に係る経年分析!I$48,"▲","-")),2)</f>
        <v>6.79</v>
      </c>
      <c r="F19" s="171">
        <f>ROUND(VALUE(SUBSTITUTE(実質収支比率等に係る経年分析!J$48,"▲","-")),2)</f>
        <v>10.79</v>
      </c>
    </row>
    <row r="20" spans="1:11">
      <c r="A20" s="171" t="s">
        <v>55</v>
      </c>
      <c r="B20" s="171">
        <f>ROUND(VALUE(SUBSTITUTE(実質収支比率等に係る経年分析!F$47,"▲","-")),2)</f>
        <v>18.64</v>
      </c>
      <c r="C20" s="171">
        <f>ROUND(VALUE(SUBSTITUTE(実質収支比率等に係る経年分析!G$47,"▲","-")),2)</f>
        <v>19.510000000000002</v>
      </c>
      <c r="D20" s="171">
        <f>ROUND(VALUE(SUBSTITUTE(実質収支比率等に係る経年分析!H$47,"▲","-")),2)</f>
        <v>20.65</v>
      </c>
      <c r="E20" s="171">
        <f>ROUND(VALUE(SUBSTITUTE(実質収支比率等に係る経年分析!I$47,"▲","-")),2)</f>
        <v>21.21</v>
      </c>
      <c r="F20" s="171">
        <f>ROUND(VALUE(SUBSTITUTE(実質収支比率等に係る経年分析!J$47,"▲","-")),2)</f>
        <v>25.74</v>
      </c>
    </row>
    <row r="21" spans="1:11">
      <c r="A21" s="171" t="s">
        <v>56</v>
      </c>
      <c r="B21" s="171">
        <f>IF(ISNUMBER(VALUE(SUBSTITUTE(実質収支比率等に係る経年分析!F$49,"▲","-"))),ROUND(VALUE(SUBSTITUTE(実質収支比率等に係る経年分析!F$49,"▲","-")),2),NA())</f>
        <v>1.97</v>
      </c>
      <c r="C21" s="171">
        <f>IF(ISNUMBER(VALUE(SUBSTITUTE(実質収支比率等に係る経年分析!G$49,"▲","-"))),ROUND(VALUE(SUBSTITUTE(実質収支比率等に係る経年分析!G$49,"▲","-")),2),NA())</f>
        <v>2.33</v>
      </c>
      <c r="D21" s="171">
        <f>IF(ISNUMBER(VALUE(SUBSTITUTE(実質収支比率等に係る経年分析!H$49,"▲","-"))),ROUND(VALUE(SUBSTITUTE(実質収支比率等に係る経年分析!H$49,"▲","-")),2),NA())</f>
        <v>1.19</v>
      </c>
      <c r="E21" s="171">
        <f>IF(ISNUMBER(VALUE(SUBSTITUTE(実質収支比率等に係る経年分析!I$49,"▲","-"))),ROUND(VALUE(SUBSTITUTE(実質収支比率等に係る経年分析!I$49,"▲","-")),2),NA())</f>
        <v>2.81</v>
      </c>
      <c r="F21" s="171">
        <f>IF(ISNUMBER(VALUE(SUBSTITUTE(実質収支比率等に係る経年分析!J$49,"▲","-"))),ROUND(VALUE(SUBSTITUTE(実質収支比率等に係る経年分析!J$49,"▲","-")),2),NA())</f>
        <v>10.37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枕崎市後期高齢者医療特別会計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枕崎市国民健康保険特別会計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1.47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0.28999999999999998</v>
      </c>
    </row>
    <row r="32" spans="1:11">
      <c r="A32" s="172" t="str">
        <f>IF(連結実質赤字比率に係る赤字・黒字の構成分析!C$38="",NA(),連結実質赤字比率に係る赤字・黒字の構成分析!C$38)</f>
        <v>枕崎市公共下水道事業会計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1.0900000000000001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1.1299999999999999</v>
      </c>
    </row>
    <row r="33" spans="1:16">
      <c r="A33" s="172" t="str">
        <f>IF(連結実質赤字比率に係る赤字・黒字の構成分析!C$37="",NA(),連結実質赤字比率に係る赤字・黒字の構成分析!C$37)</f>
        <v>枕崎市介護保険特別会計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2.5499999999999998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2.38</v>
      </c>
    </row>
    <row r="34" spans="1:16">
      <c r="A34" s="172" t="str">
        <f>IF(連結実質赤字比率に係る赤字・黒字の構成分析!C$36="",NA(),連結実質赤字比率に係る赤字・黒字の構成分析!C$36)</f>
        <v>枕崎市立病院事業会計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6.48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6.37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7.32</v>
      </c>
    </row>
    <row r="35" spans="1:16">
      <c r="A35" s="172" t="str">
        <f>IF(連結実質赤字比率に係る赤字・黒字の構成分析!C$35="",NA(),連結実質赤字比率に係る赤字・黒字の構成分析!C$35)</f>
        <v>枕崎市水道事業会計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12.59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11.33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9.74</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6.64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824</v>
      </c>
      <c r="E42" s="173"/>
      <c r="F42" s="173"/>
      <c r="G42" s="173">
        <f>'実質公債費比率（分子）の構造'!L$52</f>
        <v>816</v>
      </c>
      <c r="H42" s="173"/>
      <c r="I42" s="173"/>
      <c r="J42" s="173">
        <f>'実質公債費比率（分子）の構造'!M$52</f>
        <v>845</v>
      </c>
      <c r="K42" s="173"/>
      <c r="L42" s="173"/>
      <c r="M42" s="173">
        <f>'実質公債費比率（分子）の構造'!N$52</f>
        <v>848</v>
      </c>
      <c r="N42" s="173"/>
      <c r="O42" s="173"/>
      <c r="P42" s="173">
        <f>'実質公債費比率（分子）の構造'!O$52</f>
        <v>862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f>'実質公債費比率（分子）の構造'!K$50</f>
        <v>3</v>
      </c>
      <c r="C44" s="173"/>
      <c r="D44" s="173"/>
      <c r="E44" s="173">
        <f>'実質公債費比率（分子）の構造'!L$50</f>
        <v>3</v>
      </c>
      <c r="F44" s="173"/>
      <c r="G44" s="173"/>
      <c r="H44" s="173">
        <f>'実質公債費比率（分子）の構造'!M$50</f>
        <v>2</v>
      </c>
      <c r="I44" s="173"/>
      <c r="J44" s="173"/>
      <c r="K44" s="173">
        <f>'実質公債費比率（分子）の構造'!N$50</f>
        <v>1</v>
      </c>
      <c r="L44" s="173"/>
      <c r="M44" s="173"/>
      <c r="N44" s="173">
        <f>'実質公債費比率（分子）の構造'!O$50</f>
        <v>1</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241</v>
      </c>
      <c r="C46" s="173"/>
      <c r="D46" s="173"/>
      <c r="E46" s="173">
        <f>'実質公債費比率（分子）の構造'!L$48</f>
        <v>261</v>
      </c>
      <c r="F46" s="173"/>
      <c r="G46" s="173"/>
      <c r="H46" s="173">
        <f>'実質公債費比率（分子）の構造'!M$48</f>
        <v>264</v>
      </c>
      <c r="I46" s="173"/>
      <c r="J46" s="173"/>
      <c r="K46" s="173">
        <f>'実質公債費比率（分子）の構造'!N$48</f>
        <v>265</v>
      </c>
      <c r="L46" s="173"/>
      <c r="M46" s="173"/>
      <c r="N46" s="173">
        <f>'実質公債費比率（分子）の構造'!O$48</f>
        <v>277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1122</v>
      </c>
      <c r="C49" s="173"/>
      <c r="D49" s="173"/>
      <c r="E49" s="173">
        <f>'実質公債費比率（分子）の構造'!L$45</f>
        <v>1092</v>
      </c>
      <c r="F49" s="173"/>
      <c r="G49" s="173"/>
      <c r="H49" s="173">
        <f>'実質公債費比率（分子）の構造'!M$45</f>
        <v>1063</v>
      </c>
      <c r="I49" s="173"/>
      <c r="J49" s="173"/>
      <c r="K49" s="173">
        <f>'実質公債費比率（分子）の構造'!N$45</f>
        <v>1043</v>
      </c>
      <c r="L49" s="173"/>
      <c r="M49" s="173"/>
      <c r="N49" s="173">
        <f>'実質公債費比率（分子）の構造'!O$45</f>
        <v>1028</v>
      </c>
      <c r="O49" s="173"/>
      <c r="P49" s="173"/>
    </row>
    <row r="50" spans="1:16">
      <c r="A50" s="173" t="s">
        <v>71</v>
      </c>
      <c r="B50" s="173" t="e">
        <f>NA()</f>
        <v>#N/A</v>
      </c>
      <c r="C50" s="173">
        <f>IF(ISNUMBER('実質公債費比率（分子）の構造'!K$53),'実質公債費比率（分子）の構造'!K$53,NA())</f>
        <v>542</v>
      </c>
      <c r="D50" s="173" t="e">
        <f>NA()</f>
        <v>#N/A</v>
      </c>
      <c r="E50" s="173" t="e">
        <f>NA()</f>
        <v>#N/A</v>
      </c>
      <c r="F50" s="173">
        <f>IF(ISNUMBER('実質公債費比率（分子）の構造'!L$53),'実質公債費比率（分子）の構造'!L$53,NA())</f>
        <v>540</v>
      </c>
      <c r="G50" s="173" t="e">
        <f>NA()</f>
        <v>#N/A</v>
      </c>
      <c r="H50" s="173" t="e">
        <f>NA()</f>
        <v>#N/A</v>
      </c>
      <c r="I50" s="173">
        <f>IF(ISNUMBER('実質公債費比率（分子）の構造'!M$53),'実質公債費比率（分子）の構造'!M$53,NA())</f>
        <v>484</v>
      </c>
      <c r="J50" s="173" t="e">
        <f>NA()</f>
        <v>#N/A</v>
      </c>
      <c r="K50" s="173" t="e">
        <f>NA()</f>
        <v>#N/A</v>
      </c>
      <c r="L50" s="173">
        <f>IF(ISNUMBER('実質公債費比率（分子）の構造'!N$53),'実質公債費比率（分子）の構造'!N$53,NA())</f>
        <v>461</v>
      </c>
      <c r="M50" s="173" t="e">
        <f>NA()</f>
        <v>#N/A</v>
      </c>
      <c r="N50" s="173" t="e">
        <f>NA()</f>
        <v>#N/A</v>
      </c>
      <c r="O50" s="173">
        <f>IF(ISNUMBER('実質公債費比率（分子）の構造'!O$53),'実質公債費比率（分子）の構造'!O$53,NA())</f>
        <v>444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8993</v>
      </c>
      <c r="E56" s="172"/>
      <c r="F56" s="172"/>
      <c r="G56" s="172">
        <f>'将来負担比率（分子）の構造'!J$52</f>
        <v>9157</v>
      </c>
      <c r="H56" s="172"/>
      <c r="I56" s="172"/>
      <c r="J56" s="172">
        <f>'将来負担比率（分子）の構造'!K$52</f>
        <v>9539</v>
      </c>
      <c r="K56" s="172"/>
      <c r="L56" s="172"/>
      <c r="M56" s="172">
        <f>'将来負担比率（分子）の構造'!L$52</f>
        <v>9704</v>
      </c>
      <c r="N56" s="172"/>
      <c r="O56" s="172"/>
      <c r="P56" s="172">
        <f>'将来負担比率（分子）の構造'!M$52</f>
        <v>9746</v>
      </c>
    </row>
    <row r="57" spans="1:16">
      <c r="A57" s="172" t="s">
        <v>42</v>
      </c>
      <c r="B57" s="172"/>
      <c r="C57" s="172"/>
      <c r="D57" s="172">
        <f>'将来負担比率（分子）の構造'!I$51</f>
        <v>695</v>
      </c>
      <c r="E57" s="172"/>
      <c r="F57" s="172"/>
      <c r="G57" s="172">
        <f>'将来負担比率（分子）の構造'!J$51</f>
        <v>694</v>
      </c>
      <c r="H57" s="172"/>
      <c r="I57" s="172"/>
      <c r="J57" s="172">
        <f>'将来負担比率（分子）の構造'!K$51</f>
        <v>693</v>
      </c>
      <c r="K57" s="172"/>
      <c r="L57" s="172"/>
      <c r="M57" s="172">
        <f>'将来負担比率（分子）の構造'!L$51</f>
        <v>662</v>
      </c>
      <c r="N57" s="172"/>
      <c r="O57" s="172"/>
      <c r="P57" s="172">
        <f>'将来負担比率（分子）の構造'!M$51</f>
        <v>618</v>
      </c>
    </row>
    <row r="58" spans="1:16">
      <c r="A58" s="172" t="s">
        <v>41</v>
      </c>
      <c r="B58" s="172"/>
      <c r="C58" s="172"/>
      <c r="D58" s="172">
        <f>'将来負担比率（分子）の構造'!I$50</f>
        <v>2224</v>
      </c>
      <c r="E58" s="172"/>
      <c r="F58" s="172"/>
      <c r="G58" s="172">
        <f>'将来負担比率（分子）の構造'!J$50</f>
        <v>2718</v>
      </c>
      <c r="H58" s="172"/>
      <c r="I58" s="172"/>
      <c r="J58" s="172">
        <f>'将来負担比率（分子）の構造'!K$50</f>
        <v>4004</v>
      </c>
      <c r="K58" s="172"/>
      <c r="L58" s="172"/>
      <c r="M58" s="172">
        <f>'将来負担比率（分子）の構造'!L$50</f>
        <v>5348</v>
      </c>
      <c r="N58" s="172"/>
      <c r="O58" s="172"/>
      <c r="P58" s="172">
        <f>'将来負担比率（分子）の構造'!M$50</f>
        <v>6859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81</v>
      </c>
      <c r="C61" s="172"/>
      <c r="D61" s="172"/>
      <c r="E61" s="172">
        <f>'将来負担比率（分子）の構造'!J$46</f>
        <v>53</v>
      </c>
      <c r="F61" s="172"/>
      <c r="G61" s="172"/>
      <c r="H61" s="172">
        <f>'将来負担比率（分子）の構造'!K$46</f>
        <v>65</v>
      </c>
      <c r="I61" s="172"/>
      <c r="J61" s="172"/>
      <c r="K61" s="172">
        <f>'将来負担比率（分子）の構造'!L$46</f>
        <v>59</v>
      </c>
      <c r="L61" s="172"/>
      <c r="M61" s="172"/>
      <c r="N61" s="172">
        <f>'将来負担比率（分子）の構造'!M$46</f>
        <v>90</v>
      </c>
      <c r="O61" s="172"/>
      <c r="P61" s="172"/>
    </row>
    <row r="62" spans="1:16">
      <c r="A62" s="172" t="s">
        <v>35</v>
      </c>
      <c r="B62" s="172">
        <f>'将来負担比率（分子）の構造'!I$45</f>
        <v>3148</v>
      </c>
      <c r="C62" s="172"/>
      <c r="D62" s="172"/>
      <c r="E62" s="172">
        <f>'将来負担比率（分子）の構造'!J$45</f>
        <v>2950</v>
      </c>
      <c r="F62" s="172"/>
      <c r="G62" s="172"/>
      <c r="H62" s="172">
        <f>'将来負担比率（分子）の構造'!K$45</f>
        <v>2841</v>
      </c>
      <c r="I62" s="172"/>
      <c r="J62" s="172"/>
      <c r="K62" s="172">
        <f>'将来負担比率（分子）の構造'!L$45</f>
        <v>2753</v>
      </c>
      <c r="L62" s="172"/>
      <c r="M62" s="172"/>
      <c r="N62" s="172">
        <f>'将来負担比率（分子）の構造'!M$45</f>
        <v>2362</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3189</v>
      </c>
      <c r="C64" s="172"/>
      <c r="D64" s="172"/>
      <c r="E64" s="172">
        <f>'将来負担比率（分子）の構造'!J$43</f>
        <v>3150</v>
      </c>
      <c r="F64" s="172"/>
      <c r="G64" s="172"/>
      <c r="H64" s="172">
        <f>'将来負担比率（分子）の構造'!K$43</f>
        <v>3293</v>
      </c>
      <c r="I64" s="172"/>
      <c r="J64" s="172"/>
      <c r="K64" s="172">
        <f>'将来負担比率（分子）の構造'!L$43</f>
        <v>3199</v>
      </c>
      <c r="L64" s="172"/>
      <c r="M64" s="172"/>
      <c r="N64" s="172">
        <f>'将来負担比率（分子）の構造'!M$43</f>
        <v>2905</v>
      </c>
      <c r="O64" s="172"/>
      <c r="P64" s="172"/>
    </row>
    <row r="65" spans="1:16">
      <c r="A65" s="172" t="s">
        <v>32</v>
      </c>
      <c r="B65" s="172">
        <f>'将来負担比率（分子）の構造'!I$42</f>
        <v>10</v>
      </c>
      <c r="C65" s="172"/>
      <c r="D65" s="172"/>
      <c r="E65" s="172">
        <f>'将来負担比率（分子）の構造'!J$42</f>
        <v>7</v>
      </c>
      <c r="F65" s="172"/>
      <c r="G65" s="172"/>
      <c r="H65" s="172">
        <f>'将来負担比率（分子）の構造'!K$42</f>
        <v>4</v>
      </c>
      <c r="I65" s="172"/>
      <c r="J65" s="172"/>
      <c r="K65" s="172">
        <f>'将来負担比率（分子）の構造'!L$42</f>
        <v>3</v>
      </c>
      <c r="L65" s="172"/>
      <c r="M65" s="172"/>
      <c r="N65" s="172">
        <f>'将来負担比率（分子）の構造'!M$42</f>
        <v>1</v>
      </c>
      <c r="O65" s="172"/>
      <c r="P65" s="172"/>
    </row>
    <row r="66" spans="1:16">
      <c r="A66" s="172" t="s">
        <v>31</v>
      </c>
      <c r="B66" s="172">
        <f>'将来負担比率（分子）の構造'!I$41</f>
        <v>10642</v>
      </c>
      <c r="C66" s="172"/>
      <c r="D66" s="172"/>
      <c r="E66" s="172">
        <f>'将来負担比率（分子）の構造'!J$41</f>
        <v>10637</v>
      </c>
      <c r="F66" s="172"/>
      <c r="G66" s="172"/>
      <c r="H66" s="172">
        <f>'将来負担比率（分子）の構造'!K$41</f>
        <v>11002</v>
      </c>
      <c r="I66" s="172"/>
      <c r="J66" s="172"/>
      <c r="K66" s="172">
        <f>'将来負担比率（分子）の構造'!L$41</f>
        <v>11200</v>
      </c>
      <c r="L66" s="172"/>
      <c r="M66" s="172"/>
      <c r="N66" s="172">
        <f>'将来負担比率（分子）の構造'!M$41</f>
        <v>11212</v>
      </c>
      <c r="O66" s="172"/>
      <c r="P66" s="172"/>
    </row>
    <row r="67" spans="1:16">
      <c r="A67" s="172" t="s">
        <v>75</v>
      </c>
      <c r="B67" s="172" t="e">
        <f>NA()</f>
        <v>#N/A</v>
      </c>
      <c r="C67" s="172">
        <f>IF(ISNUMBER('将来負担比率（分子）の構造'!I$53), IF('将来負担比率（分子）の構造'!I$53 &lt; 0, 0, '将来負担比率（分子）の構造'!I$53), NA())</f>
        <v>5157</v>
      </c>
      <c r="D67" s="172" t="e">
        <f>NA()</f>
        <v>#N/A</v>
      </c>
      <c r="E67" s="172" t="e">
        <f>NA()</f>
        <v>#N/A</v>
      </c>
      <c r="F67" s="172">
        <f>IF(ISNUMBER('将来負担比率（分子）の構造'!J$53), IF('将来負担比率（分子）の構造'!J$53 &lt; 0, 0, '将来負担比率（分子）の構造'!J$53), NA())</f>
        <v>4229</v>
      </c>
      <c r="G67" s="172" t="e">
        <f>NA()</f>
        <v>#N/A</v>
      </c>
      <c r="H67" s="172" t="e">
        <f>NA()</f>
        <v>#N/A</v>
      </c>
      <c r="I67" s="172">
        <f>IF(ISNUMBER('将来負担比率（分子）の構造'!K$53), IF('将来負担比率（分子）の構造'!K$53 &lt; 0, 0, '将来負担比率（分子）の構造'!K$53), NA())</f>
        <v>2969</v>
      </c>
      <c r="J67" s="172" t="e">
        <f>NA()</f>
        <v>#N/A</v>
      </c>
      <c r="K67" s="172" t="e">
        <f>NA()</f>
        <v>#N/A</v>
      </c>
      <c r="L67" s="172">
        <f>IF(ISNUMBER('将来負担比率（分子）の構造'!L$53), IF('将来負担比率（分子）の構造'!L$53 &lt; 0, 0, '将来負担比率（分子）の構造'!L$53), NA())</f>
        <v>1500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1242</v>
      </c>
      <c r="C72" s="176">
        <f>基金残高に係る経年分析!G55</f>
        <v>1314</v>
      </c>
      <c r="D72" s="176">
        <f>基金残高に係る経年分析!H55</f>
        <v>1693</v>
      </c>
    </row>
    <row r="73" spans="1:16">
      <c r="A73" s="175" t="s">
        <v>78</v>
      </c>
      <c r="B73" s="176">
        <f>基金残高に係る経年分析!F56</f>
        <v>338</v>
      </c>
      <c r="C73" s="176">
        <f>基金残高に係る経年分析!G56</f>
        <v>338</v>
      </c>
      <c r="D73" s="176">
        <f>基金残高に係る経年分析!H56</f>
        <v>342</v>
      </c>
    </row>
    <row r="74" spans="1:16">
      <c r="A74" s="175" t="s">
        <v>79</v>
      </c>
      <c r="B74" s="176">
        <f>基金残高に係る経年分析!F57</f>
        <v>2028</v>
      </c>
      <c r="C74" s="176">
        <f>基金残高に係る経年分析!G57</f>
        <v>3257</v>
      </c>
      <c r="D74" s="176">
        <f>基金残高に係る経年分析!H57</f>
        <v>4333</v>
      </c>
    </row>
  </sheetData>
  <sheetProtection algorithmName="SHA-512" hashValue="fHoh5+4xEzDNDG+dqM+IdbkoBz8AB0512jMjJtd3Ga2Qf+Fuy6FB5S/vOZbvt/KqWxlNUN4+aTqX5uNuuWl6ew==" saltValue="XdD8qWiNYU/N9kf7EIwm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L22" sqref="AL22:AO22"/>
    </sheetView>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215</v>
      </c>
      <c r="DI1" s="746"/>
      <c r="DJ1" s="746"/>
      <c r="DK1" s="746"/>
      <c r="DL1" s="746"/>
      <c r="DM1" s="746"/>
      <c r="DN1" s="747"/>
      <c r="DO1" s="212"/>
      <c r="DP1" s="745" t="s">
        <v>216</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221</v>
      </c>
      <c r="S4" s="688"/>
      <c r="T4" s="688"/>
      <c r="U4" s="688"/>
      <c r="V4" s="688"/>
      <c r="W4" s="688"/>
      <c r="X4" s="688"/>
      <c r="Y4" s="689"/>
      <c r="Z4" s="687" t="s">
        <v>222</v>
      </c>
      <c r="AA4" s="688"/>
      <c r="AB4" s="688"/>
      <c r="AC4" s="689"/>
      <c r="AD4" s="687" t="s">
        <v>223</v>
      </c>
      <c r="AE4" s="688"/>
      <c r="AF4" s="688"/>
      <c r="AG4" s="688"/>
      <c r="AH4" s="688"/>
      <c r="AI4" s="688"/>
      <c r="AJ4" s="688"/>
      <c r="AK4" s="689"/>
      <c r="AL4" s="687" t="s">
        <v>222</v>
      </c>
      <c r="AM4" s="688"/>
      <c r="AN4" s="688"/>
      <c r="AO4" s="689"/>
      <c r="AP4" s="748" t="s">
        <v>224</v>
      </c>
      <c r="AQ4" s="748"/>
      <c r="AR4" s="748"/>
      <c r="AS4" s="748"/>
      <c r="AT4" s="748"/>
      <c r="AU4" s="748"/>
      <c r="AV4" s="748"/>
      <c r="AW4" s="748"/>
      <c r="AX4" s="748"/>
      <c r="AY4" s="748"/>
      <c r="AZ4" s="748"/>
      <c r="BA4" s="748"/>
      <c r="BB4" s="748"/>
      <c r="BC4" s="748"/>
      <c r="BD4" s="748"/>
      <c r="BE4" s="748"/>
      <c r="BF4" s="748"/>
      <c r="BG4" s="748" t="s">
        <v>225</v>
      </c>
      <c r="BH4" s="748"/>
      <c r="BI4" s="748"/>
      <c r="BJ4" s="748"/>
      <c r="BK4" s="748"/>
      <c r="BL4" s="748"/>
      <c r="BM4" s="748"/>
      <c r="BN4" s="748"/>
      <c r="BO4" s="748" t="s">
        <v>222</v>
      </c>
      <c r="BP4" s="748"/>
      <c r="BQ4" s="748"/>
      <c r="BR4" s="748"/>
      <c r="BS4" s="748" t="s">
        <v>226</v>
      </c>
      <c r="BT4" s="748"/>
      <c r="BU4" s="748"/>
      <c r="BV4" s="748"/>
      <c r="BW4" s="748"/>
      <c r="BX4" s="748"/>
      <c r="BY4" s="748"/>
      <c r="BZ4" s="748"/>
      <c r="CA4" s="748"/>
      <c r="CB4" s="748"/>
      <c r="CD4" s="730" t="s">
        <v>227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c r="B5" s="695" t="s">
        <v>228</v>
      </c>
      <c r="C5" s="696"/>
      <c r="D5" s="696"/>
      <c r="E5" s="696"/>
      <c r="F5" s="696"/>
      <c r="G5" s="696"/>
      <c r="H5" s="696"/>
      <c r="I5" s="696"/>
      <c r="J5" s="696"/>
      <c r="K5" s="696"/>
      <c r="L5" s="696"/>
      <c r="M5" s="696"/>
      <c r="N5" s="696"/>
      <c r="O5" s="696"/>
      <c r="P5" s="696"/>
      <c r="Q5" s="697"/>
      <c r="R5" s="681">
        <v>2167981</v>
      </c>
      <c r="S5" s="682"/>
      <c r="T5" s="682"/>
      <c r="U5" s="682"/>
      <c r="V5" s="682"/>
      <c r="W5" s="682"/>
      <c r="X5" s="682"/>
      <c r="Y5" s="725"/>
      <c r="Z5" s="743">
        <v>12.6</v>
      </c>
      <c r="AA5" s="743"/>
      <c r="AB5" s="743"/>
      <c r="AC5" s="743"/>
      <c r="AD5" s="744">
        <v>2167981</v>
      </c>
      <c r="AE5" s="744"/>
      <c r="AF5" s="744"/>
      <c r="AG5" s="744"/>
      <c r="AH5" s="744"/>
      <c r="AI5" s="744"/>
      <c r="AJ5" s="744"/>
      <c r="AK5" s="744"/>
      <c r="AL5" s="726">
        <v>33.700000000000003</v>
      </c>
      <c r="AM5" s="700"/>
      <c r="AN5" s="700"/>
      <c r="AO5" s="727"/>
      <c r="AP5" s="695" t="s">
        <v>229</v>
      </c>
      <c r="AQ5" s="696"/>
      <c r="AR5" s="696"/>
      <c r="AS5" s="696"/>
      <c r="AT5" s="696"/>
      <c r="AU5" s="696"/>
      <c r="AV5" s="696"/>
      <c r="AW5" s="696"/>
      <c r="AX5" s="696"/>
      <c r="AY5" s="696"/>
      <c r="AZ5" s="696"/>
      <c r="BA5" s="696"/>
      <c r="BB5" s="696"/>
      <c r="BC5" s="696"/>
      <c r="BD5" s="696"/>
      <c r="BE5" s="696"/>
      <c r="BF5" s="697"/>
      <c r="BG5" s="628">
        <v>2167981</v>
      </c>
      <c r="BH5" s="629"/>
      <c r="BI5" s="629"/>
      <c r="BJ5" s="629"/>
      <c r="BK5" s="629"/>
      <c r="BL5" s="629"/>
      <c r="BM5" s="629"/>
      <c r="BN5" s="630"/>
      <c r="BO5" s="655">
        <v>100</v>
      </c>
      <c r="BP5" s="655"/>
      <c r="BQ5" s="655"/>
      <c r="BR5" s="655"/>
      <c r="BS5" s="656">
        <v>22930</v>
      </c>
      <c r="BT5" s="656"/>
      <c r="BU5" s="656"/>
      <c r="BV5" s="656"/>
      <c r="BW5" s="656"/>
      <c r="BX5" s="656"/>
      <c r="BY5" s="656"/>
      <c r="BZ5" s="656"/>
      <c r="CA5" s="656"/>
      <c r="CB5" s="723"/>
      <c r="CD5" s="730" t="s">
        <v>224</v>
      </c>
      <c r="CE5" s="731"/>
      <c r="CF5" s="731"/>
      <c r="CG5" s="731"/>
      <c r="CH5" s="731"/>
      <c r="CI5" s="731"/>
      <c r="CJ5" s="731"/>
      <c r="CK5" s="731"/>
      <c r="CL5" s="731"/>
      <c r="CM5" s="731"/>
      <c r="CN5" s="731"/>
      <c r="CO5" s="731"/>
      <c r="CP5" s="731"/>
      <c r="CQ5" s="732"/>
      <c r="CR5" s="730" t="s">
        <v>230</v>
      </c>
      <c r="CS5" s="731"/>
      <c r="CT5" s="731"/>
      <c r="CU5" s="731"/>
      <c r="CV5" s="731"/>
      <c r="CW5" s="731"/>
      <c r="CX5" s="731"/>
      <c r="CY5" s="732"/>
      <c r="CZ5" s="730" t="s">
        <v>222</v>
      </c>
      <c r="DA5" s="731"/>
      <c r="DB5" s="731"/>
      <c r="DC5" s="732"/>
      <c r="DD5" s="730" t="s">
        <v>231</v>
      </c>
      <c r="DE5" s="731"/>
      <c r="DF5" s="731"/>
      <c r="DG5" s="731"/>
      <c r="DH5" s="731"/>
      <c r="DI5" s="731"/>
      <c r="DJ5" s="731"/>
      <c r="DK5" s="731"/>
      <c r="DL5" s="731"/>
      <c r="DM5" s="731"/>
      <c r="DN5" s="731"/>
      <c r="DO5" s="731"/>
      <c r="DP5" s="732"/>
      <c r="DQ5" s="730" t="s">
        <v>232</v>
      </c>
      <c r="DR5" s="731"/>
      <c r="DS5" s="731"/>
      <c r="DT5" s="731"/>
      <c r="DU5" s="731"/>
      <c r="DV5" s="731"/>
      <c r="DW5" s="731"/>
      <c r="DX5" s="731"/>
      <c r="DY5" s="731"/>
      <c r="DZ5" s="731"/>
      <c r="EA5" s="731"/>
      <c r="EB5" s="731"/>
      <c r="EC5" s="732"/>
    </row>
    <row r="6" spans="2:143" ht="11.25" customHeight="1">
      <c r="B6" s="625" t="s">
        <v>233</v>
      </c>
      <c r="C6" s="626"/>
      <c r="D6" s="626"/>
      <c r="E6" s="626"/>
      <c r="F6" s="626"/>
      <c r="G6" s="626"/>
      <c r="H6" s="626"/>
      <c r="I6" s="626"/>
      <c r="J6" s="626"/>
      <c r="K6" s="626"/>
      <c r="L6" s="626"/>
      <c r="M6" s="626"/>
      <c r="N6" s="626"/>
      <c r="O6" s="626"/>
      <c r="P6" s="626"/>
      <c r="Q6" s="627"/>
      <c r="R6" s="628">
        <v>129080</v>
      </c>
      <c r="S6" s="629"/>
      <c r="T6" s="629"/>
      <c r="U6" s="629"/>
      <c r="V6" s="629"/>
      <c r="W6" s="629"/>
      <c r="X6" s="629"/>
      <c r="Y6" s="630"/>
      <c r="Z6" s="655">
        <v>0.8</v>
      </c>
      <c r="AA6" s="655"/>
      <c r="AB6" s="655"/>
      <c r="AC6" s="655"/>
      <c r="AD6" s="656">
        <v>129080</v>
      </c>
      <c r="AE6" s="656"/>
      <c r="AF6" s="656"/>
      <c r="AG6" s="656"/>
      <c r="AH6" s="656"/>
      <c r="AI6" s="656"/>
      <c r="AJ6" s="656"/>
      <c r="AK6" s="656"/>
      <c r="AL6" s="631">
        <v>2</v>
      </c>
      <c r="AM6" s="632"/>
      <c r="AN6" s="632"/>
      <c r="AO6" s="657"/>
      <c r="AP6" s="625" t="s">
        <v>234</v>
      </c>
      <c r="AQ6" s="626"/>
      <c r="AR6" s="626"/>
      <c r="AS6" s="626"/>
      <c r="AT6" s="626"/>
      <c r="AU6" s="626"/>
      <c r="AV6" s="626"/>
      <c r="AW6" s="626"/>
      <c r="AX6" s="626"/>
      <c r="AY6" s="626"/>
      <c r="AZ6" s="626"/>
      <c r="BA6" s="626"/>
      <c r="BB6" s="626"/>
      <c r="BC6" s="626"/>
      <c r="BD6" s="626"/>
      <c r="BE6" s="626"/>
      <c r="BF6" s="627"/>
      <c r="BG6" s="628">
        <v>2167981</v>
      </c>
      <c r="BH6" s="629"/>
      <c r="BI6" s="629"/>
      <c r="BJ6" s="629"/>
      <c r="BK6" s="629"/>
      <c r="BL6" s="629"/>
      <c r="BM6" s="629"/>
      <c r="BN6" s="630"/>
      <c r="BO6" s="655">
        <v>100</v>
      </c>
      <c r="BP6" s="655"/>
      <c r="BQ6" s="655"/>
      <c r="BR6" s="655"/>
      <c r="BS6" s="656">
        <v>22930</v>
      </c>
      <c r="BT6" s="656"/>
      <c r="BU6" s="656"/>
      <c r="BV6" s="656"/>
      <c r="BW6" s="656"/>
      <c r="BX6" s="656"/>
      <c r="BY6" s="656"/>
      <c r="BZ6" s="656"/>
      <c r="CA6" s="656"/>
      <c r="CB6" s="723"/>
      <c r="CD6" s="684" t="s">
        <v>235</v>
      </c>
      <c r="CE6" s="685"/>
      <c r="CF6" s="685"/>
      <c r="CG6" s="685"/>
      <c r="CH6" s="685"/>
      <c r="CI6" s="685"/>
      <c r="CJ6" s="685"/>
      <c r="CK6" s="685"/>
      <c r="CL6" s="685"/>
      <c r="CM6" s="685"/>
      <c r="CN6" s="685"/>
      <c r="CO6" s="685"/>
      <c r="CP6" s="685"/>
      <c r="CQ6" s="686"/>
      <c r="CR6" s="628">
        <v>150095</v>
      </c>
      <c r="CS6" s="629"/>
      <c r="CT6" s="629"/>
      <c r="CU6" s="629"/>
      <c r="CV6" s="629"/>
      <c r="CW6" s="629"/>
      <c r="CX6" s="629"/>
      <c r="CY6" s="630"/>
      <c r="CZ6" s="726">
        <v>0.9</v>
      </c>
      <c r="DA6" s="700"/>
      <c r="DB6" s="700"/>
      <c r="DC6" s="729"/>
      <c r="DD6" s="634">
        <v>29594</v>
      </c>
      <c r="DE6" s="629"/>
      <c r="DF6" s="629"/>
      <c r="DG6" s="629"/>
      <c r="DH6" s="629"/>
      <c r="DI6" s="629"/>
      <c r="DJ6" s="629"/>
      <c r="DK6" s="629"/>
      <c r="DL6" s="629"/>
      <c r="DM6" s="629"/>
      <c r="DN6" s="629"/>
      <c r="DO6" s="629"/>
      <c r="DP6" s="630"/>
      <c r="DQ6" s="634">
        <v>140095</v>
      </c>
      <c r="DR6" s="629"/>
      <c r="DS6" s="629"/>
      <c r="DT6" s="629"/>
      <c r="DU6" s="629"/>
      <c r="DV6" s="629"/>
      <c r="DW6" s="629"/>
      <c r="DX6" s="629"/>
      <c r="DY6" s="629"/>
      <c r="DZ6" s="629"/>
      <c r="EA6" s="629"/>
      <c r="EB6" s="629"/>
      <c r="EC6" s="669"/>
    </row>
    <row r="7" spans="2:143" ht="11.25" customHeight="1">
      <c r="B7" s="625" t="s">
        <v>236</v>
      </c>
      <c r="C7" s="626"/>
      <c r="D7" s="626"/>
      <c r="E7" s="626"/>
      <c r="F7" s="626"/>
      <c r="G7" s="626"/>
      <c r="H7" s="626"/>
      <c r="I7" s="626"/>
      <c r="J7" s="626"/>
      <c r="K7" s="626"/>
      <c r="L7" s="626"/>
      <c r="M7" s="626"/>
      <c r="N7" s="626"/>
      <c r="O7" s="626"/>
      <c r="P7" s="626"/>
      <c r="Q7" s="627"/>
      <c r="R7" s="628">
        <v>1195</v>
      </c>
      <c r="S7" s="629"/>
      <c r="T7" s="629"/>
      <c r="U7" s="629"/>
      <c r="V7" s="629"/>
      <c r="W7" s="629"/>
      <c r="X7" s="629"/>
      <c r="Y7" s="630"/>
      <c r="Z7" s="655">
        <v>0</v>
      </c>
      <c r="AA7" s="655"/>
      <c r="AB7" s="655"/>
      <c r="AC7" s="655"/>
      <c r="AD7" s="656">
        <v>1195</v>
      </c>
      <c r="AE7" s="656"/>
      <c r="AF7" s="656"/>
      <c r="AG7" s="656"/>
      <c r="AH7" s="656"/>
      <c r="AI7" s="656"/>
      <c r="AJ7" s="656"/>
      <c r="AK7" s="656"/>
      <c r="AL7" s="631">
        <v>0</v>
      </c>
      <c r="AM7" s="632"/>
      <c r="AN7" s="632"/>
      <c r="AO7" s="657"/>
      <c r="AP7" s="625" t="s">
        <v>237</v>
      </c>
      <c r="AQ7" s="626"/>
      <c r="AR7" s="626"/>
      <c r="AS7" s="626"/>
      <c r="AT7" s="626"/>
      <c r="AU7" s="626"/>
      <c r="AV7" s="626"/>
      <c r="AW7" s="626"/>
      <c r="AX7" s="626"/>
      <c r="AY7" s="626"/>
      <c r="AZ7" s="626"/>
      <c r="BA7" s="626"/>
      <c r="BB7" s="626"/>
      <c r="BC7" s="626"/>
      <c r="BD7" s="626"/>
      <c r="BE7" s="626"/>
      <c r="BF7" s="627"/>
      <c r="BG7" s="628">
        <v>841450</v>
      </c>
      <c r="BH7" s="629"/>
      <c r="BI7" s="629"/>
      <c r="BJ7" s="629"/>
      <c r="BK7" s="629"/>
      <c r="BL7" s="629"/>
      <c r="BM7" s="629"/>
      <c r="BN7" s="630"/>
      <c r="BO7" s="655">
        <v>38.799999999999997</v>
      </c>
      <c r="BP7" s="655"/>
      <c r="BQ7" s="655"/>
      <c r="BR7" s="655"/>
      <c r="BS7" s="656">
        <v>22930</v>
      </c>
      <c r="BT7" s="656"/>
      <c r="BU7" s="656"/>
      <c r="BV7" s="656"/>
      <c r="BW7" s="656"/>
      <c r="BX7" s="656"/>
      <c r="BY7" s="656"/>
      <c r="BZ7" s="656"/>
      <c r="CA7" s="656"/>
      <c r="CB7" s="723"/>
      <c r="CD7" s="670" t="s">
        <v>238</v>
      </c>
      <c r="CE7" s="667"/>
      <c r="CF7" s="667"/>
      <c r="CG7" s="667"/>
      <c r="CH7" s="667"/>
      <c r="CI7" s="667"/>
      <c r="CJ7" s="667"/>
      <c r="CK7" s="667"/>
      <c r="CL7" s="667"/>
      <c r="CM7" s="667"/>
      <c r="CN7" s="667"/>
      <c r="CO7" s="667"/>
      <c r="CP7" s="667"/>
      <c r="CQ7" s="668"/>
      <c r="CR7" s="628">
        <v>5607023</v>
      </c>
      <c r="CS7" s="629"/>
      <c r="CT7" s="629"/>
      <c r="CU7" s="629"/>
      <c r="CV7" s="629"/>
      <c r="CW7" s="629"/>
      <c r="CX7" s="629"/>
      <c r="CY7" s="630"/>
      <c r="CZ7" s="655">
        <v>34.1</v>
      </c>
      <c r="DA7" s="655"/>
      <c r="DB7" s="655"/>
      <c r="DC7" s="655"/>
      <c r="DD7" s="634">
        <v>24471</v>
      </c>
      <c r="DE7" s="629"/>
      <c r="DF7" s="629"/>
      <c r="DG7" s="629"/>
      <c r="DH7" s="629"/>
      <c r="DI7" s="629"/>
      <c r="DJ7" s="629"/>
      <c r="DK7" s="629"/>
      <c r="DL7" s="629"/>
      <c r="DM7" s="629"/>
      <c r="DN7" s="629"/>
      <c r="DO7" s="629"/>
      <c r="DP7" s="630"/>
      <c r="DQ7" s="634">
        <v>1463638</v>
      </c>
      <c r="DR7" s="629"/>
      <c r="DS7" s="629"/>
      <c r="DT7" s="629"/>
      <c r="DU7" s="629"/>
      <c r="DV7" s="629"/>
      <c r="DW7" s="629"/>
      <c r="DX7" s="629"/>
      <c r="DY7" s="629"/>
      <c r="DZ7" s="629"/>
      <c r="EA7" s="629"/>
      <c r="EB7" s="629"/>
      <c r="EC7" s="669"/>
    </row>
    <row r="8" spans="2:143" ht="11.25" customHeight="1">
      <c r="B8" s="625" t="s">
        <v>239</v>
      </c>
      <c r="C8" s="626"/>
      <c r="D8" s="626"/>
      <c r="E8" s="626"/>
      <c r="F8" s="626"/>
      <c r="G8" s="626"/>
      <c r="H8" s="626"/>
      <c r="I8" s="626"/>
      <c r="J8" s="626"/>
      <c r="K8" s="626"/>
      <c r="L8" s="626"/>
      <c r="M8" s="626"/>
      <c r="N8" s="626"/>
      <c r="O8" s="626"/>
      <c r="P8" s="626"/>
      <c r="Q8" s="627"/>
      <c r="R8" s="628">
        <v>4946</v>
      </c>
      <c r="S8" s="629"/>
      <c r="T8" s="629"/>
      <c r="U8" s="629"/>
      <c r="V8" s="629"/>
      <c r="W8" s="629"/>
      <c r="X8" s="629"/>
      <c r="Y8" s="630"/>
      <c r="Z8" s="655">
        <v>0</v>
      </c>
      <c r="AA8" s="655"/>
      <c r="AB8" s="655"/>
      <c r="AC8" s="655"/>
      <c r="AD8" s="656">
        <v>4946</v>
      </c>
      <c r="AE8" s="656"/>
      <c r="AF8" s="656"/>
      <c r="AG8" s="656"/>
      <c r="AH8" s="656"/>
      <c r="AI8" s="656"/>
      <c r="AJ8" s="656"/>
      <c r="AK8" s="656"/>
      <c r="AL8" s="631">
        <v>0.1</v>
      </c>
      <c r="AM8" s="632"/>
      <c r="AN8" s="632"/>
      <c r="AO8" s="657"/>
      <c r="AP8" s="625" t="s">
        <v>240</v>
      </c>
      <c r="AQ8" s="626"/>
      <c r="AR8" s="626"/>
      <c r="AS8" s="626"/>
      <c r="AT8" s="626"/>
      <c r="AU8" s="626"/>
      <c r="AV8" s="626"/>
      <c r="AW8" s="626"/>
      <c r="AX8" s="626"/>
      <c r="AY8" s="626"/>
      <c r="AZ8" s="626"/>
      <c r="BA8" s="626"/>
      <c r="BB8" s="626"/>
      <c r="BC8" s="626"/>
      <c r="BD8" s="626"/>
      <c r="BE8" s="626"/>
      <c r="BF8" s="627"/>
      <c r="BG8" s="628">
        <v>32541</v>
      </c>
      <c r="BH8" s="629"/>
      <c r="BI8" s="629"/>
      <c r="BJ8" s="629"/>
      <c r="BK8" s="629"/>
      <c r="BL8" s="629"/>
      <c r="BM8" s="629"/>
      <c r="BN8" s="630"/>
      <c r="BO8" s="655">
        <v>1.5</v>
      </c>
      <c r="BP8" s="655"/>
      <c r="BQ8" s="655"/>
      <c r="BR8" s="655"/>
      <c r="BS8" s="656" t="s">
        <v>128</v>
      </c>
      <c r="BT8" s="656"/>
      <c r="BU8" s="656"/>
      <c r="BV8" s="656"/>
      <c r="BW8" s="656"/>
      <c r="BX8" s="656"/>
      <c r="BY8" s="656"/>
      <c r="BZ8" s="656"/>
      <c r="CA8" s="656"/>
      <c r="CB8" s="723"/>
      <c r="CD8" s="670" t="s">
        <v>242</v>
      </c>
      <c r="CE8" s="667"/>
      <c r="CF8" s="667"/>
      <c r="CG8" s="667"/>
      <c r="CH8" s="667"/>
      <c r="CI8" s="667"/>
      <c r="CJ8" s="667"/>
      <c r="CK8" s="667"/>
      <c r="CL8" s="667"/>
      <c r="CM8" s="667"/>
      <c r="CN8" s="667"/>
      <c r="CO8" s="667"/>
      <c r="CP8" s="667"/>
      <c r="CQ8" s="668"/>
      <c r="CR8" s="628">
        <v>4505110</v>
      </c>
      <c r="CS8" s="629"/>
      <c r="CT8" s="629"/>
      <c r="CU8" s="629"/>
      <c r="CV8" s="629"/>
      <c r="CW8" s="629"/>
      <c r="CX8" s="629"/>
      <c r="CY8" s="630"/>
      <c r="CZ8" s="655">
        <v>27.4</v>
      </c>
      <c r="DA8" s="655"/>
      <c r="DB8" s="655"/>
      <c r="DC8" s="655"/>
      <c r="DD8" s="634">
        <v>10406</v>
      </c>
      <c r="DE8" s="629"/>
      <c r="DF8" s="629"/>
      <c r="DG8" s="629"/>
      <c r="DH8" s="629"/>
      <c r="DI8" s="629"/>
      <c r="DJ8" s="629"/>
      <c r="DK8" s="629"/>
      <c r="DL8" s="629"/>
      <c r="DM8" s="629"/>
      <c r="DN8" s="629"/>
      <c r="DO8" s="629"/>
      <c r="DP8" s="630"/>
      <c r="DQ8" s="634">
        <v>1999528</v>
      </c>
      <c r="DR8" s="629"/>
      <c r="DS8" s="629"/>
      <c r="DT8" s="629"/>
      <c r="DU8" s="629"/>
      <c r="DV8" s="629"/>
      <c r="DW8" s="629"/>
      <c r="DX8" s="629"/>
      <c r="DY8" s="629"/>
      <c r="DZ8" s="629"/>
      <c r="EA8" s="629"/>
      <c r="EB8" s="629"/>
      <c r="EC8" s="669"/>
    </row>
    <row r="9" spans="2:143" ht="11.25" customHeight="1">
      <c r="B9" s="625" t="s">
        <v>243</v>
      </c>
      <c r="C9" s="626"/>
      <c r="D9" s="626"/>
      <c r="E9" s="626"/>
      <c r="F9" s="626"/>
      <c r="G9" s="626"/>
      <c r="H9" s="626"/>
      <c r="I9" s="626"/>
      <c r="J9" s="626"/>
      <c r="K9" s="626"/>
      <c r="L9" s="626"/>
      <c r="M9" s="626"/>
      <c r="N9" s="626"/>
      <c r="O9" s="626"/>
      <c r="P9" s="626"/>
      <c r="Q9" s="627"/>
      <c r="R9" s="628">
        <v>6844</v>
      </c>
      <c r="S9" s="629"/>
      <c r="T9" s="629"/>
      <c r="U9" s="629"/>
      <c r="V9" s="629"/>
      <c r="W9" s="629"/>
      <c r="X9" s="629"/>
      <c r="Y9" s="630"/>
      <c r="Z9" s="655">
        <v>0</v>
      </c>
      <c r="AA9" s="655"/>
      <c r="AB9" s="655"/>
      <c r="AC9" s="655"/>
      <c r="AD9" s="656">
        <v>6844</v>
      </c>
      <c r="AE9" s="656"/>
      <c r="AF9" s="656"/>
      <c r="AG9" s="656"/>
      <c r="AH9" s="656"/>
      <c r="AI9" s="656"/>
      <c r="AJ9" s="656"/>
      <c r="AK9" s="656"/>
      <c r="AL9" s="631">
        <v>0.1</v>
      </c>
      <c r="AM9" s="632"/>
      <c r="AN9" s="632"/>
      <c r="AO9" s="657"/>
      <c r="AP9" s="625" t="s">
        <v>244</v>
      </c>
      <c r="AQ9" s="626"/>
      <c r="AR9" s="626"/>
      <c r="AS9" s="626"/>
      <c r="AT9" s="626"/>
      <c r="AU9" s="626"/>
      <c r="AV9" s="626"/>
      <c r="AW9" s="626"/>
      <c r="AX9" s="626"/>
      <c r="AY9" s="626"/>
      <c r="AZ9" s="626"/>
      <c r="BA9" s="626"/>
      <c r="BB9" s="626"/>
      <c r="BC9" s="626"/>
      <c r="BD9" s="626"/>
      <c r="BE9" s="626"/>
      <c r="BF9" s="627"/>
      <c r="BG9" s="628">
        <v>678774</v>
      </c>
      <c r="BH9" s="629"/>
      <c r="BI9" s="629"/>
      <c r="BJ9" s="629"/>
      <c r="BK9" s="629"/>
      <c r="BL9" s="629"/>
      <c r="BM9" s="629"/>
      <c r="BN9" s="630"/>
      <c r="BO9" s="655">
        <v>31.3</v>
      </c>
      <c r="BP9" s="655"/>
      <c r="BQ9" s="655"/>
      <c r="BR9" s="655"/>
      <c r="BS9" s="656" t="s">
        <v>128</v>
      </c>
      <c r="BT9" s="656"/>
      <c r="BU9" s="656"/>
      <c r="BV9" s="656"/>
      <c r="BW9" s="656"/>
      <c r="BX9" s="656"/>
      <c r="BY9" s="656"/>
      <c r="BZ9" s="656"/>
      <c r="CA9" s="656"/>
      <c r="CB9" s="723"/>
      <c r="CD9" s="670" t="s">
        <v>245</v>
      </c>
      <c r="CE9" s="667"/>
      <c r="CF9" s="667"/>
      <c r="CG9" s="667"/>
      <c r="CH9" s="667"/>
      <c r="CI9" s="667"/>
      <c r="CJ9" s="667"/>
      <c r="CK9" s="667"/>
      <c r="CL9" s="667"/>
      <c r="CM9" s="667"/>
      <c r="CN9" s="667"/>
      <c r="CO9" s="667"/>
      <c r="CP9" s="667"/>
      <c r="CQ9" s="668"/>
      <c r="CR9" s="628">
        <v>936987</v>
      </c>
      <c r="CS9" s="629"/>
      <c r="CT9" s="629"/>
      <c r="CU9" s="629"/>
      <c r="CV9" s="629"/>
      <c r="CW9" s="629"/>
      <c r="CX9" s="629"/>
      <c r="CY9" s="630"/>
      <c r="CZ9" s="655">
        <v>5.7</v>
      </c>
      <c r="DA9" s="655"/>
      <c r="DB9" s="655"/>
      <c r="DC9" s="655"/>
      <c r="DD9" s="634">
        <v>51948</v>
      </c>
      <c r="DE9" s="629"/>
      <c r="DF9" s="629"/>
      <c r="DG9" s="629"/>
      <c r="DH9" s="629"/>
      <c r="DI9" s="629"/>
      <c r="DJ9" s="629"/>
      <c r="DK9" s="629"/>
      <c r="DL9" s="629"/>
      <c r="DM9" s="629"/>
      <c r="DN9" s="629"/>
      <c r="DO9" s="629"/>
      <c r="DP9" s="630"/>
      <c r="DQ9" s="634">
        <v>520849</v>
      </c>
      <c r="DR9" s="629"/>
      <c r="DS9" s="629"/>
      <c r="DT9" s="629"/>
      <c r="DU9" s="629"/>
      <c r="DV9" s="629"/>
      <c r="DW9" s="629"/>
      <c r="DX9" s="629"/>
      <c r="DY9" s="629"/>
      <c r="DZ9" s="629"/>
      <c r="EA9" s="629"/>
      <c r="EB9" s="629"/>
      <c r="EC9" s="669"/>
    </row>
    <row r="10" spans="2:143" ht="11.25" customHeight="1">
      <c r="B10" s="625" t="s">
        <v>246</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247</v>
      </c>
      <c r="AQ10" s="626"/>
      <c r="AR10" s="626"/>
      <c r="AS10" s="626"/>
      <c r="AT10" s="626"/>
      <c r="AU10" s="626"/>
      <c r="AV10" s="626"/>
      <c r="AW10" s="626"/>
      <c r="AX10" s="626"/>
      <c r="AY10" s="626"/>
      <c r="AZ10" s="626"/>
      <c r="BA10" s="626"/>
      <c r="BB10" s="626"/>
      <c r="BC10" s="626"/>
      <c r="BD10" s="626"/>
      <c r="BE10" s="626"/>
      <c r="BF10" s="627"/>
      <c r="BG10" s="628">
        <v>50506</v>
      </c>
      <c r="BH10" s="629"/>
      <c r="BI10" s="629"/>
      <c r="BJ10" s="629"/>
      <c r="BK10" s="629"/>
      <c r="BL10" s="629"/>
      <c r="BM10" s="629"/>
      <c r="BN10" s="630"/>
      <c r="BO10" s="655">
        <v>2.2999999999999998</v>
      </c>
      <c r="BP10" s="655"/>
      <c r="BQ10" s="655"/>
      <c r="BR10" s="655"/>
      <c r="BS10" s="656" t="s">
        <v>128</v>
      </c>
      <c r="BT10" s="656"/>
      <c r="BU10" s="656"/>
      <c r="BV10" s="656"/>
      <c r="BW10" s="656"/>
      <c r="BX10" s="656"/>
      <c r="BY10" s="656"/>
      <c r="BZ10" s="656"/>
      <c r="CA10" s="656"/>
      <c r="CB10" s="723"/>
      <c r="CD10" s="670" t="s">
        <v>248</v>
      </c>
      <c r="CE10" s="667"/>
      <c r="CF10" s="667"/>
      <c r="CG10" s="667"/>
      <c r="CH10" s="667"/>
      <c r="CI10" s="667"/>
      <c r="CJ10" s="667"/>
      <c r="CK10" s="667"/>
      <c r="CL10" s="667"/>
      <c r="CM10" s="667"/>
      <c r="CN10" s="667"/>
      <c r="CO10" s="667"/>
      <c r="CP10" s="667"/>
      <c r="CQ10" s="668"/>
      <c r="CR10" s="628">
        <v>25872</v>
      </c>
      <c r="CS10" s="629"/>
      <c r="CT10" s="629"/>
      <c r="CU10" s="629"/>
      <c r="CV10" s="629"/>
      <c r="CW10" s="629"/>
      <c r="CX10" s="629"/>
      <c r="CY10" s="630"/>
      <c r="CZ10" s="655">
        <v>0.2</v>
      </c>
      <c r="DA10" s="655"/>
      <c r="DB10" s="655"/>
      <c r="DC10" s="655"/>
      <c r="DD10" s="634" t="s">
        <v>128</v>
      </c>
      <c r="DE10" s="629"/>
      <c r="DF10" s="629"/>
      <c r="DG10" s="629"/>
      <c r="DH10" s="629"/>
      <c r="DI10" s="629"/>
      <c r="DJ10" s="629"/>
      <c r="DK10" s="629"/>
      <c r="DL10" s="629"/>
      <c r="DM10" s="629"/>
      <c r="DN10" s="629"/>
      <c r="DO10" s="629"/>
      <c r="DP10" s="630"/>
      <c r="DQ10" s="634">
        <v>23572</v>
      </c>
      <c r="DR10" s="629"/>
      <c r="DS10" s="629"/>
      <c r="DT10" s="629"/>
      <c r="DU10" s="629"/>
      <c r="DV10" s="629"/>
      <c r="DW10" s="629"/>
      <c r="DX10" s="629"/>
      <c r="DY10" s="629"/>
      <c r="DZ10" s="629"/>
      <c r="EA10" s="629"/>
      <c r="EB10" s="629"/>
      <c r="EC10" s="669"/>
    </row>
    <row r="11" spans="2:143" ht="11.25" customHeight="1">
      <c r="B11" s="625" t="s">
        <v>249</v>
      </c>
      <c r="C11" s="626"/>
      <c r="D11" s="626"/>
      <c r="E11" s="626"/>
      <c r="F11" s="626"/>
      <c r="G11" s="626"/>
      <c r="H11" s="626"/>
      <c r="I11" s="626"/>
      <c r="J11" s="626"/>
      <c r="K11" s="626"/>
      <c r="L11" s="626"/>
      <c r="M11" s="626"/>
      <c r="N11" s="626"/>
      <c r="O11" s="626"/>
      <c r="P11" s="626"/>
      <c r="Q11" s="627"/>
      <c r="R11" s="628">
        <v>510759</v>
      </c>
      <c r="S11" s="629"/>
      <c r="T11" s="629"/>
      <c r="U11" s="629"/>
      <c r="V11" s="629"/>
      <c r="W11" s="629"/>
      <c r="X11" s="629"/>
      <c r="Y11" s="630"/>
      <c r="Z11" s="631">
        <v>3</v>
      </c>
      <c r="AA11" s="632"/>
      <c r="AB11" s="632"/>
      <c r="AC11" s="633"/>
      <c r="AD11" s="634">
        <v>510759</v>
      </c>
      <c r="AE11" s="629"/>
      <c r="AF11" s="629"/>
      <c r="AG11" s="629"/>
      <c r="AH11" s="629"/>
      <c r="AI11" s="629"/>
      <c r="AJ11" s="629"/>
      <c r="AK11" s="630"/>
      <c r="AL11" s="631">
        <v>7.9</v>
      </c>
      <c r="AM11" s="632"/>
      <c r="AN11" s="632"/>
      <c r="AO11" s="657"/>
      <c r="AP11" s="625" t="s">
        <v>250</v>
      </c>
      <c r="AQ11" s="626"/>
      <c r="AR11" s="626"/>
      <c r="AS11" s="626"/>
      <c r="AT11" s="626"/>
      <c r="AU11" s="626"/>
      <c r="AV11" s="626"/>
      <c r="AW11" s="626"/>
      <c r="AX11" s="626"/>
      <c r="AY11" s="626"/>
      <c r="AZ11" s="626"/>
      <c r="BA11" s="626"/>
      <c r="BB11" s="626"/>
      <c r="BC11" s="626"/>
      <c r="BD11" s="626"/>
      <c r="BE11" s="626"/>
      <c r="BF11" s="627"/>
      <c r="BG11" s="628">
        <v>79629</v>
      </c>
      <c r="BH11" s="629"/>
      <c r="BI11" s="629"/>
      <c r="BJ11" s="629"/>
      <c r="BK11" s="629"/>
      <c r="BL11" s="629"/>
      <c r="BM11" s="629"/>
      <c r="BN11" s="630"/>
      <c r="BO11" s="655">
        <v>3.7</v>
      </c>
      <c r="BP11" s="655"/>
      <c r="BQ11" s="655"/>
      <c r="BR11" s="655"/>
      <c r="BS11" s="656">
        <v>22930</v>
      </c>
      <c r="BT11" s="656"/>
      <c r="BU11" s="656"/>
      <c r="BV11" s="656"/>
      <c r="BW11" s="656"/>
      <c r="BX11" s="656"/>
      <c r="BY11" s="656"/>
      <c r="BZ11" s="656"/>
      <c r="CA11" s="656"/>
      <c r="CB11" s="723"/>
      <c r="CD11" s="670" t="s">
        <v>251</v>
      </c>
      <c r="CE11" s="667"/>
      <c r="CF11" s="667"/>
      <c r="CG11" s="667"/>
      <c r="CH11" s="667"/>
      <c r="CI11" s="667"/>
      <c r="CJ11" s="667"/>
      <c r="CK11" s="667"/>
      <c r="CL11" s="667"/>
      <c r="CM11" s="667"/>
      <c r="CN11" s="667"/>
      <c r="CO11" s="667"/>
      <c r="CP11" s="667"/>
      <c r="CQ11" s="668"/>
      <c r="CR11" s="628">
        <v>757249</v>
      </c>
      <c r="CS11" s="629"/>
      <c r="CT11" s="629"/>
      <c r="CU11" s="629"/>
      <c r="CV11" s="629"/>
      <c r="CW11" s="629"/>
      <c r="CX11" s="629"/>
      <c r="CY11" s="630"/>
      <c r="CZ11" s="655">
        <v>4.5999999999999996</v>
      </c>
      <c r="DA11" s="655"/>
      <c r="DB11" s="655"/>
      <c r="DC11" s="655"/>
      <c r="DD11" s="634">
        <v>320583</v>
      </c>
      <c r="DE11" s="629"/>
      <c r="DF11" s="629"/>
      <c r="DG11" s="629"/>
      <c r="DH11" s="629"/>
      <c r="DI11" s="629"/>
      <c r="DJ11" s="629"/>
      <c r="DK11" s="629"/>
      <c r="DL11" s="629"/>
      <c r="DM11" s="629"/>
      <c r="DN11" s="629"/>
      <c r="DO11" s="629"/>
      <c r="DP11" s="630"/>
      <c r="DQ11" s="634">
        <v>289605</v>
      </c>
      <c r="DR11" s="629"/>
      <c r="DS11" s="629"/>
      <c r="DT11" s="629"/>
      <c r="DU11" s="629"/>
      <c r="DV11" s="629"/>
      <c r="DW11" s="629"/>
      <c r="DX11" s="629"/>
      <c r="DY11" s="629"/>
      <c r="DZ11" s="629"/>
      <c r="EA11" s="629"/>
      <c r="EB11" s="629"/>
      <c r="EC11" s="669"/>
    </row>
    <row r="12" spans="2:143" ht="11.25" customHeight="1">
      <c r="B12" s="625" t="s">
        <v>252</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253</v>
      </c>
      <c r="AQ12" s="626"/>
      <c r="AR12" s="626"/>
      <c r="AS12" s="626"/>
      <c r="AT12" s="626"/>
      <c r="AU12" s="626"/>
      <c r="AV12" s="626"/>
      <c r="AW12" s="626"/>
      <c r="AX12" s="626"/>
      <c r="AY12" s="626"/>
      <c r="AZ12" s="626"/>
      <c r="BA12" s="626"/>
      <c r="BB12" s="626"/>
      <c r="BC12" s="626"/>
      <c r="BD12" s="626"/>
      <c r="BE12" s="626"/>
      <c r="BF12" s="627"/>
      <c r="BG12" s="628">
        <v>1079635</v>
      </c>
      <c r="BH12" s="629"/>
      <c r="BI12" s="629"/>
      <c r="BJ12" s="629"/>
      <c r="BK12" s="629"/>
      <c r="BL12" s="629"/>
      <c r="BM12" s="629"/>
      <c r="BN12" s="630"/>
      <c r="BO12" s="655">
        <v>49.8</v>
      </c>
      <c r="BP12" s="655"/>
      <c r="BQ12" s="655"/>
      <c r="BR12" s="655"/>
      <c r="BS12" s="656" t="s">
        <v>128</v>
      </c>
      <c r="BT12" s="656"/>
      <c r="BU12" s="656"/>
      <c r="BV12" s="656"/>
      <c r="BW12" s="656"/>
      <c r="BX12" s="656"/>
      <c r="BY12" s="656"/>
      <c r="BZ12" s="656"/>
      <c r="CA12" s="656"/>
      <c r="CB12" s="723"/>
      <c r="CD12" s="670" t="s">
        <v>254</v>
      </c>
      <c r="CE12" s="667"/>
      <c r="CF12" s="667"/>
      <c r="CG12" s="667"/>
      <c r="CH12" s="667"/>
      <c r="CI12" s="667"/>
      <c r="CJ12" s="667"/>
      <c r="CK12" s="667"/>
      <c r="CL12" s="667"/>
      <c r="CM12" s="667"/>
      <c r="CN12" s="667"/>
      <c r="CO12" s="667"/>
      <c r="CP12" s="667"/>
      <c r="CQ12" s="668"/>
      <c r="CR12" s="628">
        <v>429743</v>
      </c>
      <c r="CS12" s="629"/>
      <c r="CT12" s="629"/>
      <c r="CU12" s="629"/>
      <c r="CV12" s="629"/>
      <c r="CW12" s="629"/>
      <c r="CX12" s="629"/>
      <c r="CY12" s="630"/>
      <c r="CZ12" s="655">
        <v>2.6</v>
      </c>
      <c r="DA12" s="655"/>
      <c r="DB12" s="655"/>
      <c r="DC12" s="655"/>
      <c r="DD12" s="634">
        <v>1429</v>
      </c>
      <c r="DE12" s="629"/>
      <c r="DF12" s="629"/>
      <c r="DG12" s="629"/>
      <c r="DH12" s="629"/>
      <c r="DI12" s="629"/>
      <c r="DJ12" s="629"/>
      <c r="DK12" s="629"/>
      <c r="DL12" s="629"/>
      <c r="DM12" s="629"/>
      <c r="DN12" s="629"/>
      <c r="DO12" s="629"/>
      <c r="DP12" s="630"/>
      <c r="DQ12" s="634">
        <v>343327</v>
      </c>
      <c r="DR12" s="629"/>
      <c r="DS12" s="629"/>
      <c r="DT12" s="629"/>
      <c r="DU12" s="629"/>
      <c r="DV12" s="629"/>
      <c r="DW12" s="629"/>
      <c r="DX12" s="629"/>
      <c r="DY12" s="629"/>
      <c r="DZ12" s="629"/>
      <c r="EA12" s="629"/>
      <c r="EB12" s="629"/>
      <c r="EC12" s="669"/>
    </row>
    <row r="13" spans="2:143" ht="11.25" customHeight="1">
      <c r="B13" s="625" t="s">
        <v>255</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1059615</v>
      </c>
      <c r="BH13" s="629"/>
      <c r="BI13" s="629"/>
      <c r="BJ13" s="629"/>
      <c r="BK13" s="629"/>
      <c r="BL13" s="629"/>
      <c r="BM13" s="629"/>
      <c r="BN13" s="630"/>
      <c r="BO13" s="655">
        <v>48.9</v>
      </c>
      <c r="BP13" s="655"/>
      <c r="BQ13" s="655"/>
      <c r="BR13" s="655"/>
      <c r="BS13" s="656" t="s">
        <v>128</v>
      </c>
      <c r="BT13" s="656"/>
      <c r="BU13" s="656"/>
      <c r="BV13" s="656"/>
      <c r="BW13" s="656"/>
      <c r="BX13" s="656"/>
      <c r="BY13" s="656"/>
      <c r="BZ13" s="656"/>
      <c r="CA13" s="656"/>
      <c r="CB13" s="723"/>
      <c r="CD13" s="670" t="s">
        <v>257</v>
      </c>
      <c r="CE13" s="667"/>
      <c r="CF13" s="667"/>
      <c r="CG13" s="667"/>
      <c r="CH13" s="667"/>
      <c r="CI13" s="667"/>
      <c r="CJ13" s="667"/>
      <c r="CK13" s="667"/>
      <c r="CL13" s="667"/>
      <c r="CM13" s="667"/>
      <c r="CN13" s="667"/>
      <c r="CO13" s="667"/>
      <c r="CP13" s="667"/>
      <c r="CQ13" s="668"/>
      <c r="CR13" s="628">
        <v>1129648</v>
      </c>
      <c r="CS13" s="629"/>
      <c r="CT13" s="629"/>
      <c r="CU13" s="629"/>
      <c r="CV13" s="629"/>
      <c r="CW13" s="629"/>
      <c r="CX13" s="629"/>
      <c r="CY13" s="630"/>
      <c r="CZ13" s="655">
        <v>6.9</v>
      </c>
      <c r="DA13" s="655"/>
      <c r="DB13" s="655"/>
      <c r="DC13" s="655"/>
      <c r="DD13" s="634">
        <v>657061</v>
      </c>
      <c r="DE13" s="629"/>
      <c r="DF13" s="629"/>
      <c r="DG13" s="629"/>
      <c r="DH13" s="629"/>
      <c r="DI13" s="629"/>
      <c r="DJ13" s="629"/>
      <c r="DK13" s="629"/>
      <c r="DL13" s="629"/>
      <c r="DM13" s="629"/>
      <c r="DN13" s="629"/>
      <c r="DO13" s="629"/>
      <c r="DP13" s="630"/>
      <c r="DQ13" s="634">
        <v>463699</v>
      </c>
      <c r="DR13" s="629"/>
      <c r="DS13" s="629"/>
      <c r="DT13" s="629"/>
      <c r="DU13" s="629"/>
      <c r="DV13" s="629"/>
      <c r="DW13" s="629"/>
      <c r="DX13" s="629"/>
      <c r="DY13" s="629"/>
      <c r="DZ13" s="629"/>
      <c r="EA13" s="629"/>
      <c r="EB13" s="629"/>
      <c r="EC13" s="669"/>
    </row>
    <row r="14" spans="2:143" ht="11.25" customHeight="1">
      <c r="B14" s="625" t="s">
        <v>258</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92616</v>
      </c>
      <c r="BH14" s="629"/>
      <c r="BI14" s="629"/>
      <c r="BJ14" s="629"/>
      <c r="BK14" s="629"/>
      <c r="BL14" s="629"/>
      <c r="BM14" s="629"/>
      <c r="BN14" s="630"/>
      <c r="BO14" s="655">
        <v>4.3</v>
      </c>
      <c r="BP14" s="655"/>
      <c r="BQ14" s="655"/>
      <c r="BR14" s="655"/>
      <c r="BS14" s="656" t="s">
        <v>128</v>
      </c>
      <c r="BT14" s="656"/>
      <c r="BU14" s="656"/>
      <c r="BV14" s="656"/>
      <c r="BW14" s="656"/>
      <c r="BX14" s="656"/>
      <c r="BY14" s="656"/>
      <c r="BZ14" s="656"/>
      <c r="CA14" s="656"/>
      <c r="CB14" s="723"/>
      <c r="CD14" s="670" t="s">
        <v>260</v>
      </c>
      <c r="CE14" s="667"/>
      <c r="CF14" s="667"/>
      <c r="CG14" s="667"/>
      <c r="CH14" s="667"/>
      <c r="CI14" s="667"/>
      <c r="CJ14" s="667"/>
      <c r="CK14" s="667"/>
      <c r="CL14" s="667"/>
      <c r="CM14" s="667"/>
      <c r="CN14" s="667"/>
      <c r="CO14" s="667"/>
      <c r="CP14" s="667"/>
      <c r="CQ14" s="668"/>
      <c r="CR14" s="628">
        <v>467489</v>
      </c>
      <c r="CS14" s="629"/>
      <c r="CT14" s="629"/>
      <c r="CU14" s="629"/>
      <c r="CV14" s="629"/>
      <c r="CW14" s="629"/>
      <c r="CX14" s="629"/>
      <c r="CY14" s="630"/>
      <c r="CZ14" s="655">
        <v>2.8</v>
      </c>
      <c r="DA14" s="655"/>
      <c r="DB14" s="655"/>
      <c r="DC14" s="655"/>
      <c r="DD14" s="634">
        <v>91893</v>
      </c>
      <c r="DE14" s="629"/>
      <c r="DF14" s="629"/>
      <c r="DG14" s="629"/>
      <c r="DH14" s="629"/>
      <c r="DI14" s="629"/>
      <c r="DJ14" s="629"/>
      <c r="DK14" s="629"/>
      <c r="DL14" s="629"/>
      <c r="DM14" s="629"/>
      <c r="DN14" s="629"/>
      <c r="DO14" s="629"/>
      <c r="DP14" s="630"/>
      <c r="DQ14" s="634">
        <v>373699</v>
      </c>
      <c r="DR14" s="629"/>
      <c r="DS14" s="629"/>
      <c r="DT14" s="629"/>
      <c r="DU14" s="629"/>
      <c r="DV14" s="629"/>
      <c r="DW14" s="629"/>
      <c r="DX14" s="629"/>
      <c r="DY14" s="629"/>
      <c r="DZ14" s="629"/>
      <c r="EA14" s="629"/>
      <c r="EB14" s="629"/>
      <c r="EC14" s="669"/>
    </row>
    <row r="15" spans="2:143" ht="11.25" customHeight="1">
      <c r="B15" s="625" t="s">
        <v>261</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148028</v>
      </c>
      <c r="BH15" s="629"/>
      <c r="BI15" s="629"/>
      <c r="BJ15" s="629"/>
      <c r="BK15" s="629"/>
      <c r="BL15" s="629"/>
      <c r="BM15" s="629"/>
      <c r="BN15" s="630"/>
      <c r="BO15" s="655">
        <v>6.8</v>
      </c>
      <c r="BP15" s="655"/>
      <c r="BQ15" s="655"/>
      <c r="BR15" s="655"/>
      <c r="BS15" s="656" t="s">
        <v>128</v>
      </c>
      <c r="BT15" s="656"/>
      <c r="BU15" s="656"/>
      <c r="BV15" s="656"/>
      <c r="BW15" s="656"/>
      <c r="BX15" s="656"/>
      <c r="BY15" s="656"/>
      <c r="BZ15" s="656"/>
      <c r="CA15" s="656"/>
      <c r="CB15" s="723"/>
      <c r="CD15" s="670" t="s">
        <v>263</v>
      </c>
      <c r="CE15" s="667"/>
      <c r="CF15" s="667"/>
      <c r="CG15" s="667"/>
      <c r="CH15" s="667"/>
      <c r="CI15" s="667"/>
      <c r="CJ15" s="667"/>
      <c r="CK15" s="667"/>
      <c r="CL15" s="667"/>
      <c r="CM15" s="667"/>
      <c r="CN15" s="667"/>
      <c r="CO15" s="667"/>
      <c r="CP15" s="667"/>
      <c r="CQ15" s="668"/>
      <c r="CR15" s="628">
        <v>1275159</v>
      </c>
      <c r="CS15" s="629"/>
      <c r="CT15" s="629"/>
      <c r="CU15" s="629"/>
      <c r="CV15" s="629"/>
      <c r="CW15" s="629"/>
      <c r="CX15" s="629"/>
      <c r="CY15" s="630"/>
      <c r="CZ15" s="655">
        <v>7.8</v>
      </c>
      <c r="DA15" s="655"/>
      <c r="DB15" s="655"/>
      <c r="DC15" s="655"/>
      <c r="DD15" s="634">
        <v>547950</v>
      </c>
      <c r="DE15" s="629"/>
      <c r="DF15" s="629"/>
      <c r="DG15" s="629"/>
      <c r="DH15" s="629"/>
      <c r="DI15" s="629"/>
      <c r="DJ15" s="629"/>
      <c r="DK15" s="629"/>
      <c r="DL15" s="629"/>
      <c r="DM15" s="629"/>
      <c r="DN15" s="629"/>
      <c r="DO15" s="629"/>
      <c r="DP15" s="630"/>
      <c r="DQ15" s="634">
        <v>600404</v>
      </c>
      <c r="DR15" s="629"/>
      <c r="DS15" s="629"/>
      <c r="DT15" s="629"/>
      <c r="DU15" s="629"/>
      <c r="DV15" s="629"/>
      <c r="DW15" s="629"/>
      <c r="DX15" s="629"/>
      <c r="DY15" s="629"/>
      <c r="DZ15" s="629"/>
      <c r="EA15" s="629"/>
      <c r="EB15" s="629"/>
      <c r="EC15" s="669"/>
    </row>
    <row r="16" spans="2:143" ht="11.25" customHeight="1">
      <c r="B16" s="625" t="s">
        <v>264</v>
      </c>
      <c r="C16" s="626"/>
      <c r="D16" s="626"/>
      <c r="E16" s="626"/>
      <c r="F16" s="626"/>
      <c r="G16" s="626"/>
      <c r="H16" s="626"/>
      <c r="I16" s="626"/>
      <c r="J16" s="626"/>
      <c r="K16" s="626"/>
      <c r="L16" s="626"/>
      <c r="M16" s="626"/>
      <c r="N16" s="626"/>
      <c r="O16" s="626"/>
      <c r="P16" s="626"/>
      <c r="Q16" s="627"/>
      <c r="R16" s="628">
        <v>7087</v>
      </c>
      <c r="S16" s="629"/>
      <c r="T16" s="629"/>
      <c r="U16" s="629"/>
      <c r="V16" s="629"/>
      <c r="W16" s="629"/>
      <c r="X16" s="629"/>
      <c r="Y16" s="630"/>
      <c r="Z16" s="655">
        <v>0</v>
      </c>
      <c r="AA16" s="655"/>
      <c r="AB16" s="655"/>
      <c r="AC16" s="655"/>
      <c r="AD16" s="656">
        <v>7087</v>
      </c>
      <c r="AE16" s="656"/>
      <c r="AF16" s="656"/>
      <c r="AG16" s="656"/>
      <c r="AH16" s="656"/>
      <c r="AI16" s="656"/>
      <c r="AJ16" s="656"/>
      <c r="AK16" s="656"/>
      <c r="AL16" s="631">
        <v>0.1</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v>6252</v>
      </c>
      <c r="BH16" s="629"/>
      <c r="BI16" s="629"/>
      <c r="BJ16" s="629"/>
      <c r="BK16" s="629"/>
      <c r="BL16" s="629"/>
      <c r="BM16" s="629"/>
      <c r="BN16" s="630"/>
      <c r="BO16" s="655">
        <v>0.3</v>
      </c>
      <c r="BP16" s="655"/>
      <c r="BQ16" s="655"/>
      <c r="BR16" s="655"/>
      <c r="BS16" s="656" t="s">
        <v>128</v>
      </c>
      <c r="BT16" s="656"/>
      <c r="BU16" s="656"/>
      <c r="BV16" s="656"/>
      <c r="BW16" s="656"/>
      <c r="BX16" s="656"/>
      <c r="BY16" s="656"/>
      <c r="BZ16" s="656"/>
      <c r="CA16" s="656"/>
      <c r="CB16" s="723"/>
      <c r="CD16" s="670" t="s">
        <v>266</v>
      </c>
      <c r="CE16" s="667"/>
      <c r="CF16" s="667"/>
      <c r="CG16" s="667"/>
      <c r="CH16" s="667"/>
      <c r="CI16" s="667"/>
      <c r="CJ16" s="667"/>
      <c r="CK16" s="667"/>
      <c r="CL16" s="667"/>
      <c r="CM16" s="667"/>
      <c r="CN16" s="667"/>
      <c r="CO16" s="667"/>
      <c r="CP16" s="667"/>
      <c r="CQ16" s="668"/>
      <c r="CR16" s="628">
        <v>113336</v>
      </c>
      <c r="CS16" s="629"/>
      <c r="CT16" s="629"/>
      <c r="CU16" s="629"/>
      <c r="CV16" s="629"/>
      <c r="CW16" s="629"/>
      <c r="CX16" s="629"/>
      <c r="CY16" s="630"/>
      <c r="CZ16" s="655">
        <v>0.7</v>
      </c>
      <c r="DA16" s="655"/>
      <c r="DB16" s="655"/>
      <c r="DC16" s="655"/>
      <c r="DD16" s="634" t="s">
        <v>128</v>
      </c>
      <c r="DE16" s="629"/>
      <c r="DF16" s="629"/>
      <c r="DG16" s="629"/>
      <c r="DH16" s="629"/>
      <c r="DI16" s="629"/>
      <c r="DJ16" s="629"/>
      <c r="DK16" s="629"/>
      <c r="DL16" s="629"/>
      <c r="DM16" s="629"/>
      <c r="DN16" s="629"/>
      <c r="DO16" s="629"/>
      <c r="DP16" s="630"/>
      <c r="DQ16" s="634">
        <v>49283</v>
      </c>
      <c r="DR16" s="629"/>
      <c r="DS16" s="629"/>
      <c r="DT16" s="629"/>
      <c r="DU16" s="629"/>
      <c r="DV16" s="629"/>
      <c r="DW16" s="629"/>
      <c r="DX16" s="629"/>
      <c r="DY16" s="629"/>
      <c r="DZ16" s="629"/>
      <c r="EA16" s="629"/>
      <c r="EB16" s="629"/>
      <c r="EC16" s="669"/>
    </row>
    <row r="17" spans="2:133" ht="11.25" customHeight="1">
      <c r="B17" s="625" t="s">
        <v>267</v>
      </c>
      <c r="C17" s="626"/>
      <c r="D17" s="626"/>
      <c r="E17" s="626"/>
      <c r="F17" s="626"/>
      <c r="G17" s="626"/>
      <c r="H17" s="626"/>
      <c r="I17" s="626"/>
      <c r="J17" s="626"/>
      <c r="K17" s="626"/>
      <c r="L17" s="626"/>
      <c r="M17" s="626"/>
      <c r="N17" s="626"/>
      <c r="O17" s="626"/>
      <c r="P17" s="626"/>
      <c r="Q17" s="627"/>
      <c r="R17" s="628">
        <v>26622</v>
      </c>
      <c r="S17" s="629"/>
      <c r="T17" s="629"/>
      <c r="U17" s="629"/>
      <c r="V17" s="629"/>
      <c r="W17" s="629"/>
      <c r="X17" s="629"/>
      <c r="Y17" s="630"/>
      <c r="Z17" s="655">
        <v>0.2</v>
      </c>
      <c r="AA17" s="655"/>
      <c r="AB17" s="655"/>
      <c r="AC17" s="655"/>
      <c r="AD17" s="656">
        <v>26622</v>
      </c>
      <c r="AE17" s="656"/>
      <c r="AF17" s="656"/>
      <c r="AG17" s="656"/>
      <c r="AH17" s="656"/>
      <c r="AI17" s="656"/>
      <c r="AJ17" s="656"/>
      <c r="AK17" s="656"/>
      <c r="AL17" s="631">
        <v>0.4</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23"/>
      <c r="CD17" s="670" t="s">
        <v>269</v>
      </c>
      <c r="CE17" s="667"/>
      <c r="CF17" s="667"/>
      <c r="CG17" s="667"/>
      <c r="CH17" s="667"/>
      <c r="CI17" s="667"/>
      <c r="CJ17" s="667"/>
      <c r="CK17" s="667"/>
      <c r="CL17" s="667"/>
      <c r="CM17" s="667"/>
      <c r="CN17" s="667"/>
      <c r="CO17" s="667"/>
      <c r="CP17" s="667"/>
      <c r="CQ17" s="668"/>
      <c r="CR17" s="628">
        <v>1042086</v>
      </c>
      <c r="CS17" s="629"/>
      <c r="CT17" s="629"/>
      <c r="CU17" s="629"/>
      <c r="CV17" s="629"/>
      <c r="CW17" s="629"/>
      <c r="CX17" s="629"/>
      <c r="CY17" s="630"/>
      <c r="CZ17" s="655">
        <v>6.3</v>
      </c>
      <c r="DA17" s="655"/>
      <c r="DB17" s="655"/>
      <c r="DC17" s="655"/>
      <c r="DD17" s="634" t="s">
        <v>128</v>
      </c>
      <c r="DE17" s="629"/>
      <c r="DF17" s="629"/>
      <c r="DG17" s="629"/>
      <c r="DH17" s="629"/>
      <c r="DI17" s="629"/>
      <c r="DJ17" s="629"/>
      <c r="DK17" s="629"/>
      <c r="DL17" s="629"/>
      <c r="DM17" s="629"/>
      <c r="DN17" s="629"/>
      <c r="DO17" s="629"/>
      <c r="DP17" s="630"/>
      <c r="DQ17" s="634">
        <v>983065</v>
      </c>
      <c r="DR17" s="629"/>
      <c r="DS17" s="629"/>
      <c r="DT17" s="629"/>
      <c r="DU17" s="629"/>
      <c r="DV17" s="629"/>
      <c r="DW17" s="629"/>
      <c r="DX17" s="629"/>
      <c r="DY17" s="629"/>
      <c r="DZ17" s="629"/>
      <c r="EA17" s="629"/>
      <c r="EB17" s="629"/>
      <c r="EC17" s="669"/>
    </row>
    <row r="18" spans="2:133" ht="11.25" customHeight="1">
      <c r="B18" s="625" t="s">
        <v>270</v>
      </c>
      <c r="C18" s="626"/>
      <c r="D18" s="626"/>
      <c r="E18" s="626"/>
      <c r="F18" s="626"/>
      <c r="G18" s="626"/>
      <c r="H18" s="626"/>
      <c r="I18" s="626"/>
      <c r="J18" s="626"/>
      <c r="K18" s="626"/>
      <c r="L18" s="626"/>
      <c r="M18" s="626"/>
      <c r="N18" s="626"/>
      <c r="O18" s="626"/>
      <c r="P18" s="626"/>
      <c r="Q18" s="627"/>
      <c r="R18" s="628">
        <v>54233</v>
      </c>
      <c r="S18" s="629"/>
      <c r="T18" s="629"/>
      <c r="U18" s="629"/>
      <c r="V18" s="629"/>
      <c r="W18" s="629"/>
      <c r="X18" s="629"/>
      <c r="Y18" s="630"/>
      <c r="Z18" s="655">
        <v>0.3</v>
      </c>
      <c r="AA18" s="655"/>
      <c r="AB18" s="655"/>
      <c r="AC18" s="655"/>
      <c r="AD18" s="656">
        <v>54233</v>
      </c>
      <c r="AE18" s="656"/>
      <c r="AF18" s="656"/>
      <c r="AG18" s="656"/>
      <c r="AH18" s="656"/>
      <c r="AI18" s="656"/>
      <c r="AJ18" s="656"/>
      <c r="AK18" s="656"/>
      <c r="AL18" s="631">
        <v>0.80000001192092896</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23"/>
      <c r="CD18" s="670" t="s">
        <v>272</v>
      </c>
      <c r="CE18" s="667"/>
      <c r="CF18" s="667"/>
      <c r="CG18" s="667"/>
      <c r="CH18" s="667"/>
      <c r="CI18" s="667"/>
      <c r="CJ18" s="667"/>
      <c r="CK18" s="667"/>
      <c r="CL18" s="667"/>
      <c r="CM18" s="667"/>
      <c r="CN18" s="667"/>
      <c r="CO18" s="667"/>
      <c r="CP18" s="667"/>
      <c r="CQ18" s="668"/>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c r="B19" s="625" t="s">
        <v>273</v>
      </c>
      <c r="C19" s="626"/>
      <c r="D19" s="626"/>
      <c r="E19" s="626"/>
      <c r="F19" s="626"/>
      <c r="G19" s="626"/>
      <c r="H19" s="626"/>
      <c r="I19" s="626"/>
      <c r="J19" s="626"/>
      <c r="K19" s="626"/>
      <c r="L19" s="626"/>
      <c r="M19" s="626"/>
      <c r="N19" s="626"/>
      <c r="O19" s="626"/>
      <c r="P19" s="626"/>
      <c r="Q19" s="627"/>
      <c r="R19" s="628">
        <v>11660</v>
      </c>
      <c r="S19" s="629"/>
      <c r="T19" s="629"/>
      <c r="U19" s="629"/>
      <c r="V19" s="629"/>
      <c r="W19" s="629"/>
      <c r="X19" s="629"/>
      <c r="Y19" s="630"/>
      <c r="Z19" s="655">
        <v>0.1</v>
      </c>
      <c r="AA19" s="655"/>
      <c r="AB19" s="655"/>
      <c r="AC19" s="655"/>
      <c r="AD19" s="656">
        <v>11660</v>
      </c>
      <c r="AE19" s="656"/>
      <c r="AF19" s="656"/>
      <c r="AG19" s="656"/>
      <c r="AH19" s="656"/>
      <c r="AI19" s="656"/>
      <c r="AJ19" s="656"/>
      <c r="AK19" s="656"/>
      <c r="AL19" s="631">
        <v>0.2</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t="s">
        <v>128</v>
      </c>
      <c r="BH19" s="629"/>
      <c r="BI19" s="629"/>
      <c r="BJ19" s="629"/>
      <c r="BK19" s="629"/>
      <c r="BL19" s="629"/>
      <c r="BM19" s="629"/>
      <c r="BN19" s="630"/>
      <c r="BO19" s="655" t="s">
        <v>128</v>
      </c>
      <c r="BP19" s="655"/>
      <c r="BQ19" s="655"/>
      <c r="BR19" s="655"/>
      <c r="BS19" s="656" t="s">
        <v>128</v>
      </c>
      <c r="BT19" s="656"/>
      <c r="BU19" s="656"/>
      <c r="BV19" s="656"/>
      <c r="BW19" s="656"/>
      <c r="BX19" s="656"/>
      <c r="BY19" s="656"/>
      <c r="BZ19" s="656"/>
      <c r="CA19" s="656"/>
      <c r="CB19" s="723"/>
      <c r="CD19" s="670" t="s">
        <v>275</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69"/>
    </row>
    <row r="20" spans="2:133" ht="11.25" customHeight="1">
      <c r="B20" s="625" t="s">
        <v>276</v>
      </c>
      <c r="C20" s="626"/>
      <c r="D20" s="626"/>
      <c r="E20" s="626"/>
      <c r="F20" s="626"/>
      <c r="G20" s="626"/>
      <c r="H20" s="626"/>
      <c r="I20" s="626"/>
      <c r="J20" s="626"/>
      <c r="K20" s="626"/>
      <c r="L20" s="626"/>
      <c r="M20" s="626"/>
      <c r="N20" s="626"/>
      <c r="O20" s="626"/>
      <c r="P20" s="626"/>
      <c r="Q20" s="627"/>
      <c r="R20" s="628">
        <v>1987</v>
      </c>
      <c r="S20" s="629"/>
      <c r="T20" s="629"/>
      <c r="U20" s="629"/>
      <c r="V20" s="629"/>
      <c r="W20" s="629"/>
      <c r="X20" s="629"/>
      <c r="Y20" s="630"/>
      <c r="Z20" s="655">
        <v>0</v>
      </c>
      <c r="AA20" s="655"/>
      <c r="AB20" s="655"/>
      <c r="AC20" s="655"/>
      <c r="AD20" s="656">
        <v>1987</v>
      </c>
      <c r="AE20" s="656"/>
      <c r="AF20" s="656"/>
      <c r="AG20" s="656"/>
      <c r="AH20" s="656"/>
      <c r="AI20" s="656"/>
      <c r="AJ20" s="656"/>
      <c r="AK20" s="656"/>
      <c r="AL20" s="631">
        <v>0</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t="s">
        <v>128</v>
      </c>
      <c r="BH20" s="629"/>
      <c r="BI20" s="629"/>
      <c r="BJ20" s="629"/>
      <c r="BK20" s="629"/>
      <c r="BL20" s="629"/>
      <c r="BM20" s="629"/>
      <c r="BN20" s="630"/>
      <c r="BO20" s="655" t="s">
        <v>128</v>
      </c>
      <c r="BP20" s="655"/>
      <c r="BQ20" s="655"/>
      <c r="BR20" s="655"/>
      <c r="BS20" s="656" t="s">
        <v>128</v>
      </c>
      <c r="BT20" s="656"/>
      <c r="BU20" s="656"/>
      <c r="BV20" s="656"/>
      <c r="BW20" s="656"/>
      <c r="BX20" s="656"/>
      <c r="BY20" s="656"/>
      <c r="BZ20" s="656"/>
      <c r="CA20" s="656"/>
      <c r="CB20" s="723"/>
      <c r="CD20" s="670" t="s">
        <v>278</v>
      </c>
      <c r="CE20" s="667"/>
      <c r="CF20" s="667"/>
      <c r="CG20" s="667"/>
      <c r="CH20" s="667"/>
      <c r="CI20" s="667"/>
      <c r="CJ20" s="667"/>
      <c r="CK20" s="667"/>
      <c r="CL20" s="667"/>
      <c r="CM20" s="667"/>
      <c r="CN20" s="667"/>
      <c r="CO20" s="667"/>
      <c r="CP20" s="667"/>
      <c r="CQ20" s="668"/>
      <c r="CR20" s="628">
        <v>16439797</v>
      </c>
      <c r="CS20" s="629"/>
      <c r="CT20" s="629"/>
      <c r="CU20" s="629"/>
      <c r="CV20" s="629"/>
      <c r="CW20" s="629"/>
      <c r="CX20" s="629"/>
      <c r="CY20" s="630"/>
      <c r="CZ20" s="655">
        <v>100</v>
      </c>
      <c r="DA20" s="655"/>
      <c r="DB20" s="655"/>
      <c r="DC20" s="655"/>
      <c r="DD20" s="634">
        <v>1735335</v>
      </c>
      <c r="DE20" s="629"/>
      <c r="DF20" s="629"/>
      <c r="DG20" s="629"/>
      <c r="DH20" s="629"/>
      <c r="DI20" s="629"/>
      <c r="DJ20" s="629"/>
      <c r="DK20" s="629"/>
      <c r="DL20" s="629"/>
      <c r="DM20" s="629"/>
      <c r="DN20" s="629"/>
      <c r="DO20" s="629"/>
      <c r="DP20" s="630"/>
      <c r="DQ20" s="634">
        <v>7250764</v>
      </c>
      <c r="DR20" s="629"/>
      <c r="DS20" s="629"/>
      <c r="DT20" s="629"/>
      <c r="DU20" s="629"/>
      <c r="DV20" s="629"/>
      <c r="DW20" s="629"/>
      <c r="DX20" s="629"/>
      <c r="DY20" s="629"/>
      <c r="DZ20" s="629"/>
      <c r="EA20" s="629"/>
      <c r="EB20" s="629"/>
      <c r="EC20" s="669"/>
    </row>
    <row r="21" spans="2:133" ht="11.25" customHeight="1">
      <c r="B21" s="625" t="s">
        <v>279</v>
      </c>
      <c r="C21" s="626"/>
      <c r="D21" s="626"/>
      <c r="E21" s="626"/>
      <c r="F21" s="626"/>
      <c r="G21" s="626"/>
      <c r="H21" s="626"/>
      <c r="I21" s="626"/>
      <c r="J21" s="626"/>
      <c r="K21" s="626"/>
      <c r="L21" s="626"/>
      <c r="M21" s="626"/>
      <c r="N21" s="626"/>
      <c r="O21" s="626"/>
      <c r="P21" s="626"/>
      <c r="Q21" s="627"/>
      <c r="R21" s="628">
        <v>931</v>
      </c>
      <c r="S21" s="629"/>
      <c r="T21" s="629"/>
      <c r="U21" s="629"/>
      <c r="V21" s="629"/>
      <c r="W21" s="629"/>
      <c r="X21" s="629"/>
      <c r="Y21" s="630"/>
      <c r="Z21" s="655">
        <v>0</v>
      </c>
      <c r="AA21" s="655"/>
      <c r="AB21" s="655"/>
      <c r="AC21" s="655"/>
      <c r="AD21" s="656">
        <v>931</v>
      </c>
      <c r="AE21" s="656"/>
      <c r="AF21" s="656"/>
      <c r="AG21" s="656"/>
      <c r="AH21" s="656"/>
      <c r="AI21" s="656"/>
      <c r="AJ21" s="656"/>
      <c r="AK21" s="656"/>
      <c r="AL21" s="631">
        <v>0</v>
      </c>
      <c r="AM21" s="632"/>
      <c r="AN21" s="632"/>
      <c r="AO21" s="657"/>
      <c r="AP21" s="720" t="s">
        <v>280</v>
      </c>
      <c r="AQ21" s="728"/>
      <c r="AR21" s="728"/>
      <c r="AS21" s="728"/>
      <c r="AT21" s="728"/>
      <c r="AU21" s="728"/>
      <c r="AV21" s="728"/>
      <c r="AW21" s="728"/>
      <c r="AX21" s="728"/>
      <c r="AY21" s="728"/>
      <c r="AZ21" s="728"/>
      <c r="BA21" s="728"/>
      <c r="BB21" s="728"/>
      <c r="BC21" s="728"/>
      <c r="BD21" s="728"/>
      <c r="BE21" s="728"/>
      <c r="BF21" s="722"/>
      <c r="BG21" s="628" t="s">
        <v>128</v>
      </c>
      <c r="BH21" s="629"/>
      <c r="BI21" s="629"/>
      <c r="BJ21" s="629"/>
      <c r="BK21" s="629"/>
      <c r="BL21" s="629"/>
      <c r="BM21" s="629"/>
      <c r="BN21" s="630"/>
      <c r="BO21" s="655" t="s">
        <v>128</v>
      </c>
      <c r="BP21" s="655"/>
      <c r="BQ21" s="655"/>
      <c r="BR21" s="655"/>
      <c r="BS21" s="656" t="s">
        <v>128</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281</v>
      </c>
      <c r="C22" s="692"/>
      <c r="D22" s="692"/>
      <c r="E22" s="692"/>
      <c r="F22" s="692"/>
      <c r="G22" s="692"/>
      <c r="H22" s="692"/>
      <c r="I22" s="692"/>
      <c r="J22" s="692"/>
      <c r="K22" s="692"/>
      <c r="L22" s="692"/>
      <c r="M22" s="692"/>
      <c r="N22" s="692"/>
      <c r="O22" s="692"/>
      <c r="P22" s="692"/>
      <c r="Q22" s="693"/>
      <c r="R22" s="628">
        <v>39655</v>
      </c>
      <c r="S22" s="629"/>
      <c r="T22" s="629"/>
      <c r="U22" s="629"/>
      <c r="V22" s="629"/>
      <c r="W22" s="629"/>
      <c r="X22" s="629"/>
      <c r="Y22" s="630"/>
      <c r="Z22" s="655">
        <v>0.2</v>
      </c>
      <c r="AA22" s="655"/>
      <c r="AB22" s="655"/>
      <c r="AC22" s="655"/>
      <c r="AD22" s="656">
        <v>39655</v>
      </c>
      <c r="AE22" s="656"/>
      <c r="AF22" s="656"/>
      <c r="AG22" s="656"/>
      <c r="AH22" s="656"/>
      <c r="AI22" s="656"/>
      <c r="AJ22" s="656"/>
      <c r="AK22" s="656"/>
      <c r="AL22" s="631">
        <v>0.60000002384185791</v>
      </c>
      <c r="AM22" s="632"/>
      <c r="AN22" s="632"/>
      <c r="AO22" s="657"/>
      <c r="AP22" s="720" t="s">
        <v>282</v>
      </c>
      <c r="AQ22" s="728"/>
      <c r="AR22" s="728"/>
      <c r="AS22" s="728"/>
      <c r="AT22" s="728"/>
      <c r="AU22" s="728"/>
      <c r="AV22" s="728"/>
      <c r="AW22" s="728"/>
      <c r="AX22" s="728"/>
      <c r="AY22" s="728"/>
      <c r="AZ22" s="728"/>
      <c r="BA22" s="728"/>
      <c r="BB22" s="728"/>
      <c r="BC22" s="728"/>
      <c r="BD22" s="728"/>
      <c r="BE22" s="728"/>
      <c r="BF22" s="722"/>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23"/>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284</v>
      </c>
      <c r="C23" s="626"/>
      <c r="D23" s="626"/>
      <c r="E23" s="626"/>
      <c r="F23" s="626"/>
      <c r="G23" s="626"/>
      <c r="H23" s="626"/>
      <c r="I23" s="626"/>
      <c r="J23" s="626"/>
      <c r="K23" s="626"/>
      <c r="L23" s="626"/>
      <c r="M23" s="626"/>
      <c r="N23" s="626"/>
      <c r="O23" s="626"/>
      <c r="P23" s="626"/>
      <c r="Q23" s="627"/>
      <c r="R23" s="628">
        <v>4041942</v>
      </c>
      <c r="S23" s="629"/>
      <c r="T23" s="629"/>
      <c r="U23" s="629"/>
      <c r="V23" s="629"/>
      <c r="W23" s="629"/>
      <c r="X23" s="629"/>
      <c r="Y23" s="630"/>
      <c r="Z23" s="655">
        <v>23.5</v>
      </c>
      <c r="AA23" s="655"/>
      <c r="AB23" s="655"/>
      <c r="AC23" s="655"/>
      <c r="AD23" s="656">
        <v>3504064</v>
      </c>
      <c r="AE23" s="656"/>
      <c r="AF23" s="656"/>
      <c r="AG23" s="656"/>
      <c r="AH23" s="656"/>
      <c r="AI23" s="656"/>
      <c r="AJ23" s="656"/>
      <c r="AK23" s="656"/>
      <c r="AL23" s="631">
        <v>54.4</v>
      </c>
      <c r="AM23" s="632"/>
      <c r="AN23" s="632"/>
      <c r="AO23" s="657"/>
      <c r="AP23" s="720" t="s">
        <v>285</v>
      </c>
      <c r="AQ23" s="728"/>
      <c r="AR23" s="728"/>
      <c r="AS23" s="728"/>
      <c r="AT23" s="728"/>
      <c r="AU23" s="728"/>
      <c r="AV23" s="728"/>
      <c r="AW23" s="728"/>
      <c r="AX23" s="728"/>
      <c r="AY23" s="728"/>
      <c r="AZ23" s="728"/>
      <c r="BA23" s="728"/>
      <c r="BB23" s="728"/>
      <c r="BC23" s="728"/>
      <c r="BD23" s="728"/>
      <c r="BE23" s="728"/>
      <c r="BF23" s="722"/>
      <c r="BG23" s="628" t="s">
        <v>128</v>
      </c>
      <c r="BH23" s="629"/>
      <c r="BI23" s="629"/>
      <c r="BJ23" s="629"/>
      <c r="BK23" s="629"/>
      <c r="BL23" s="629"/>
      <c r="BM23" s="629"/>
      <c r="BN23" s="630"/>
      <c r="BO23" s="655" t="s">
        <v>128</v>
      </c>
      <c r="BP23" s="655"/>
      <c r="BQ23" s="655"/>
      <c r="BR23" s="655"/>
      <c r="BS23" s="656" t="s">
        <v>128</v>
      </c>
      <c r="BT23" s="656"/>
      <c r="BU23" s="656"/>
      <c r="BV23" s="656"/>
      <c r="BW23" s="656"/>
      <c r="BX23" s="656"/>
      <c r="BY23" s="656"/>
      <c r="BZ23" s="656"/>
      <c r="CA23" s="656"/>
      <c r="CB23" s="723"/>
      <c r="CD23" s="730" t="s">
        <v>224</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c r="B24" s="625" t="s">
        <v>291</v>
      </c>
      <c r="C24" s="626"/>
      <c r="D24" s="626"/>
      <c r="E24" s="626"/>
      <c r="F24" s="626"/>
      <c r="G24" s="626"/>
      <c r="H24" s="626"/>
      <c r="I24" s="626"/>
      <c r="J24" s="626"/>
      <c r="K24" s="626"/>
      <c r="L24" s="626"/>
      <c r="M24" s="626"/>
      <c r="N24" s="626"/>
      <c r="O24" s="626"/>
      <c r="P24" s="626"/>
      <c r="Q24" s="627"/>
      <c r="R24" s="628">
        <v>3504064</v>
      </c>
      <c r="S24" s="629"/>
      <c r="T24" s="629"/>
      <c r="U24" s="629"/>
      <c r="V24" s="629"/>
      <c r="W24" s="629"/>
      <c r="X24" s="629"/>
      <c r="Y24" s="630"/>
      <c r="Z24" s="655">
        <v>20.399999999999999</v>
      </c>
      <c r="AA24" s="655"/>
      <c r="AB24" s="655"/>
      <c r="AC24" s="655"/>
      <c r="AD24" s="656">
        <v>3504064</v>
      </c>
      <c r="AE24" s="656"/>
      <c r="AF24" s="656"/>
      <c r="AG24" s="656"/>
      <c r="AH24" s="656"/>
      <c r="AI24" s="656"/>
      <c r="AJ24" s="656"/>
      <c r="AK24" s="656"/>
      <c r="AL24" s="631">
        <v>54.4</v>
      </c>
      <c r="AM24" s="632"/>
      <c r="AN24" s="632"/>
      <c r="AO24" s="657"/>
      <c r="AP24" s="720" t="s">
        <v>292</v>
      </c>
      <c r="AQ24" s="728"/>
      <c r="AR24" s="728"/>
      <c r="AS24" s="728"/>
      <c r="AT24" s="728"/>
      <c r="AU24" s="728"/>
      <c r="AV24" s="728"/>
      <c r="AW24" s="728"/>
      <c r="AX24" s="728"/>
      <c r="AY24" s="728"/>
      <c r="AZ24" s="728"/>
      <c r="BA24" s="728"/>
      <c r="BB24" s="728"/>
      <c r="BC24" s="728"/>
      <c r="BD24" s="728"/>
      <c r="BE24" s="728"/>
      <c r="BF24" s="722"/>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23"/>
      <c r="CD24" s="684" t="s">
        <v>293</v>
      </c>
      <c r="CE24" s="685"/>
      <c r="CF24" s="685"/>
      <c r="CG24" s="685"/>
      <c r="CH24" s="685"/>
      <c r="CI24" s="685"/>
      <c r="CJ24" s="685"/>
      <c r="CK24" s="685"/>
      <c r="CL24" s="685"/>
      <c r="CM24" s="685"/>
      <c r="CN24" s="685"/>
      <c r="CO24" s="685"/>
      <c r="CP24" s="685"/>
      <c r="CQ24" s="686"/>
      <c r="CR24" s="681">
        <v>6078454</v>
      </c>
      <c r="CS24" s="682"/>
      <c r="CT24" s="682"/>
      <c r="CU24" s="682"/>
      <c r="CV24" s="682"/>
      <c r="CW24" s="682"/>
      <c r="CX24" s="682"/>
      <c r="CY24" s="725"/>
      <c r="CZ24" s="726">
        <v>37</v>
      </c>
      <c r="DA24" s="700"/>
      <c r="DB24" s="700"/>
      <c r="DC24" s="729"/>
      <c r="DD24" s="724">
        <v>3640121</v>
      </c>
      <c r="DE24" s="682"/>
      <c r="DF24" s="682"/>
      <c r="DG24" s="682"/>
      <c r="DH24" s="682"/>
      <c r="DI24" s="682"/>
      <c r="DJ24" s="682"/>
      <c r="DK24" s="725"/>
      <c r="DL24" s="724">
        <v>3476914</v>
      </c>
      <c r="DM24" s="682"/>
      <c r="DN24" s="682"/>
      <c r="DO24" s="682"/>
      <c r="DP24" s="682"/>
      <c r="DQ24" s="682"/>
      <c r="DR24" s="682"/>
      <c r="DS24" s="682"/>
      <c r="DT24" s="682"/>
      <c r="DU24" s="682"/>
      <c r="DV24" s="725"/>
      <c r="DW24" s="726">
        <v>53.1</v>
      </c>
      <c r="DX24" s="700"/>
      <c r="DY24" s="700"/>
      <c r="DZ24" s="700"/>
      <c r="EA24" s="700"/>
      <c r="EB24" s="700"/>
      <c r="EC24" s="727"/>
    </row>
    <row r="25" spans="2:133" ht="11.25" customHeight="1">
      <c r="B25" s="625" t="s">
        <v>294</v>
      </c>
      <c r="C25" s="626"/>
      <c r="D25" s="626"/>
      <c r="E25" s="626"/>
      <c r="F25" s="626"/>
      <c r="G25" s="626"/>
      <c r="H25" s="626"/>
      <c r="I25" s="626"/>
      <c r="J25" s="626"/>
      <c r="K25" s="626"/>
      <c r="L25" s="626"/>
      <c r="M25" s="626"/>
      <c r="N25" s="626"/>
      <c r="O25" s="626"/>
      <c r="P25" s="626"/>
      <c r="Q25" s="627"/>
      <c r="R25" s="628">
        <v>537878</v>
      </c>
      <c r="S25" s="629"/>
      <c r="T25" s="629"/>
      <c r="U25" s="629"/>
      <c r="V25" s="629"/>
      <c r="W25" s="629"/>
      <c r="X25" s="629"/>
      <c r="Y25" s="630"/>
      <c r="Z25" s="655">
        <v>3.1</v>
      </c>
      <c r="AA25" s="655"/>
      <c r="AB25" s="655"/>
      <c r="AC25" s="655"/>
      <c r="AD25" s="656" t="s">
        <v>128</v>
      </c>
      <c r="AE25" s="656"/>
      <c r="AF25" s="656"/>
      <c r="AG25" s="656"/>
      <c r="AH25" s="656"/>
      <c r="AI25" s="656"/>
      <c r="AJ25" s="656"/>
      <c r="AK25" s="656"/>
      <c r="AL25" s="631" t="s">
        <v>128</v>
      </c>
      <c r="AM25" s="632"/>
      <c r="AN25" s="632"/>
      <c r="AO25" s="657"/>
      <c r="AP25" s="720" t="s">
        <v>295</v>
      </c>
      <c r="AQ25" s="728"/>
      <c r="AR25" s="728"/>
      <c r="AS25" s="728"/>
      <c r="AT25" s="728"/>
      <c r="AU25" s="728"/>
      <c r="AV25" s="728"/>
      <c r="AW25" s="728"/>
      <c r="AX25" s="728"/>
      <c r="AY25" s="728"/>
      <c r="AZ25" s="728"/>
      <c r="BA25" s="728"/>
      <c r="BB25" s="728"/>
      <c r="BC25" s="728"/>
      <c r="BD25" s="728"/>
      <c r="BE25" s="728"/>
      <c r="BF25" s="722"/>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23"/>
      <c r="CD25" s="670" t="s">
        <v>296</v>
      </c>
      <c r="CE25" s="667"/>
      <c r="CF25" s="667"/>
      <c r="CG25" s="667"/>
      <c r="CH25" s="667"/>
      <c r="CI25" s="667"/>
      <c r="CJ25" s="667"/>
      <c r="CK25" s="667"/>
      <c r="CL25" s="667"/>
      <c r="CM25" s="667"/>
      <c r="CN25" s="667"/>
      <c r="CO25" s="667"/>
      <c r="CP25" s="667"/>
      <c r="CQ25" s="668"/>
      <c r="CR25" s="628">
        <v>2198733</v>
      </c>
      <c r="CS25" s="639"/>
      <c r="CT25" s="639"/>
      <c r="CU25" s="639"/>
      <c r="CV25" s="639"/>
      <c r="CW25" s="639"/>
      <c r="CX25" s="639"/>
      <c r="CY25" s="640"/>
      <c r="CZ25" s="631">
        <v>13.4</v>
      </c>
      <c r="DA25" s="641"/>
      <c r="DB25" s="641"/>
      <c r="DC25" s="642"/>
      <c r="DD25" s="634">
        <v>2051310</v>
      </c>
      <c r="DE25" s="639"/>
      <c r="DF25" s="639"/>
      <c r="DG25" s="639"/>
      <c r="DH25" s="639"/>
      <c r="DI25" s="639"/>
      <c r="DJ25" s="639"/>
      <c r="DK25" s="640"/>
      <c r="DL25" s="634">
        <v>1919081</v>
      </c>
      <c r="DM25" s="639"/>
      <c r="DN25" s="639"/>
      <c r="DO25" s="639"/>
      <c r="DP25" s="639"/>
      <c r="DQ25" s="639"/>
      <c r="DR25" s="639"/>
      <c r="DS25" s="639"/>
      <c r="DT25" s="639"/>
      <c r="DU25" s="639"/>
      <c r="DV25" s="640"/>
      <c r="DW25" s="631">
        <v>29.3</v>
      </c>
      <c r="DX25" s="641"/>
      <c r="DY25" s="641"/>
      <c r="DZ25" s="641"/>
      <c r="EA25" s="641"/>
      <c r="EB25" s="641"/>
      <c r="EC25" s="662"/>
    </row>
    <row r="26" spans="2:133" ht="11.25" customHeight="1">
      <c r="B26" s="625" t="s">
        <v>297</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0" t="s">
        <v>298</v>
      </c>
      <c r="AQ26" s="721"/>
      <c r="AR26" s="721"/>
      <c r="AS26" s="721"/>
      <c r="AT26" s="721"/>
      <c r="AU26" s="721"/>
      <c r="AV26" s="721"/>
      <c r="AW26" s="721"/>
      <c r="AX26" s="721"/>
      <c r="AY26" s="721"/>
      <c r="AZ26" s="721"/>
      <c r="BA26" s="721"/>
      <c r="BB26" s="721"/>
      <c r="BC26" s="721"/>
      <c r="BD26" s="721"/>
      <c r="BE26" s="721"/>
      <c r="BF26" s="722"/>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23"/>
      <c r="CD26" s="670" t="s">
        <v>299</v>
      </c>
      <c r="CE26" s="667"/>
      <c r="CF26" s="667"/>
      <c r="CG26" s="667"/>
      <c r="CH26" s="667"/>
      <c r="CI26" s="667"/>
      <c r="CJ26" s="667"/>
      <c r="CK26" s="667"/>
      <c r="CL26" s="667"/>
      <c r="CM26" s="667"/>
      <c r="CN26" s="667"/>
      <c r="CO26" s="667"/>
      <c r="CP26" s="667"/>
      <c r="CQ26" s="668"/>
      <c r="CR26" s="628">
        <v>1333454</v>
      </c>
      <c r="CS26" s="629"/>
      <c r="CT26" s="629"/>
      <c r="CU26" s="629"/>
      <c r="CV26" s="629"/>
      <c r="CW26" s="629"/>
      <c r="CX26" s="629"/>
      <c r="CY26" s="630"/>
      <c r="CZ26" s="631">
        <v>8.1</v>
      </c>
      <c r="DA26" s="641"/>
      <c r="DB26" s="641"/>
      <c r="DC26" s="642"/>
      <c r="DD26" s="634">
        <v>1260501</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2"/>
    </row>
    <row r="27" spans="2:133" ht="11.25" customHeight="1">
      <c r="B27" s="625" t="s">
        <v>300</v>
      </c>
      <c r="C27" s="626"/>
      <c r="D27" s="626"/>
      <c r="E27" s="626"/>
      <c r="F27" s="626"/>
      <c r="G27" s="626"/>
      <c r="H27" s="626"/>
      <c r="I27" s="626"/>
      <c r="J27" s="626"/>
      <c r="K27" s="626"/>
      <c r="L27" s="626"/>
      <c r="M27" s="626"/>
      <c r="N27" s="626"/>
      <c r="O27" s="626"/>
      <c r="P27" s="626"/>
      <c r="Q27" s="627"/>
      <c r="R27" s="628">
        <v>6950689</v>
      </c>
      <c r="S27" s="629"/>
      <c r="T27" s="629"/>
      <c r="U27" s="629"/>
      <c r="V27" s="629"/>
      <c r="W27" s="629"/>
      <c r="X27" s="629"/>
      <c r="Y27" s="630"/>
      <c r="Z27" s="655">
        <v>40.4</v>
      </c>
      <c r="AA27" s="655"/>
      <c r="AB27" s="655"/>
      <c r="AC27" s="655"/>
      <c r="AD27" s="656">
        <v>6412811</v>
      </c>
      <c r="AE27" s="656"/>
      <c r="AF27" s="656"/>
      <c r="AG27" s="656"/>
      <c r="AH27" s="656"/>
      <c r="AI27" s="656"/>
      <c r="AJ27" s="656"/>
      <c r="AK27" s="656"/>
      <c r="AL27" s="631">
        <v>99.599998474121094</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2167981</v>
      </c>
      <c r="BH27" s="629"/>
      <c r="BI27" s="629"/>
      <c r="BJ27" s="629"/>
      <c r="BK27" s="629"/>
      <c r="BL27" s="629"/>
      <c r="BM27" s="629"/>
      <c r="BN27" s="630"/>
      <c r="BO27" s="655">
        <v>100</v>
      </c>
      <c r="BP27" s="655"/>
      <c r="BQ27" s="655"/>
      <c r="BR27" s="655"/>
      <c r="BS27" s="656">
        <v>22930</v>
      </c>
      <c r="BT27" s="656"/>
      <c r="BU27" s="656"/>
      <c r="BV27" s="656"/>
      <c r="BW27" s="656"/>
      <c r="BX27" s="656"/>
      <c r="BY27" s="656"/>
      <c r="BZ27" s="656"/>
      <c r="CA27" s="656"/>
      <c r="CB27" s="723"/>
      <c r="CD27" s="670" t="s">
        <v>302</v>
      </c>
      <c r="CE27" s="667"/>
      <c r="CF27" s="667"/>
      <c r="CG27" s="667"/>
      <c r="CH27" s="667"/>
      <c r="CI27" s="667"/>
      <c r="CJ27" s="667"/>
      <c r="CK27" s="667"/>
      <c r="CL27" s="667"/>
      <c r="CM27" s="667"/>
      <c r="CN27" s="667"/>
      <c r="CO27" s="667"/>
      <c r="CP27" s="667"/>
      <c r="CQ27" s="668"/>
      <c r="CR27" s="628">
        <v>2837635</v>
      </c>
      <c r="CS27" s="639"/>
      <c r="CT27" s="639"/>
      <c r="CU27" s="639"/>
      <c r="CV27" s="639"/>
      <c r="CW27" s="639"/>
      <c r="CX27" s="639"/>
      <c r="CY27" s="640"/>
      <c r="CZ27" s="631">
        <v>17.3</v>
      </c>
      <c r="DA27" s="641"/>
      <c r="DB27" s="641"/>
      <c r="DC27" s="642"/>
      <c r="DD27" s="634">
        <v>605746</v>
      </c>
      <c r="DE27" s="639"/>
      <c r="DF27" s="639"/>
      <c r="DG27" s="639"/>
      <c r="DH27" s="639"/>
      <c r="DI27" s="639"/>
      <c r="DJ27" s="639"/>
      <c r="DK27" s="640"/>
      <c r="DL27" s="634">
        <v>588979</v>
      </c>
      <c r="DM27" s="639"/>
      <c r="DN27" s="639"/>
      <c r="DO27" s="639"/>
      <c r="DP27" s="639"/>
      <c r="DQ27" s="639"/>
      <c r="DR27" s="639"/>
      <c r="DS27" s="639"/>
      <c r="DT27" s="639"/>
      <c r="DU27" s="639"/>
      <c r="DV27" s="640"/>
      <c r="DW27" s="631">
        <v>9</v>
      </c>
      <c r="DX27" s="641"/>
      <c r="DY27" s="641"/>
      <c r="DZ27" s="641"/>
      <c r="EA27" s="641"/>
      <c r="EB27" s="641"/>
      <c r="EC27" s="662"/>
    </row>
    <row r="28" spans="2:133" ht="11.25" customHeight="1">
      <c r="B28" s="625" t="s">
        <v>303</v>
      </c>
      <c r="C28" s="626"/>
      <c r="D28" s="626"/>
      <c r="E28" s="626"/>
      <c r="F28" s="626"/>
      <c r="G28" s="626"/>
      <c r="H28" s="626"/>
      <c r="I28" s="626"/>
      <c r="J28" s="626"/>
      <c r="K28" s="626"/>
      <c r="L28" s="626"/>
      <c r="M28" s="626"/>
      <c r="N28" s="626"/>
      <c r="O28" s="626"/>
      <c r="P28" s="626"/>
      <c r="Q28" s="627"/>
      <c r="R28" s="628">
        <v>2669</v>
      </c>
      <c r="S28" s="629"/>
      <c r="T28" s="629"/>
      <c r="U28" s="629"/>
      <c r="V28" s="629"/>
      <c r="W28" s="629"/>
      <c r="X28" s="629"/>
      <c r="Y28" s="630"/>
      <c r="Z28" s="655">
        <v>0</v>
      </c>
      <c r="AA28" s="655"/>
      <c r="AB28" s="655"/>
      <c r="AC28" s="655"/>
      <c r="AD28" s="656">
        <v>2669</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1042086</v>
      </c>
      <c r="CS28" s="629"/>
      <c r="CT28" s="629"/>
      <c r="CU28" s="629"/>
      <c r="CV28" s="629"/>
      <c r="CW28" s="629"/>
      <c r="CX28" s="629"/>
      <c r="CY28" s="630"/>
      <c r="CZ28" s="631">
        <v>6.3</v>
      </c>
      <c r="DA28" s="641"/>
      <c r="DB28" s="641"/>
      <c r="DC28" s="642"/>
      <c r="DD28" s="634">
        <v>983065</v>
      </c>
      <c r="DE28" s="629"/>
      <c r="DF28" s="629"/>
      <c r="DG28" s="629"/>
      <c r="DH28" s="629"/>
      <c r="DI28" s="629"/>
      <c r="DJ28" s="629"/>
      <c r="DK28" s="630"/>
      <c r="DL28" s="634">
        <v>968854</v>
      </c>
      <c r="DM28" s="629"/>
      <c r="DN28" s="629"/>
      <c r="DO28" s="629"/>
      <c r="DP28" s="629"/>
      <c r="DQ28" s="629"/>
      <c r="DR28" s="629"/>
      <c r="DS28" s="629"/>
      <c r="DT28" s="629"/>
      <c r="DU28" s="629"/>
      <c r="DV28" s="630"/>
      <c r="DW28" s="631">
        <v>14.8</v>
      </c>
      <c r="DX28" s="641"/>
      <c r="DY28" s="641"/>
      <c r="DZ28" s="641"/>
      <c r="EA28" s="641"/>
      <c r="EB28" s="641"/>
      <c r="EC28" s="662"/>
    </row>
    <row r="29" spans="2:133" ht="11.25" customHeight="1">
      <c r="B29" s="625" t="s">
        <v>305</v>
      </c>
      <c r="C29" s="626"/>
      <c r="D29" s="626"/>
      <c r="E29" s="626"/>
      <c r="F29" s="626"/>
      <c r="G29" s="626"/>
      <c r="H29" s="626"/>
      <c r="I29" s="626"/>
      <c r="J29" s="626"/>
      <c r="K29" s="626"/>
      <c r="L29" s="626"/>
      <c r="M29" s="626"/>
      <c r="N29" s="626"/>
      <c r="O29" s="626"/>
      <c r="P29" s="626"/>
      <c r="Q29" s="627"/>
      <c r="R29" s="628">
        <v>47344</v>
      </c>
      <c r="S29" s="629"/>
      <c r="T29" s="629"/>
      <c r="U29" s="629"/>
      <c r="V29" s="629"/>
      <c r="W29" s="629"/>
      <c r="X29" s="629"/>
      <c r="Y29" s="630"/>
      <c r="Z29" s="655">
        <v>0.3</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306</v>
      </c>
      <c r="CE29" s="715"/>
      <c r="CF29" s="670" t="s">
        <v>70</v>
      </c>
      <c r="CG29" s="667"/>
      <c r="CH29" s="667"/>
      <c r="CI29" s="667"/>
      <c r="CJ29" s="667"/>
      <c r="CK29" s="667"/>
      <c r="CL29" s="667"/>
      <c r="CM29" s="667"/>
      <c r="CN29" s="667"/>
      <c r="CO29" s="667"/>
      <c r="CP29" s="667"/>
      <c r="CQ29" s="668"/>
      <c r="CR29" s="628">
        <v>1042086</v>
      </c>
      <c r="CS29" s="639"/>
      <c r="CT29" s="639"/>
      <c r="CU29" s="639"/>
      <c r="CV29" s="639"/>
      <c r="CW29" s="639"/>
      <c r="CX29" s="639"/>
      <c r="CY29" s="640"/>
      <c r="CZ29" s="631">
        <v>6.3</v>
      </c>
      <c r="DA29" s="641"/>
      <c r="DB29" s="641"/>
      <c r="DC29" s="642"/>
      <c r="DD29" s="634">
        <v>983065</v>
      </c>
      <c r="DE29" s="639"/>
      <c r="DF29" s="639"/>
      <c r="DG29" s="639"/>
      <c r="DH29" s="639"/>
      <c r="DI29" s="639"/>
      <c r="DJ29" s="639"/>
      <c r="DK29" s="640"/>
      <c r="DL29" s="634">
        <v>968854</v>
      </c>
      <c r="DM29" s="639"/>
      <c r="DN29" s="639"/>
      <c r="DO29" s="639"/>
      <c r="DP29" s="639"/>
      <c r="DQ29" s="639"/>
      <c r="DR29" s="639"/>
      <c r="DS29" s="639"/>
      <c r="DT29" s="639"/>
      <c r="DU29" s="639"/>
      <c r="DV29" s="640"/>
      <c r="DW29" s="631">
        <v>14.8</v>
      </c>
      <c r="DX29" s="641"/>
      <c r="DY29" s="641"/>
      <c r="DZ29" s="641"/>
      <c r="EA29" s="641"/>
      <c r="EB29" s="641"/>
      <c r="EC29" s="662"/>
    </row>
    <row r="30" spans="2:133" ht="11.25" customHeight="1">
      <c r="B30" s="625" t="s">
        <v>307</v>
      </c>
      <c r="C30" s="626"/>
      <c r="D30" s="626"/>
      <c r="E30" s="626"/>
      <c r="F30" s="626"/>
      <c r="G30" s="626"/>
      <c r="H30" s="626"/>
      <c r="I30" s="626"/>
      <c r="J30" s="626"/>
      <c r="K30" s="626"/>
      <c r="L30" s="626"/>
      <c r="M30" s="626"/>
      <c r="N30" s="626"/>
      <c r="O30" s="626"/>
      <c r="P30" s="626"/>
      <c r="Q30" s="627"/>
      <c r="R30" s="628">
        <v>93172</v>
      </c>
      <c r="S30" s="629"/>
      <c r="T30" s="629"/>
      <c r="U30" s="629"/>
      <c r="V30" s="629"/>
      <c r="W30" s="629"/>
      <c r="X30" s="629"/>
      <c r="Y30" s="630"/>
      <c r="Z30" s="655">
        <v>0.5</v>
      </c>
      <c r="AA30" s="655"/>
      <c r="AB30" s="655"/>
      <c r="AC30" s="655"/>
      <c r="AD30" s="656">
        <v>7085</v>
      </c>
      <c r="AE30" s="656"/>
      <c r="AF30" s="656"/>
      <c r="AG30" s="656"/>
      <c r="AH30" s="656"/>
      <c r="AI30" s="656"/>
      <c r="AJ30" s="656"/>
      <c r="AK30" s="656"/>
      <c r="AL30" s="631">
        <v>0.1</v>
      </c>
      <c r="AM30" s="632"/>
      <c r="AN30" s="632"/>
      <c r="AO30" s="657"/>
      <c r="AP30" s="687" t="s">
        <v>224</v>
      </c>
      <c r="AQ30" s="688"/>
      <c r="AR30" s="688"/>
      <c r="AS30" s="688"/>
      <c r="AT30" s="688"/>
      <c r="AU30" s="688"/>
      <c r="AV30" s="688"/>
      <c r="AW30" s="688"/>
      <c r="AX30" s="688"/>
      <c r="AY30" s="688"/>
      <c r="AZ30" s="688"/>
      <c r="BA30" s="688"/>
      <c r="BB30" s="688"/>
      <c r="BC30" s="688"/>
      <c r="BD30" s="688"/>
      <c r="BE30" s="688"/>
      <c r="BF30" s="689"/>
      <c r="BG30" s="687" t="s">
        <v>308</v>
      </c>
      <c r="BH30" s="712"/>
      <c r="BI30" s="712"/>
      <c r="BJ30" s="712"/>
      <c r="BK30" s="712"/>
      <c r="BL30" s="712"/>
      <c r="BM30" s="712"/>
      <c r="BN30" s="712"/>
      <c r="BO30" s="712"/>
      <c r="BP30" s="712"/>
      <c r="BQ30" s="713"/>
      <c r="BR30" s="687" t="s">
        <v>309</v>
      </c>
      <c r="BS30" s="712"/>
      <c r="BT30" s="712"/>
      <c r="BU30" s="712"/>
      <c r="BV30" s="712"/>
      <c r="BW30" s="712"/>
      <c r="BX30" s="712"/>
      <c r="BY30" s="712"/>
      <c r="BZ30" s="712"/>
      <c r="CA30" s="712"/>
      <c r="CB30" s="713"/>
      <c r="CD30" s="716"/>
      <c r="CE30" s="717"/>
      <c r="CF30" s="670" t="s">
        <v>310</v>
      </c>
      <c r="CG30" s="667"/>
      <c r="CH30" s="667"/>
      <c r="CI30" s="667"/>
      <c r="CJ30" s="667"/>
      <c r="CK30" s="667"/>
      <c r="CL30" s="667"/>
      <c r="CM30" s="667"/>
      <c r="CN30" s="667"/>
      <c r="CO30" s="667"/>
      <c r="CP30" s="667"/>
      <c r="CQ30" s="668"/>
      <c r="CR30" s="628">
        <v>1011010</v>
      </c>
      <c r="CS30" s="629"/>
      <c r="CT30" s="629"/>
      <c r="CU30" s="629"/>
      <c r="CV30" s="629"/>
      <c r="CW30" s="629"/>
      <c r="CX30" s="629"/>
      <c r="CY30" s="630"/>
      <c r="CZ30" s="631">
        <v>6.1</v>
      </c>
      <c r="DA30" s="641"/>
      <c r="DB30" s="641"/>
      <c r="DC30" s="642"/>
      <c r="DD30" s="634">
        <v>954157</v>
      </c>
      <c r="DE30" s="629"/>
      <c r="DF30" s="629"/>
      <c r="DG30" s="629"/>
      <c r="DH30" s="629"/>
      <c r="DI30" s="629"/>
      <c r="DJ30" s="629"/>
      <c r="DK30" s="630"/>
      <c r="DL30" s="634">
        <v>939946</v>
      </c>
      <c r="DM30" s="629"/>
      <c r="DN30" s="629"/>
      <c r="DO30" s="629"/>
      <c r="DP30" s="629"/>
      <c r="DQ30" s="629"/>
      <c r="DR30" s="629"/>
      <c r="DS30" s="629"/>
      <c r="DT30" s="629"/>
      <c r="DU30" s="629"/>
      <c r="DV30" s="630"/>
      <c r="DW30" s="631">
        <v>14.4</v>
      </c>
      <c r="DX30" s="641"/>
      <c r="DY30" s="641"/>
      <c r="DZ30" s="641"/>
      <c r="EA30" s="641"/>
      <c r="EB30" s="641"/>
      <c r="EC30" s="662"/>
    </row>
    <row r="31" spans="2:133" ht="11.25" customHeight="1">
      <c r="B31" s="625" t="s">
        <v>311</v>
      </c>
      <c r="C31" s="626"/>
      <c r="D31" s="626"/>
      <c r="E31" s="626"/>
      <c r="F31" s="626"/>
      <c r="G31" s="626"/>
      <c r="H31" s="626"/>
      <c r="I31" s="626"/>
      <c r="J31" s="626"/>
      <c r="K31" s="626"/>
      <c r="L31" s="626"/>
      <c r="M31" s="626"/>
      <c r="N31" s="626"/>
      <c r="O31" s="626"/>
      <c r="P31" s="626"/>
      <c r="Q31" s="627"/>
      <c r="R31" s="628">
        <v>13376</v>
      </c>
      <c r="S31" s="629"/>
      <c r="T31" s="629"/>
      <c r="U31" s="629"/>
      <c r="V31" s="629"/>
      <c r="W31" s="629"/>
      <c r="X31" s="629"/>
      <c r="Y31" s="630"/>
      <c r="Z31" s="655">
        <v>0.1</v>
      </c>
      <c r="AA31" s="655"/>
      <c r="AB31" s="655"/>
      <c r="AC31" s="655"/>
      <c r="AD31" s="656" t="s">
        <v>128</v>
      </c>
      <c r="AE31" s="656"/>
      <c r="AF31" s="656"/>
      <c r="AG31" s="656"/>
      <c r="AH31" s="656"/>
      <c r="AI31" s="656"/>
      <c r="AJ31" s="656"/>
      <c r="AK31" s="656"/>
      <c r="AL31" s="631" t="s">
        <v>128</v>
      </c>
      <c r="AM31" s="632"/>
      <c r="AN31" s="632"/>
      <c r="AO31" s="657"/>
      <c r="AP31" s="703" t="s">
        <v>312</v>
      </c>
      <c r="AQ31" s="704"/>
      <c r="AR31" s="704"/>
      <c r="AS31" s="704"/>
      <c r="AT31" s="709" t="s">
        <v>313</v>
      </c>
      <c r="AU31" s="360"/>
      <c r="AV31" s="360"/>
      <c r="AW31" s="360"/>
      <c r="AX31" s="695" t="s">
        <v>187</v>
      </c>
      <c r="AY31" s="696"/>
      <c r="AZ31" s="696"/>
      <c r="BA31" s="696"/>
      <c r="BB31" s="696"/>
      <c r="BC31" s="696"/>
      <c r="BD31" s="696"/>
      <c r="BE31" s="696"/>
      <c r="BF31" s="697"/>
      <c r="BG31" s="698">
        <v>99.1</v>
      </c>
      <c r="BH31" s="699"/>
      <c r="BI31" s="699"/>
      <c r="BJ31" s="699"/>
      <c r="BK31" s="699"/>
      <c r="BL31" s="699"/>
      <c r="BM31" s="700">
        <v>96.4</v>
      </c>
      <c r="BN31" s="699"/>
      <c r="BO31" s="699"/>
      <c r="BP31" s="699"/>
      <c r="BQ31" s="701"/>
      <c r="BR31" s="698">
        <v>99.1</v>
      </c>
      <c r="BS31" s="699"/>
      <c r="BT31" s="699"/>
      <c r="BU31" s="699"/>
      <c r="BV31" s="699"/>
      <c r="BW31" s="699"/>
      <c r="BX31" s="700">
        <v>95.8</v>
      </c>
      <c r="BY31" s="699"/>
      <c r="BZ31" s="699"/>
      <c r="CA31" s="699"/>
      <c r="CB31" s="701"/>
      <c r="CD31" s="716"/>
      <c r="CE31" s="717"/>
      <c r="CF31" s="670" t="s">
        <v>314</v>
      </c>
      <c r="CG31" s="667"/>
      <c r="CH31" s="667"/>
      <c r="CI31" s="667"/>
      <c r="CJ31" s="667"/>
      <c r="CK31" s="667"/>
      <c r="CL31" s="667"/>
      <c r="CM31" s="667"/>
      <c r="CN31" s="667"/>
      <c r="CO31" s="667"/>
      <c r="CP31" s="667"/>
      <c r="CQ31" s="668"/>
      <c r="CR31" s="628">
        <v>31076</v>
      </c>
      <c r="CS31" s="639"/>
      <c r="CT31" s="639"/>
      <c r="CU31" s="639"/>
      <c r="CV31" s="639"/>
      <c r="CW31" s="639"/>
      <c r="CX31" s="639"/>
      <c r="CY31" s="640"/>
      <c r="CZ31" s="631">
        <v>0.2</v>
      </c>
      <c r="DA31" s="641"/>
      <c r="DB31" s="641"/>
      <c r="DC31" s="642"/>
      <c r="DD31" s="634">
        <v>28908</v>
      </c>
      <c r="DE31" s="639"/>
      <c r="DF31" s="639"/>
      <c r="DG31" s="639"/>
      <c r="DH31" s="639"/>
      <c r="DI31" s="639"/>
      <c r="DJ31" s="639"/>
      <c r="DK31" s="640"/>
      <c r="DL31" s="634">
        <v>28908</v>
      </c>
      <c r="DM31" s="639"/>
      <c r="DN31" s="639"/>
      <c r="DO31" s="639"/>
      <c r="DP31" s="639"/>
      <c r="DQ31" s="639"/>
      <c r="DR31" s="639"/>
      <c r="DS31" s="639"/>
      <c r="DT31" s="639"/>
      <c r="DU31" s="639"/>
      <c r="DV31" s="640"/>
      <c r="DW31" s="631">
        <v>0.4</v>
      </c>
      <c r="DX31" s="641"/>
      <c r="DY31" s="641"/>
      <c r="DZ31" s="641"/>
      <c r="EA31" s="641"/>
      <c r="EB31" s="641"/>
      <c r="EC31" s="662"/>
    </row>
    <row r="32" spans="2:133" ht="11.25" customHeight="1">
      <c r="B32" s="625" t="s">
        <v>315</v>
      </c>
      <c r="C32" s="626"/>
      <c r="D32" s="626"/>
      <c r="E32" s="626"/>
      <c r="F32" s="626"/>
      <c r="G32" s="626"/>
      <c r="H32" s="626"/>
      <c r="I32" s="626"/>
      <c r="J32" s="626"/>
      <c r="K32" s="626"/>
      <c r="L32" s="626"/>
      <c r="M32" s="626"/>
      <c r="N32" s="626"/>
      <c r="O32" s="626"/>
      <c r="P32" s="626"/>
      <c r="Q32" s="627"/>
      <c r="R32" s="628">
        <v>2660246</v>
      </c>
      <c r="S32" s="629"/>
      <c r="T32" s="629"/>
      <c r="U32" s="629"/>
      <c r="V32" s="629"/>
      <c r="W32" s="629"/>
      <c r="X32" s="629"/>
      <c r="Y32" s="630"/>
      <c r="Z32" s="655">
        <v>15.5</v>
      </c>
      <c r="AA32" s="655"/>
      <c r="AB32" s="655"/>
      <c r="AC32" s="655"/>
      <c r="AD32" s="656" t="s">
        <v>128</v>
      </c>
      <c r="AE32" s="656"/>
      <c r="AF32" s="656"/>
      <c r="AG32" s="656"/>
      <c r="AH32" s="656"/>
      <c r="AI32" s="656"/>
      <c r="AJ32" s="656"/>
      <c r="AK32" s="656"/>
      <c r="AL32" s="631" t="s">
        <v>128</v>
      </c>
      <c r="AM32" s="632"/>
      <c r="AN32" s="632"/>
      <c r="AO32" s="657"/>
      <c r="AP32" s="705"/>
      <c r="AQ32" s="706"/>
      <c r="AR32" s="706"/>
      <c r="AS32" s="706"/>
      <c r="AT32" s="710"/>
      <c r="AU32" s="361" t="s">
        <v>316</v>
      </c>
      <c r="AV32" s="361"/>
      <c r="AW32" s="361"/>
      <c r="AX32" s="625" t="s">
        <v>317</v>
      </c>
      <c r="AY32" s="626"/>
      <c r="AZ32" s="626"/>
      <c r="BA32" s="626"/>
      <c r="BB32" s="626"/>
      <c r="BC32" s="626"/>
      <c r="BD32" s="626"/>
      <c r="BE32" s="626"/>
      <c r="BF32" s="627"/>
      <c r="BG32" s="702">
        <v>99.2</v>
      </c>
      <c r="BH32" s="639"/>
      <c r="BI32" s="639"/>
      <c r="BJ32" s="639"/>
      <c r="BK32" s="639"/>
      <c r="BL32" s="639"/>
      <c r="BM32" s="632">
        <v>98</v>
      </c>
      <c r="BN32" s="694"/>
      <c r="BO32" s="694"/>
      <c r="BP32" s="694"/>
      <c r="BQ32" s="666"/>
      <c r="BR32" s="702">
        <v>99.5</v>
      </c>
      <c r="BS32" s="639"/>
      <c r="BT32" s="639"/>
      <c r="BU32" s="639"/>
      <c r="BV32" s="639"/>
      <c r="BW32" s="639"/>
      <c r="BX32" s="632">
        <v>98</v>
      </c>
      <c r="BY32" s="694"/>
      <c r="BZ32" s="694"/>
      <c r="CA32" s="694"/>
      <c r="CB32" s="666"/>
      <c r="CD32" s="718"/>
      <c r="CE32" s="719"/>
      <c r="CF32" s="670" t="s">
        <v>318</v>
      </c>
      <c r="CG32" s="667"/>
      <c r="CH32" s="667"/>
      <c r="CI32" s="667"/>
      <c r="CJ32" s="667"/>
      <c r="CK32" s="667"/>
      <c r="CL32" s="667"/>
      <c r="CM32" s="667"/>
      <c r="CN32" s="667"/>
      <c r="CO32" s="667"/>
      <c r="CP32" s="667"/>
      <c r="CQ32" s="668"/>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62"/>
    </row>
    <row r="33" spans="2:133" ht="11.25" customHeight="1">
      <c r="B33" s="691" t="s">
        <v>319</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7"/>
      <c r="AQ33" s="708"/>
      <c r="AR33" s="708"/>
      <c r="AS33" s="708"/>
      <c r="AT33" s="711"/>
      <c r="AU33" s="362"/>
      <c r="AV33" s="362"/>
      <c r="AW33" s="362"/>
      <c r="AX33" s="605" t="s">
        <v>320</v>
      </c>
      <c r="AY33" s="606"/>
      <c r="AZ33" s="606"/>
      <c r="BA33" s="606"/>
      <c r="BB33" s="606"/>
      <c r="BC33" s="606"/>
      <c r="BD33" s="606"/>
      <c r="BE33" s="606"/>
      <c r="BF33" s="607"/>
      <c r="BG33" s="690">
        <v>99</v>
      </c>
      <c r="BH33" s="609"/>
      <c r="BI33" s="609"/>
      <c r="BJ33" s="609"/>
      <c r="BK33" s="609"/>
      <c r="BL33" s="609"/>
      <c r="BM33" s="647">
        <v>94.4</v>
      </c>
      <c r="BN33" s="609"/>
      <c r="BO33" s="609"/>
      <c r="BP33" s="609"/>
      <c r="BQ33" s="658"/>
      <c r="BR33" s="690">
        <v>98.6</v>
      </c>
      <c r="BS33" s="609"/>
      <c r="BT33" s="609"/>
      <c r="BU33" s="609"/>
      <c r="BV33" s="609"/>
      <c r="BW33" s="609"/>
      <c r="BX33" s="647">
        <v>93.3</v>
      </c>
      <c r="BY33" s="609"/>
      <c r="BZ33" s="609"/>
      <c r="CA33" s="609"/>
      <c r="CB33" s="658"/>
      <c r="CD33" s="670" t="s">
        <v>321</v>
      </c>
      <c r="CE33" s="667"/>
      <c r="CF33" s="667"/>
      <c r="CG33" s="667"/>
      <c r="CH33" s="667"/>
      <c r="CI33" s="667"/>
      <c r="CJ33" s="667"/>
      <c r="CK33" s="667"/>
      <c r="CL33" s="667"/>
      <c r="CM33" s="667"/>
      <c r="CN33" s="667"/>
      <c r="CO33" s="667"/>
      <c r="CP33" s="667"/>
      <c r="CQ33" s="668"/>
      <c r="CR33" s="628">
        <v>8512672</v>
      </c>
      <c r="CS33" s="639"/>
      <c r="CT33" s="639"/>
      <c r="CU33" s="639"/>
      <c r="CV33" s="639"/>
      <c r="CW33" s="639"/>
      <c r="CX33" s="639"/>
      <c r="CY33" s="640"/>
      <c r="CZ33" s="631">
        <v>51.8</v>
      </c>
      <c r="DA33" s="641"/>
      <c r="DB33" s="641"/>
      <c r="DC33" s="642"/>
      <c r="DD33" s="634">
        <v>3337579</v>
      </c>
      <c r="DE33" s="639"/>
      <c r="DF33" s="639"/>
      <c r="DG33" s="639"/>
      <c r="DH33" s="639"/>
      <c r="DI33" s="639"/>
      <c r="DJ33" s="639"/>
      <c r="DK33" s="640"/>
      <c r="DL33" s="634">
        <v>2031531</v>
      </c>
      <c r="DM33" s="639"/>
      <c r="DN33" s="639"/>
      <c r="DO33" s="639"/>
      <c r="DP33" s="639"/>
      <c r="DQ33" s="639"/>
      <c r="DR33" s="639"/>
      <c r="DS33" s="639"/>
      <c r="DT33" s="639"/>
      <c r="DU33" s="639"/>
      <c r="DV33" s="640"/>
      <c r="DW33" s="631">
        <v>31</v>
      </c>
      <c r="DX33" s="641"/>
      <c r="DY33" s="641"/>
      <c r="DZ33" s="641"/>
      <c r="EA33" s="641"/>
      <c r="EB33" s="641"/>
      <c r="EC33" s="662"/>
    </row>
    <row r="34" spans="2:133" ht="11.25" customHeight="1">
      <c r="B34" s="625" t="s">
        <v>322</v>
      </c>
      <c r="C34" s="626"/>
      <c r="D34" s="626"/>
      <c r="E34" s="626"/>
      <c r="F34" s="626"/>
      <c r="G34" s="626"/>
      <c r="H34" s="626"/>
      <c r="I34" s="626"/>
      <c r="J34" s="626"/>
      <c r="K34" s="626"/>
      <c r="L34" s="626"/>
      <c r="M34" s="626"/>
      <c r="N34" s="626"/>
      <c r="O34" s="626"/>
      <c r="P34" s="626"/>
      <c r="Q34" s="627"/>
      <c r="R34" s="628">
        <v>1103318</v>
      </c>
      <c r="S34" s="629"/>
      <c r="T34" s="629"/>
      <c r="U34" s="629"/>
      <c r="V34" s="629"/>
      <c r="W34" s="629"/>
      <c r="X34" s="629"/>
      <c r="Y34" s="630"/>
      <c r="Z34" s="655">
        <v>6.4</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323</v>
      </c>
      <c r="CE34" s="667"/>
      <c r="CF34" s="667"/>
      <c r="CG34" s="667"/>
      <c r="CH34" s="667"/>
      <c r="CI34" s="667"/>
      <c r="CJ34" s="667"/>
      <c r="CK34" s="667"/>
      <c r="CL34" s="667"/>
      <c r="CM34" s="667"/>
      <c r="CN34" s="667"/>
      <c r="CO34" s="667"/>
      <c r="CP34" s="667"/>
      <c r="CQ34" s="668"/>
      <c r="CR34" s="628">
        <v>1580496</v>
      </c>
      <c r="CS34" s="629"/>
      <c r="CT34" s="629"/>
      <c r="CU34" s="629"/>
      <c r="CV34" s="629"/>
      <c r="CW34" s="629"/>
      <c r="CX34" s="629"/>
      <c r="CY34" s="630"/>
      <c r="CZ34" s="631">
        <v>9.6</v>
      </c>
      <c r="DA34" s="641"/>
      <c r="DB34" s="641"/>
      <c r="DC34" s="642"/>
      <c r="DD34" s="634">
        <v>651820</v>
      </c>
      <c r="DE34" s="629"/>
      <c r="DF34" s="629"/>
      <c r="DG34" s="629"/>
      <c r="DH34" s="629"/>
      <c r="DI34" s="629"/>
      <c r="DJ34" s="629"/>
      <c r="DK34" s="630"/>
      <c r="DL34" s="634">
        <v>528266</v>
      </c>
      <c r="DM34" s="629"/>
      <c r="DN34" s="629"/>
      <c r="DO34" s="629"/>
      <c r="DP34" s="629"/>
      <c r="DQ34" s="629"/>
      <c r="DR34" s="629"/>
      <c r="DS34" s="629"/>
      <c r="DT34" s="629"/>
      <c r="DU34" s="629"/>
      <c r="DV34" s="630"/>
      <c r="DW34" s="631">
        <v>8.1</v>
      </c>
      <c r="DX34" s="641"/>
      <c r="DY34" s="641"/>
      <c r="DZ34" s="641"/>
      <c r="EA34" s="641"/>
      <c r="EB34" s="641"/>
      <c r="EC34" s="662"/>
    </row>
    <row r="35" spans="2:133" ht="11.25" customHeight="1">
      <c r="B35" s="625" t="s">
        <v>324</v>
      </c>
      <c r="C35" s="626"/>
      <c r="D35" s="626"/>
      <c r="E35" s="626"/>
      <c r="F35" s="626"/>
      <c r="G35" s="626"/>
      <c r="H35" s="626"/>
      <c r="I35" s="626"/>
      <c r="J35" s="626"/>
      <c r="K35" s="626"/>
      <c r="L35" s="626"/>
      <c r="M35" s="626"/>
      <c r="N35" s="626"/>
      <c r="O35" s="626"/>
      <c r="P35" s="626"/>
      <c r="Q35" s="627"/>
      <c r="R35" s="628">
        <v>26296</v>
      </c>
      <c r="S35" s="629"/>
      <c r="T35" s="629"/>
      <c r="U35" s="629"/>
      <c r="V35" s="629"/>
      <c r="W35" s="629"/>
      <c r="X35" s="629"/>
      <c r="Y35" s="630"/>
      <c r="Z35" s="655">
        <v>0.2</v>
      </c>
      <c r="AA35" s="655"/>
      <c r="AB35" s="655"/>
      <c r="AC35" s="655"/>
      <c r="AD35" s="656">
        <v>16000</v>
      </c>
      <c r="AE35" s="656"/>
      <c r="AF35" s="656"/>
      <c r="AG35" s="656"/>
      <c r="AH35" s="656"/>
      <c r="AI35" s="656"/>
      <c r="AJ35" s="656"/>
      <c r="AK35" s="656"/>
      <c r="AL35" s="631">
        <v>0.2</v>
      </c>
      <c r="AM35" s="632"/>
      <c r="AN35" s="632"/>
      <c r="AO35" s="657"/>
      <c r="AP35" s="218"/>
      <c r="AQ35" s="687" t="s">
        <v>325</v>
      </c>
      <c r="AR35" s="688"/>
      <c r="AS35" s="688"/>
      <c r="AT35" s="688"/>
      <c r="AU35" s="688"/>
      <c r="AV35" s="688"/>
      <c r="AW35" s="688"/>
      <c r="AX35" s="688"/>
      <c r="AY35" s="688"/>
      <c r="AZ35" s="688"/>
      <c r="BA35" s="688"/>
      <c r="BB35" s="688"/>
      <c r="BC35" s="688"/>
      <c r="BD35" s="688"/>
      <c r="BE35" s="688"/>
      <c r="BF35" s="689"/>
      <c r="BG35" s="687" t="s">
        <v>326</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327</v>
      </c>
      <c r="CE35" s="667"/>
      <c r="CF35" s="667"/>
      <c r="CG35" s="667"/>
      <c r="CH35" s="667"/>
      <c r="CI35" s="667"/>
      <c r="CJ35" s="667"/>
      <c r="CK35" s="667"/>
      <c r="CL35" s="667"/>
      <c r="CM35" s="667"/>
      <c r="CN35" s="667"/>
      <c r="CO35" s="667"/>
      <c r="CP35" s="667"/>
      <c r="CQ35" s="668"/>
      <c r="CR35" s="628">
        <v>78838</v>
      </c>
      <c r="CS35" s="639"/>
      <c r="CT35" s="639"/>
      <c r="CU35" s="639"/>
      <c r="CV35" s="639"/>
      <c r="CW35" s="639"/>
      <c r="CX35" s="639"/>
      <c r="CY35" s="640"/>
      <c r="CZ35" s="631">
        <v>0.5</v>
      </c>
      <c r="DA35" s="641"/>
      <c r="DB35" s="641"/>
      <c r="DC35" s="642"/>
      <c r="DD35" s="634">
        <v>55772</v>
      </c>
      <c r="DE35" s="639"/>
      <c r="DF35" s="639"/>
      <c r="DG35" s="639"/>
      <c r="DH35" s="639"/>
      <c r="DI35" s="639"/>
      <c r="DJ35" s="639"/>
      <c r="DK35" s="640"/>
      <c r="DL35" s="634">
        <v>55772</v>
      </c>
      <c r="DM35" s="639"/>
      <c r="DN35" s="639"/>
      <c r="DO35" s="639"/>
      <c r="DP35" s="639"/>
      <c r="DQ35" s="639"/>
      <c r="DR35" s="639"/>
      <c r="DS35" s="639"/>
      <c r="DT35" s="639"/>
      <c r="DU35" s="639"/>
      <c r="DV35" s="640"/>
      <c r="DW35" s="631">
        <v>0.9</v>
      </c>
      <c r="DX35" s="641"/>
      <c r="DY35" s="641"/>
      <c r="DZ35" s="641"/>
      <c r="EA35" s="641"/>
      <c r="EB35" s="641"/>
      <c r="EC35" s="662"/>
    </row>
    <row r="36" spans="2:133" ht="11.25" customHeight="1">
      <c r="B36" s="625" t="s">
        <v>328</v>
      </c>
      <c r="C36" s="626"/>
      <c r="D36" s="626"/>
      <c r="E36" s="626"/>
      <c r="F36" s="626"/>
      <c r="G36" s="626"/>
      <c r="H36" s="626"/>
      <c r="I36" s="626"/>
      <c r="J36" s="626"/>
      <c r="K36" s="626"/>
      <c r="L36" s="626"/>
      <c r="M36" s="626"/>
      <c r="N36" s="626"/>
      <c r="O36" s="626"/>
      <c r="P36" s="626"/>
      <c r="Q36" s="627"/>
      <c r="R36" s="628">
        <v>3458825</v>
      </c>
      <c r="S36" s="629"/>
      <c r="T36" s="629"/>
      <c r="U36" s="629"/>
      <c r="V36" s="629"/>
      <c r="W36" s="629"/>
      <c r="X36" s="629"/>
      <c r="Y36" s="630"/>
      <c r="Z36" s="655">
        <v>20.100000000000001</v>
      </c>
      <c r="AA36" s="655"/>
      <c r="AB36" s="655"/>
      <c r="AC36" s="655"/>
      <c r="AD36" s="656" t="s">
        <v>128</v>
      </c>
      <c r="AE36" s="656"/>
      <c r="AF36" s="656"/>
      <c r="AG36" s="656"/>
      <c r="AH36" s="656"/>
      <c r="AI36" s="656"/>
      <c r="AJ36" s="656"/>
      <c r="AK36" s="656"/>
      <c r="AL36" s="631" t="s">
        <v>128</v>
      </c>
      <c r="AM36" s="632"/>
      <c r="AN36" s="632"/>
      <c r="AO36" s="657"/>
      <c r="AP36" s="218"/>
      <c r="AQ36" s="678" t="s">
        <v>329</v>
      </c>
      <c r="AR36" s="679"/>
      <c r="AS36" s="679"/>
      <c r="AT36" s="679"/>
      <c r="AU36" s="679"/>
      <c r="AV36" s="679"/>
      <c r="AW36" s="679"/>
      <c r="AX36" s="679"/>
      <c r="AY36" s="680"/>
      <c r="AZ36" s="681">
        <v>1893942</v>
      </c>
      <c r="BA36" s="682"/>
      <c r="BB36" s="682"/>
      <c r="BC36" s="682"/>
      <c r="BD36" s="682"/>
      <c r="BE36" s="682"/>
      <c r="BF36" s="683"/>
      <c r="BG36" s="684" t="s">
        <v>330</v>
      </c>
      <c r="BH36" s="685"/>
      <c r="BI36" s="685"/>
      <c r="BJ36" s="685"/>
      <c r="BK36" s="685"/>
      <c r="BL36" s="685"/>
      <c r="BM36" s="685"/>
      <c r="BN36" s="685"/>
      <c r="BO36" s="685"/>
      <c r="BP36" s="685"/>
      <c r="BQ36" s="685"/>
      <c r="BR36" s="685"/>
      <c r="BS36" s="685"/>
      <c r="BT36" s="685"/>
      <c r="BU36" s="686"/>
      <c r="BV36" s="681">
        <v>19188</v>
      </c>
      <c r="BW36" s="682"/>
      <c r="BX36" s="682"/>
      <c r="BY36" s="682"/>
      <c r="BZ36" s="682"/>
      <c r="CA36" s="682"/>
      <c r="CB36" s="683"/>
      <c r="CD36" s="670" t="s">
        <v>331</v>
      </c>
      <c r="CE36" s="667"/>
      <c r="CF36" s="667"/>
      <c r="CG36" s="667"/>
      <c r="CH36" s="667"/>
      <c r="CI36" s="667"/>
      <c r="CJ36" s="667"/>
      <c r="CK36" s="667"/>
      <c r="CL36" s="667"/>
      <c r="CM36" s="667"/>
      <c r="CN36" s="667"/>
      <c r="CO36" s="667"/>
      <c r="CP36" s="667"/>
      <c r="CQ36" s="668"/>
      <c r="CR36" s="628">
        <v>2754552</v>
      </c>
      <c r="CS36" s="629"/>
      <c r="CT36" s="629"/>
      <c r="CU36" s="629"/>
      <c r="CV36" s="629"/>
      <c r="CW36" s="629"/>
      <c r="CX36" s="629"/>
      <c r="CY36" s="630"/>
      <c r="CZ36" s="631">
        <v>16.8</v>
      </c>
      <c r="DA36" s="641"/>
      <c r="DB36" s="641"/>
      <c r="DC36" s="642"/>
      <c r="DD36" s="634">
        <v>1128950</v>
      </c>
      <c r="DE36" s="629"/>
      <c r="DF36" s="629"/>
      <c r="DG36" s="629"/>
      <c r="DH36" s="629"/>
      <c r="DI36" s="629"/>
      <c r="DJ36" s="629"/>
      <c r="DK36" s="630"/>
      <c r="DL36" s="634">
        <v>495807</v>
      </c>
      <c r="DM36" s="629"/>
      <c r="DN36" s="629"/>
      <c r="DO36" s="629"/>
      <c r="DP36" s="629"/>
      <c r="DQ36" s="629"/>
      <c r="DR36" s="629"/>
      <c r="DS36" s="629"/>
      <c r="DT36" s="629"/>
      <c r="DU36" s="629"/>
      <c r="DV36" s="630"/>
      <c r="DW36" s="631">
        <v>7.6</v>
      </c>
      <c r="DX36" s="641"/>
      <c r="DY36" s="641"/>
      <c r="DZ36" s="641"/>
      <c r="EA36" s="641"/>
      <c r="EB36" s="641"/>
      <c r="EC36" s="662"/>
    </row>
    <row r="37" spans="2:133" ht="11.25" customHeight="1">
      <c r="B37" s="625" t="s">
        <v>332</v>
      </c>
      <c r="C37" s="626"/>
      <c r="D37" s="626"/>
      <c r="E37" s="626"/>
      <c r="F37" s="626"/>
      <c r="G37" s="626"/>
      <c r="H37" s="626"/>
      <c r="I37" s="626"/>
      <c r="J37" s="626"/>
      <c r="K37" s="626"/>
      <c r="L37" s="626"/>
      <c r="M37" s="626"/>
      <c r="N37" s="626"/>
      <c r="O37" s="626"/>
      <c r="P37" s="626"/>
      <c r="Q37" s="627"/>
      <c r="R37" s="628">
        <v>1158389</v>
      </c>
      <c r="S37" s="629"/>
      <c r="T37" s="629"/>
      <c r="U37" s="629"/>
      <c r="V37" s="629"/>
      <c r="W37" s="629"/>
      <c r="X37" s="629"/>
      <c r="Y37" s="630"/>
      <c r="Z37" s="655">
        <v>6.7</v>
      </c>
      <c r="AA37" s="655"/>
      <c r="AB37" s="655"/>
      <c r="AC37" s="655"/>
      <c r="AD37" s="656" t="s">
        <v>128</v>
      </c>
      <c r="AE37" s="656"/>
      <c r="AF37" s="656"/>
      <c r="AG37" s="656"/>
      <c r="AH37" s="656"/>
      <c r="AI37" s="656"/>
      <c r="AJ37" s="656"/>
      <c r="AK37" s="656"/>
      <c r="AL37" s="631" t="s">
        <v>128</v>
      </c>
      <c r="AM37" s="632"/>
      <c r="AN37" s="632"/>
      <c r="AO37" s="657"/>
      <c r="AQ37" s="663" t="s">
        <v>333</v>
      </c>
      <c r="AR37" s="664"/>
      <c r="AS37" s="664"/>
      <c r="AT37" s="664"/>
      <c r="AU37" s="664"/>
      <c r="AV37" s="664"/>
      <c r="AW37" s="664"/>
      <c r="AX37" s="664"/>
      <c r="AY37" s="665"/>
      <c r="AZ37" s="628">
        <v>337427</v>
      </c>
      <c r="BA37" s="629"/>
      <c r="BB37" s="629"/>
      <c r="BC37" s="629"/>
      <c r="BD37" s="639"/>
      <c r="BE37" s="639"/>
      <c r="BF37" s="666"/>
      <c r="BG37" s="670" t="s">
        <v>334</v>
      </c>
      <c r="BH37" s="667"/>
      <c r="BI37" s="667"/>
      <c r="BJ37" s="667"/>
      <c r="BK37" s="667"/>
      <c r="BL37" s="667"/>
      <c r="BM37" s="667"/>
      <c r="BN37" s="667"/>
      <c r="BO37" s="667"/>
      <c r="BP37" s="667"/>
      <c r="BQ37" s="667"/>
      <c r="BR37" s="667"/>
      <c r="BS37" s="667"/>
      <c r="BT37" s="667"/>
      <c r="BU37" s="668"/>
      <c r="BV37" s="628">
        <v>-91665</v>
      </c>
      <c r="BW37" s="629"/>
      <c r="BX37" s="629"/>
      <c r="BY37" s="629"/>
      <c r="BZ37" s="629"/>
      <c r="CA37" s="629"/>
      <c r="CB37" s="669"/>
      <c r="CD37" s="670" t="s">
        <v>335</v>
      </c>
      <c r="CE37" s="667"/>
      <c r="CF37" s="667"/>
      <c r="CG37" s="667"/>
      <c r="CH37" s="667"/>
      <c r="CI37" s="667"/>
      <c r="CJ37" s="667"/>
      <c r="CK37" s="667"/>
      <c r="CL37" s="667"/>
      <c r="CM37" s="667"/>
      <c r="CN37" s="667"/>
      <c r="CO37" s="667"/>
      <c r="CP37" s="667"/>
      <c r="CQ37" s="668"/>
      <c r="CR37" s="628">
        <v>182948</v>
      </c>
      <c r="CS37" s="639"/>
      <c r="CT37" s="639"/>
      <c r="CU37" s="639"/>
      <c r="CV37" s="639"/>
      <c r="CW37" s="639"/>
      <c r="CX37" s="639"/>
      <c r="CY37" s="640"/>
      <c r="CZ37" s="631">
        <v>1.1000000000000001</v>
      </c>
      <c r="DA37" s="641"/>
      <c r="DB37" s="641"/>
      <c r="DC37" s="642"/>
      <c r="DD37" s="634">
        <v>165148</v>
      </c>
      <c r="DE37" s="639"/>
      <c r="DF37" s="639"/>
      <c r="DG37" s="639"/>
      <c r="DH37" s="639"/>
      <c r="DI37" s="639"/>
      <c r="DJ37" s="639"/>
      <c r="DK37" s="640"/>
      <c r="DL37" s="634">
        <v>143570</v>
      </c>
      <c r="DM37" s="639"/>
      <c r="DN37" s="639"/>
      <c r="DO37" s="639"/>
      <c r="DP37" s="639"/>
      <c r="DQ37" s="639"/>
      <c r="DR37" s="639"/>
      <c r="DS37" s="639"/>
      <c r="DT37" s="639"/>
      <c r="DU37" s="639"/>
      <c r="DV37" s="640"/>
      <c r="DW37" s="631">
        <v>2.2000000000000002</v>
      </c>
      <c r="DX37" s="641"/>
      <c r="DY37" s="641"/>
      <c r="DZ37" s="641"/>
      <c r="EA37" s="641"/>
      <c r="EB37" s="641"/>
      <c r="EC37" s="662"/>
    </row>
    <row r="38" spans="2:133" ht="11.25" customHeight="1">
      <c r="B38" s="625" t="s">
        <v>336</v>
      </c>
      <c r="C38" s="626"/>
      <c r="D38" s="626"/>
      <c r="E38" s="626"/>
      <c r="F38" s="626"/>
      <c r="G38" s="626"/>
      <c r="H38" s="626"/>
      <c r="I38" s="626"/>
      <c r="J38" s="626"/>
      <c r="K38" s="626"/>
      <c r="L38" s="626"/>
      <c r="M38" s="626"/>
      <c r="N38" s="626"/>
      <c r="O38" s="626"/>
      <c r="P38" s="626"/>
      <c r="Q38" s="627"/>
      <c r="R38" s="628">
        <v>453165</v>
      </c>
      <c r="S38" s="629"/>
      <c r="T38" s="629"/>
      <c r="U38" s="629"/>
      <c r="V38" s="629"/>
      <c r="W38" s="629"/>
      <c r="X38" s="629"/>
      <c r="Y38" s="630"/>
      <c r="Z38" s="655">
        <v>2.6</v>
      </c>
      <c r="AA38" s="655"/>
      <c r="AB38" s="655"/>
      <c r="AC38" s="655"/>
      <c r="AD38" s="656" t="s">
        <v>128</v>
      </c>
      <c r="AE38" s="656"/>
      <c r="AF38" s="656"/>
      <c r="AG38" s="656"/>
      <c r="AH38" s="656"/>
      <c r="AI38" s="656"/>
      <c r="AJ38" s="656"/>
      <c r="AK38" s="656"/>
      <c r="AL38" s="631" t="s">
        <v>128</v>
      </c>
      <c r="AM38" s="632"/>
      <c r="AN38" s="632"/>
      <c r="AO38" s="657"/>
      <c r="AQ38" s="663" t="s">
        <v>337</v>
      </c>
      <c r="AR38" s="664"/>
      <c r="AS38" s="664"/>
      <c r="AT38" s="664"/>
      <c r="AU38" s="664"/>
      <c r="AV38" s="664"/>
      <c r="AW38" s="664"/>
      <c r="AX38" s="664"/>
      <c r="AY38" s="665"/>
      <c r="AZ38" s="628">
        <v>135171</v>
      </c>
      <c r="BA38" s="629"/>
      <c r="BB38" s="629"/>
      <c r="BC38" s="629"/>
      <c r="BD38" s="639"/>
      <c r="BE38" s="639"/>
      <c r="BF38" s="666"/>
      <c r="BG38" s="670" t="s">
        <v>338</v>
      </c>
      <c r="BH38" s="667"/>
      <c r="BI38" s="667"/>
      <c r="BJ38" s="667"/>
      <c r="BK38" s="667"/>
      <c r="BL38" s="667"/>
      <c r="BM38" s="667"/>
      <c r="BN38" s="667"/>
      <c r="BO38" s="667"/>
      <c r="BP38" s="667"/>
      <c r="BQ38" s="667"/>
      <c r="BR38" s="667"/>
      <c r="BS38" s="667"/>
      <c r="BT38" s="667"/>
      <c r="BU38" s="668"/>
      <c r="BV38" s="628">
        <v>3567</v>
      </c>
      <c r="BW38" s="629"/>
      <c r="BX38" s="629"/>
      <c r="BY38" s="629"/>
      <c r="BZ38" s="629"/>
      <c r="CA38" s="629"/>
      <c r="CB38" s="669"/>
      <c r="CD38" s="670" t="s">
        <v>339</v>
      </c>
      <c r="CE38" s="667"/>
      <c r="CF38" s="667"/>
      <c r="CG38" s="667"/>
      <c r="CH38" s="667"/>
      <c r="CI38" s="667"/>
      <c r="CJ38" s="667"/>
      <c r="CK38" s="667"/>
      <c r="CL38" s="667"/>
      <c r="CM38" s="667"/>
      <c r="CN38" s="667"/>
      <c r="CO38" s="667"/>
      <c r="CP38" s="667"/>
      <c r="CQ38" s="668"/>
      <c r="CR38" s="628">
        <v>1354688</v>
      </c>
      <c r="CS38" s="629"/>
      <c r="CT38" s="629"/>
      <c r="CU38" s="629"/>
      <c r="CV38" s="629"/>
      <c r="CW38" s="629"/>
      <c r="CX38" s="629"/>
      <c r="CY38" s="630"/>
      <c r="CZ38" s="631">
        <v>8.1999999999999993</v>
      </c>
      <c r="DA38" s="641"/>
      <c r="DB38" s="641"/>
      <c r="DC38" s="642"/>
      <c r="DD38" s="634">
        <v>1100991</v>
      </c>
      <c r="DE38" s="629"/>
      <c r="DF38" s="629"/>
      <c r="DG38" s="629"/>
      <c r="DH38" s="629"/>
      <c r="DI38" s="629"/>
      <c r="DJ38" s="629"/>
      <c r="DK38" s="630"/>
      <c r="DL38" s="634">
        <v>951686</v>
      </c>
      <c r="DM38" s="629"/>
      <c r="DN38" s="629"/>
      <c r="DO38" s="629"/>
      <c r="DP38" s="629"/>
      <c r="DQ38" s="629"/>
      <c r="DR38" s="629"/>
      <c r="DS38" s="629"/>
      <c r="DT38" s="629"/>
      <c r="DU38" s="629"/>
      <c r="DV38" s="630"/>
      <c r="DW38" s="631">
        <v>14.5</v>
      </c>
      <c r="DX38" s="641"/>
      <c r="DY38" s="641"/>
      <c r="DZ38" s="641"/>
      <c r="EA38" s="641"/>
      <c r="EB38" s="641"/>
      <c r="EC38" s="662"/>
    </row>
    <row r="39" spans="2:133" ht="11.25" customHeight="1">
      <c r="B39" s="625" t="s">
        <v>340</v>
      </c>
      <c r="C39" s="626"/>
      <c r="D39" s="626"/>
      <c r="E39" s="626"/>
      <c r="F39" s="626"/>
      <c r="G39" s="626"/>
      <c r="H39" s="626"/>
      <c r="I39" s="626"/>
      <c r="J39" s="626"/>
      <c r="K39" s="626"/>
      <c r="L39" s="626"/>
      <c r="M39" s="626"/>
      <c r="N39" s="626"/>
      <c r="O39" s="626"/>
      <c r="P39" s="626"/>
      <c r="Q39" s="627"/>
      <c r="R39" s="628">
        <v>201495</v>
      </c>
      <c r="S39" s="629"/>
      <c r="T39" s="629"/>
      <c r="U39" s="629"/>
      <c r="V39" s="629"/>
      <c r="W39" s="629"/>
      <c r="X39" s="629"/>
      <c r="Y39" s="630"/>
      <c r="Z39" s="655">
        <v>1.2</v>
      </c>
      <c r="AA39" s="655"/>
      <c r="AB39" s="655"/>
      <c r="AC39" s="655"/>
      <c r="AD39" s="656">
        <v>43</v>
      </c>
      <c r="AE39" s="656"/>
      <c r="AF39" s="656"/>
      <c r="AG39" s="656"/>
      <c r="AH39" s="656"/>
      <c r="AI39" s="656"/>
      <c r="AJ39" s="656"/>
      <c r="AK39" s="656"/>
      <c r="AL39" s="631">
        <v>0</v>
      </c>
      <c r="AM39" s="632"/>
      <c r="AN39" s="632"/>
      <c r="AO39" s="657"/>
      <c r="AQ39" s="663" t="s">
        <v>341</v>
      </c>
      <c r="AR39" s="664"/>
      <c r="AS39" s="664"/>
      <c r="AT39" s="664"/>
      <c r="AU39" s="664"/>
      <c r="AV39" s="664"/>
      <c r="AW39" s="664"/>
      <c r="AX39" s="664"/>
      <c r="AY39" s="665"/>
      <c r="AZ39" s="628">
        <v>66656</v>
      </c>
      <c r="BA39" s="629"/>
      <c r="BB39" s="629"/>
      <c r="BC39" s="629"/>
      <c r="BD39" s="639"/>
      <c r="BE39" s="639"/>
      <c r="BF39" s="666"/>
      <c r="BG39" s="670" t="s">
        <v>342</v>
      </c>
      <c r="BH39" s="667"/>
      <c r="BI39" s="667"/>
      <c r="BJ39" s="667"/>
      <c r="BK39" s="667"/>
      <c r="BL39" s="667"/>
      <c r="BM39" s="667"/>
      <c r="BN39" s="667"/>
      <c r="BO39" s="667"/>
      <c r="BP39" s="667"/>
      <c r="BQ39" s="667"/>
      <c r="BR39" s="667"/>
      <c r="BS39" s="667"/>
      <c r="BT39" s="667"/>
      <c r="BU39" s="668"/>
      <c r="BV39" s="628">
        <v>5424</v>
      </c>
      <c r="BW39" s="629"/>
      <c r="BX39" s="629"/>
      <c r="BY39" s="629"/>
      <c r="BZ39" s="629"/>
      <c r="CA39" s="629"/>
      <c r="CB39" s="669"/>
      <c r="CD39" s="670" t="s">
        <v>343</v>
      </c>
      <c r="CE39" s="667"/>
      <c r="CF39" s="667"/>
      <c r="CG39" s="667"/>
      <c r="CH39" s="667"/>
      <c r="CI39" s="667"/>
      <c r="CJ39" s="667"/>
      <c r="CK39" s="667"/>
      <c r="CL39" s="667"/>
      <c r="CM39" s="667"/>
      <c r="CN39" s="667"/>
      <c r="CO39" s="667"/>
      <c r="CP39" s="667"/>
      <c r="CQ39" s="668"/>
      <c r="CR39" s="628">
        <v>2577898</v>
      </c>
      <c r="CS39" s="639"/>
      <c r="CT39" s="639"/>
      <c r="CU39" s="639"/>
      <c r="CV39" s="639"/>
      <c r="CW39" s="639"/>
      <c r="CX39" s="639"/>
      <c r="CY39" s="640"/>
      <c r="CZ39" s="631">
        <v>15.7</v>
      </c>
      <c r="DA39" s="641"/>
      <c r="DB39" s="641"/>
      <c r="DC39" s="642"/>
      <c r="DD39" s="634">
        <v>400046</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2"/>
    </row>
    <row r="40" spans="2:133" ht="11.25" customHeight="1">
      <c r="B40" s="625" t="s">
        <v>344</v>
      </c>
      <c r="C40" s="626"/>
      <c r="D40" s="626"/>
      <c r="E40" s="626"/>
      <c r="F40" s="626"/>
      <c r="G40" s="626"/>
      <c r="H40" s="626"/>
      <c r="I40" s="626"/>
      <c r="J40" s="626"/>
      <c r="K40" s="626"/>
      <c r="L40" s="626"/>
      <c r="M40" s="626"/>
      <c r="N40" s="626"/>
      <c r="O40" s="626"/>
      <c r="P40" s="626"/>
      <c r="Q40" s="627"/>
      <c r="R40" s="628">
        <v>1022608</v>
      </c>
      <c r="S40" s="629"/>
      <c r="T40" s="629"/>
      <c r="U40" s="629"/>
      <c r="V40" s="629"/>
      <c r="W40" s="629"/>
      <c r="X40" s="629"/>
      <c r="Y40" s="630"/>
      <c r="Z40" s="655">
        <v>5.9</v>
      </c>
      <c r="AA40" s="655"/>
      <c r="AB40" s="655"/>
      <c r="AC40" s="655"/>
      <c r="AD40" s="656" t="s">
        <v>128</v>
      </c>
      <c r="AE40" s="656"/>
      <c r="AF40" s="656"/>
      <c r="AG40" s="656"/>
      <c r="AH40" s="656"/>
      <c r="AI40" s="656"/>
      <c r="AJ40" s="656"/>
      <c r="AK40" s="656"/>
      <c r="AL40" s="631" t="s">
        <v>128</v>
      </c>
      <c r="AM40" s="632"/>
      <c r="AN40" s="632"/>
      <c r="AO40" s="657"/>
      <c r="AQ40" s="663" t="s">
        <v>345</v>
      </c>
      <c r="AR40" s="664"/>
      <c r="AS40" s="664"/>
      <c r="AT40" s="664"/>
      <c r="AU40" s="664"/>
      <c r="AV40" s="664"/>
      <c r="AW40" s="664"/>
      <c r="AX40" s="664"/>
      <c r="AY40" s="665"/>
      <c r="AZ40" s="628" t="s">
        <v>128</v>
      </c>
      <c r="BA40" s="629"/>
      <c r="BB40" s="629"/>
      <c r="BC40" s="629"/>
      <c r="BD40" s="639"/>
      <c r="BE40" s="639"/>
      <c r="BF40" s="666"/>
      <c r="BG40" s="671" t="s">
        <v>346</v>
      </c>
      <c r="BH40" s="672"/>
      <c r="BI40" s="672"/>
      <c r="BJ40" s="672"/>
      <c r="BK40" s="672"/>
      <c r="BL40" s="363"/>
      <c r="BM40" s="667" t="s">
        <v>347</v>
      </c>
      <c r="BN40" s="667"/>
      <c r="BO40" s="667"/>
      <c r="BP40" s="667"/>
      <c r="BQ40" s="667"/>
      <c r="BR40" s="667"/>
      <c r="BS40" s="667"/>
      <c r="BT40" s="667"/>
      <c r="BU40" s="668"/>
      <c r="BV40" s="628">
        <v>87</v>
      </c>
      <c r="BW40" s="629"/>
      <c r="BX40" s="629"/>
      <c r="BY40" s="629"/>
      <c r="BZ40" s="629"/>
      <c r="CA40" s="629"/>
      <c r="CB40" s="669"/>
      <c r="CD40" s="670" t="s">
        <v>348</v>
      </c>
      <c r="CE40" s="667"/>
      <c r="CF40" s="667"/>
      <c r="CG40" s="667"/>
      <c r="CH40" s="667"/>
      <c r="CI40" s="667"/>
      <c r="CJ40" s="667"/>
      <c r="CK40" s="667"/>
      <c r="CL40" s="667"/>
      <c r="CM40" s="667"/>
      <c r="CN40" s="667"/>
      <c r="CO40" s="667"/>
      <c r="CP40" s="667"/>
      <c r="CQ40" s="668"/>
      <c r="CR40" s="628">
        <v>166200</v>
      </c>
      <c r="CS40" s="629"/>
      <c r="CT40" s="629"/>
      <c r="CU40" s="629"/>
      <c r="CV40" s="629"/>
      <c r="CW40" s="629"/>
      <c r="CX40" s="629"/>
      <c r="CY40" s="630"/>
      <c r="CZ40" s="631">
        <v>1</v>
      </c>
      <c r="DA40" s="641"/>
      <c r="DB40" s="641"/>
      <c r="DC40" s="642"/>
      <c r="DD40" s="634" t="s">
        <v>128</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62"/>
    </row>
    <row r="41" spans="2:133" ht="11.25" customHeight="1">
      <c r="B41" s="625" t="s">
        <v>349</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3" t="s">
        <v>350</v>
      </c>
      <c r="AR41" s="664"/>
      <c r="AS41" s="664"/>
      <c r="AT41" s="664"/>
      <c r="AU41" s="664"/>
      <c r="AV41" s="664"/>
      <c r="AW41" s="664"/>
      <c r="AX41" s="664"/>
      <c r="AY41" s="665"/>
      <c r="AZ41" s="628">
        <v>346748</v>
      </c>
      <c r="BA41" s="629"/>
      <c r="BB41" s="629"/>
      <c r="BC41" s="629"/>
      <c r="BD41" s="639"/>
      <c r="BE41" s="639"/>
      <c r="BF41" s="666"/>
      <c r="BG41" s="671"/>
      <c r="BH41" s="672"/>
      <c r="BI41" s="672"/>
      <c r="BJ41" s="672"/>
      <c r="BK41" s="672"/>
      <c r="BL41" s="363"/>
      <c r="BM41" s="667" t="s">
        <v>351</v>
      </c>
      <c r="BN41" s="667"/>
      <c r="BO41" s="667"/>
      <c r="BP41" s="667"/>
      <c r="BQ41" s="667"/>
      <c r="BR41" s="667"/>
      <c r="BS41" s="667"/>
      <c r="BT41" s="667"/>
      <c r="BU41" s="668"/>
      <c r="BV41" s="628" t="s">
        <v>128</v>
      </c>
      <c r="BW41" s="629"/>
      <c r="BX41" s="629"/>
      <c r="BY41" s="629"/>
      <c r="BZ41" s="629"/>
      <c r="CA41" s="629"/>
      <c r="CB41" s="669"/>
      <c r="CD41" s="670" t="s">
        <v>352</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353</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75" t="s">
        <v>354</v>
      </c>
      <c r="AR42" s="676"/>
      <c r="AS42" s="676"/>
      <c r="AT42" s="676"/>
      <c r="AU42" s="676"/>
      <c r="AV42" s="676"/>
      <c r="AW42" s="676"/>
      <c r="AX42" s="676"/>
      <c r="AY42" s="677"/>
      <c r="AZ42" s="608">
        <v>1007940</v>
      </c>
      <c r="BA42" s="643"/>
      <c r="BB42" s="643"/>
      <c r="BC42" s="643"/>
      <c r="BD42" s="609"/>
      <c r="BE42" s="609"/>
      <c r="BF42" s="658"/>
      <c r="BG42" s="673"/>
      <c r="BH42" s="674"/>
      <c r="BI42" s="674"/>
      <c r="BJ42" s="674"/>
      <c r="BK42" s="674"/>
      <c r="BL42" s="364"/>
      <c r="BM42" s="659" t="s">
        <v>355</v>
      </c>
      <c r="BN42" s="659"/>
      <c r="BO42" s="659"/>
      <c r="BP42" s="659"/>
      <c r="BQ42" s="659"/>
      <c r="BR42" s="659"/>
      <c r="BS42" s="659"/>
      <c r="BT42" s="659"/>
      <c r="BU42" s="660"/>
      <c r="BV42" s="608">
        <v>483</v>
      </c>
      <c r="BW42" s="643"/>
      <c r="BX42" s="643"/>
      <c r="BY42" s="643"/>
      <c r="BZ42" s="643"/>
      <c r="CA42" s="643"/>
      <c r="CB42" s="661"/>
      <c r="CD42" s="625" t="s">
        <v>356</v>
      </c>
      <c r="CE42" s="626"/>
      <c r="CF42" s="626"/>
      <c r="CG42" s="626"/>
      <c r="CH42" s="626"/>
      <c r="CI42" s="626"/>
      <c r="CJ42" s="626"/>
      <c r="CK42" s="626"/>
      <c r="CL42" s="626"/>
      <c r="CM42" s="626"/>
      <c r="CN42" s="626"/>
      <c r="CO42" s="626"/>
      <c r="CP42" s="626"/>
      <c r="CQ42" s="627"/>
      <c r="CR42" s="628">
        <v>1848671</v>
      </c>
      <c r="CS42" s="639"/>
      <c r="CT42" s="639"/>
      <c r="CU42" s="639"/>
      <c r="CV42" s="639"/>
      <c r="CW42" s="639"/>
      <c r="CX42" s="639"/>
      <c r="CY42" s="640"/>
      <c r="CZ42" s="631">
        <v>11.2</v>
      </c>
      <c r="DA42" s="641"/>
      <c r="DB42" s="641"/>
      <c r="DC42" s="642"/>
      <c r="DD42" s="634">
        <v>273064</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357</v>
      </c>
      <c r="C43" s="626"/>
      <c r="D43" s="626"/>
      <c r="E43" s="626"/>
      <c r="F43" s="626"/>
      <c r="G43" s="626"/>
      <c r="H43" s="626"/>
      <c r="I43" s="626"/>
      <c r="J43" s="626"/>
      <c r="K43" s="626"/>
      <c r="L43" s="626"/>
      <c r="M43" s="626"/>
      <c r="N43" s="626"/>
      <c r="O43" s="626"/>
      <c r="P43" s="626"/>
      <c r="Q43" s="627"/>
      <c r="R43" s="628">
        <v>108808</v>
      </c>
      <c r="S43" s="629"/>
      <c r="T43" s="629"/>
      <c r="U43" s="629"/>
      <c r="V43" s="629"/>
      <c r="W43" s="629"/>
      <c r="X43" s="629"/>
      <c r="Y43" s="630"/>
      <c r="Z43" s="655">
        <v>0.6</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358</v>
      </c>
      <c r="CE43" s="626"/>
      <c r="CF43" s="626"/>
      <c r="CG43" s="626"/>
      <c r="CH43" s="626"/>
      <c r="CI43" s="626"/>
      <c r="CJ43" s="626"/>
      <c r="CK43" s="626"/>
      <c r="CL43" s="626"/>
      <c r="CM43" s="626"/>
      <c r="CN43" s="626"/>
      <c r="CO43" s="626"/>
      <c r="CP43" s="626"/>
      <c r="CQ43" s="627"/>
      <c r="CR43" s="628">
        <v>129519</v>
      </c>
      <c r="CS43" s="639"/>
      <c r="CT43" s="639"/>
      <c r="CU43" s="639"/>
      <c r="CV43" s="639"/>
      <c r="CW43" s="639"/>
      <c r="CX43" s="639"/>
      <c r="CY43" s="640"/>
      <c r="CZ43" s="631">
        <v>0.8</v>
      </c>
      <c r="DA43" s="641"/>
      <c r="DB43" s="641"/>
      <c r="DC43" s="642"/>
      <c r="DD43" s="634">
        <v>111532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359</v>
      </c>
      <c r="C44" s="606"/>
      <c r="D44" s="606"/>
      <c r="E44" s="606"/>
      <c r="F44" s="606"/>
      <c r="G44" s="606"/>
      <c r="H44" s="606"/>
      <c r="I44" s="606"/>
      <c r="J44" s="606"/>
      <c r="K44" s="606"/>
      <c r="L44" s="606"/>
      <c r="M44" s="606"/>
      <c r="N44" s="606"/>
      <c r="O44" s="606"/>
      <c r="P44" s="606"/>
      <c r="Q44" s="607"/>
      <c r="R44" s="608">
        <v>17191592</v>
      </c>
      <c r="S44" s="643"/>
      <c r="T44" s="643"/>
      <c r="U44" s="643"/>
      <c r="V44" s="643"/>
      <c r="W44" s="643"/>
      <c r="X44" s="643"/>
      <c r="Y44" s="644"/>
      <c r="Z44" s="645">
        <v>100</v>
      </c>
      <c r="AA44" s="645"/>
      <c r="AB44" s="645"/>
      <c r="AC44" s="645"/>
      <c r="AD44" s="646">
        <v>6438608</v>
      </c>
      <c r="AE44" s="646"/>
      <c r="AF44" s="646"/>
      <c r="AG44" s="646"/>
      <c r="AH44" s="646"/>
      <c r="AI44" s="646"/>
      <c r="AJ44" s="646"/>
      <c r="AK44" s="646"/>
      <c r="AL44" s="611">
        <v>100</v>
      </c>
      <c r="AM44" s="647"/>
      <c r="AN44" s="647"/>
      <c r="AO44" s="648"/>
      <c r="CD44" s="649" t="s">
        <v>306</v>
      </c>
      <c r="CE44" s="650"/>
      <c r="CF44" s="625" t="s">
        <v>360</v>
      </c>
      <c r="CG44" s="626"/>
      <c r="CH44" s="626"/>
      <c r="CI44" s="626"/>
      <c r="CJ44" s="626"/>
      <c r="CK44" s="626"/>
      <c r="CL44" s="626"/>
      <c r="CM44" s="626"/>
      <c r="CN44" s="626"/>
      <c r="CO44" s="626"/>
      <c r="CP44" s="626"/>
      <c r="CQ44" s="627"/>
      <c r="CR44" s="628">
        <v>1735335</v>
      </c>
      <c r="CS44" s="629"/>
      <c r="CT44" s="629"/>
      <c r="CU44" s="629"/>
      <c r="CV44" s="629"/>
      <c r="CW44" s="629"/>
      <c r="CX44" s="629"/>
      <c r="CY44" s="630"/>
      <c r="CZ44" s="631">
        <v>10.6</v>
      </c>
      <c r="DA44" s="632"/>
      <c r="DB44" s="632"/>
      <c r="DC44" s="633"/>
      <c r="DD44" s="634">
        <v>223781</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361</v>
      </c>
      <c r="CG45" s="626"/>
      <c r="CH45" s="626"/>
      <c r="CI45" s="626"/>
      <c r="CJ45" s="626"/>
      <c r="CK45" s="626"/>
      <c r="CL45" s="626"/>
      <c r="CM45" s="626"/>
      <c r="CN45" s="626"/>
      <c r="CO45" s="626"/>
      <c r="CP45" s="626"/>
      <c r="CQ45" s="627"/>
      <c r="CR45" s="628">
        <v>750097</v>
      </c>
      <c r="CS45" s="639"/>
      <c r="CT45" s="639"/>
      <c r="CU45" s="639"/>
      <c r="CV45" s="639"/>
      <c r="CW45" s="639"/>
      <c r="CX45" s="639"/>
      <c r="CY45" s="640"/>
      <c r="CZ45" s="631">
        <v>4.5999999999999996</v>
      </c>
      <c r="DA45" s="641"/>
      <c r="DB45" s="641"/>
      <c r="DC45" s="642"/>
      <c r="DD45" s="634">
        <v>18714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363</v>
      </c>
      <c r="CG46" s="626"/>
      <c r="CH46" s="626"/>
      <c r="CI46" s="626"/>
      <c r="CJ46" s="626"/>
      <c r="CK46" s="626"/>
      <c r="CL46" s="626"/>
      <c r="CM46" s="626"/>
      <c r="CN46" s="626"/>
      <c r="CO46" s="626"/>
      <c r="CP46" s="626"/>
      <c r="CQ46" s="627"/>
      <c r="CR46" s="628">
        <v>906073</v>
      </c>
      <c r="CS46" s="629"/>
      <c r="CT46" s="629"/>
      <c r="CU46" s="629"/>
      <c r="CV46" s="629"/>
      <c r="CW46" s="629"/>
      <c r="CX46" s="629"/>
      <c r="CY46" s="630"/>
      <c r="CZ46" s="631">
        <v>5.5</v>
      </c>
      <c r="DA46" s="632"/>
      <c r="DB46" s="632"/>
      <c r="DC46" s="633"/>
      <c r="DD46" s="634">
        <v>204802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364</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365</v>
      </c>
      <c r="CG47" s="626"/>
      <c r="CH47" s="626"/>
      <c r="CI47" s="626"/>
      <c r="CJ47" s="626"/>
      <c r="CK47" s="626"/>
      <c r="CL47" s="626"/>
      <c r="CM47" s="626"/>
      <c r="CN47" s="626"/>
      <c r="CO47" s="626"/>
      <c r="CP47" s="626"/>
      <c r="CQ47" s="627"/>
      <c r="CR47" s="628">
        <v>113336</v>
      </c>
      <c r="CS47" s="639"/>
      <c r="CT47" s="639"/>
      <c r="CU47" s="639"/>
      <c r="CV47" s="639"/>
      <c r="CW47" s="639"/>
      <c r="CX47" s="639"/>
      <c r="CY47" s="640"/>
      <c r="CZ47" s="631">
        <v>0.7</v>
      </c>
      <c r="DA47" s="641"/>
      <c r="DB47" s="641"/>
      <c r="DC47" s="642"/>
      <c r="DD47" s="634">
        <v>49283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25">
      <c r="B48" s="624" t="s">
        <v>366</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367</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368</v>
      </c>
      <c r="CE49" s="606"/>
      <c r="CF49" s="606"/>
      <c r="CG49" s="606"/>
      <c r="CH49" s="606"/>
      <c r="CI49" s="606"/>
      <c r="CJ49" s="606"/>
      <c r="CK49" s="606"/>
      <c r="CL49" s="606"/>
      <c r="CM49" s="606"/>
      <c r="CN49" s="606"/>
      <c r="CO49" s="606"/>
      <c r="CP49" s="606"/>
      <c r="CQ49" s="607"/>
      <c r="CR49" s="608">
        <v>16439797</v>
      </c>
      <c r="CS49" s="609"/>
      <c r="CT49" s="609"/>
      <c r="CU49" s="609"/>
      <c r="CV49" s="609"/>
      <c r="CW49" s="609"/>
      <c r="CX49" s="609"/>
      <c r="CY49" s="610"/>
      <c r="CZ49" s="611">
        <v>100</v>
      </c>
      <c r="DA49" s="612"/>
      <c r="DB49" s="612"/>
      <c r="DC49" s="613"/>
      <c r="DD49" s="614">
        <v>7250764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ZO2fohpsH0wZ0KeBA8QdmW40pnOmKKxAUKMPwzE/tEfiVgRCVtwvY+RTZuUDFE22+H8F3FlGdJ87D2qtypEdA==" saltValue="TzEUbGe/sRwaH9uNsG9dfg==" spinCount="100000" sheet="1" objects="1" scenarios="1"/>
  <mergeCells count="618">
    <mergeCell ref="CR47:CY47"/>
    <mergeCell ref="CZ47:DC47"/>
    <mergeCell ref="DD47:DK47"/>
    <mergeCell ref="DL47:DV47"/>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DD44:DK44"/>
    <mergeCell ref="DL44:DV44"/>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DD41:DK41"/>
    <mergeCell ref="DL41:DV41"/>
    <mergeCell ref="B44:Q44"/>
    <mergeCell ref="R44:Y44"/>
    <mergeCell ref="Z44:AC44"/>
    <mergeCell ref="AD44:AK44"/>
    <mergeCell ref="AL44:AO44"/>
    <mergeCell ref="CD44:CE48"/>
    <mergeCell ref="DD42:DK42"/>
    <mergeCell ref="DL42:DV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CZ39:DC39"/>
    <mergeCell ref="DD39:DK39"/>
    <mergeCell ref="DL39:DV39"/>
    <mergeCell ref="DW41:EC41"/>
    <mergeCell ref="DW40:EC40"/>
    <mergeCell ref="B41:Q41"/>
    <mergeCell ref="R41:Y41"/>
    <mergeCell ref="Z41:AC41"/>
    <mergeCell ref="AD41:AK41"/>
    <mergeCell ref="AL41:AO41"/>
    <mergeCell ref="AZ40:BF40"/>
    <mergeCell ref="BG40:BK42"/>
    <mergeCell ref="BM40:BU40"/>
    <mergeCell ref="BV39:CB39"/>
    <mergeCell ref="CD39:CQ39"/>
    <mergeCell ref="CR39:CY39"/>
    <mergeCell ref="CR40:CY40"/>
    <mergeCell ref="BV42:CB42"/>
    <mergeCell ref="CD42:CQ42"/>
    <mergeCell ref="CR42:CY42"/>
    <mergeCell ref="CR38:CY38"/>
    <mergeCell ref="CZ38:DC38"/>
    <mergeCell ref="DD38:DK38"/>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8:BU38"/>
    <mergeCell ref="BV38:CB38"/>
    <mergeCell ref="CD38:CQ38"/>
    <mergeCell ref="B35:Q35"/>
    <mergeCell ref="R35:Y35"/>
    <mergeCell ref="DD37:DK37"/>
    <mergeCell ref="DL37:DV37"/>
    <mergeCell ref="DW37:EC37"/>
    <mergeCell ref="B38:Q38"/>
    <mergeCell ref="R38:Y38"/>
    <mergeCell ref="Z38:AC38"/>
    <mergeCell ref="AD38:AK38"/>
    <mergeCell ref="AL38:AO38"/>
    <mergeCell ref="BV36:CB36"/>
    <mergeCell ref="BG35:CB35"/>
    <mergeCell ref="CD35:CQ35"/>
    <mergeCell ref="CR35:CY35"/>
    <mergeCell ref="CZ35:DC35"/>
    <mergeCell ref="DD35:DK35"/>
    <mergeCell ref="DW36:EC36"/>
    <mergeCell ref="DW35:EC35"/>
    <mergeCell ref="B36:Q36"/>
    <mergeCell ref="R36:Y36"/>
    <mergeCell ref="Z36:AC36"/>
    <mergeCell ref="AD36:AK36"/>
    <mergeCell ref="AL36:AO36"/>
    <mergeCell ref="AQ36:AY36"/>
    <mergeCell ref="AZ36:BF36"/>
    <mergeCell ref="BG36:BU36"/>
    <mergeCell ref="CZ34:DC34"/>
    <mergeCell ref="DD34:DK34"/>
    <mergeCell ref="DL34:DV34"/>
    <mergeCell ref="CD36:CQ36"/>
    <mergeCell ref="CR36:CY36"/>
    <mergeCell ref="CZ36:DC36"/>
    <mergeCell ref="DD36:DK36"/>
    <mergeCell ref="DL36:DV36"/>
    <mergeCell ref="DL35:DV35"/>
    <mergeCell ref="Z35:AC35"/>
    <mergeCell ref="AD35:AK35"/>
    <mergeCell ref="AL35:AO35"/>
    <mergeCell ref="AQ35:BF35"/>
    <mergeCell ref="CD34:CQ34"/>
    <mergeCell ref="CR34:CY34"/>
    <mergeCell ref="CD33:CQ33"/>
    <mergeCell ref="B33:Q33"/>
    <mergeCell ref="R33:Y33"/>
    <mergeCell ref="Z33:AC33"/>
    <mergeCell ref="AD33:AK33"/>
    <mergeCell ref="AL33:AO33"/>
    <mergeCell ref="DW33:EC33"/>
    <mergeCell ref="B34:Q34"/>
    <mergeCell ref="R34:Y34"/>
    <mergeCell ref="Z34:AC34"/>
    <mergeCell ref="AD34:AK34"/>
    <mergeCell ref="AL34:AO34"/>
    <mergeCell ref="AX33:BF33"/>
    <mergeCell ref="BG33:BL33"/>
    <mergeCell ref="BM33:BQ33"/>
    <mergeCell ref="BR33:BW33"/>
    <mergeCell ref="B32:Q32"/>
    <mergeCell ref="R32:Y32"/>
    <mergeCell ref="Z32:AC32"/>
    <mergeCell ref="AD32:AK32"/>
    <mergeCell ref="AL32:AO32"/>
    <mergeCell ref="DW34:EC34"/>
    <mergeCell ref="CR33:CY33"/>
    <mergeCell ref="CZ33:DC33"/>
    <mergeCell ref="DD33:DK33"/>
    <mergeCell ref="DL33:DV33"/>
    <mergeCell ref="AD31:AK31"/>
    <mergeCell ref="AL31:AO31"/>
    <mergeCell ref="AP31:AS33"/>
    <mergeCell ref="AT31:AT33"/>
    <mergeCell ref="CR31:CY31"/>
    <mergeCell ref="AX32:BF32"/>
    <mergeCell ref="BG32:BL32"/>
    <mergeCell ref="BM32:BQ32"/>
    <mergeCell ref="BR32:BW32"/>
    <mergeCell ref="BX33:CB33"/>
    <mergeCell ref="DW32:EC32"/>
    <mergeCell ref="BX32:CB32"/>
    <mergeCell ref="CF32:CQ32"/>
    <mergeCell ref="AX31:BF31"/>
    <mergeCell ref="BG31:BL31"/>
    <mergeCell ref="BM31:BQ31"/>
    <mergeCell ref="BR31:BW31"/>
    <mergeCell ref="BX31:CB31"/>
    <mergeCell ref="CF31:CQ31"/>
    <mergeCell ref="CR32:CY32"/>
    <mergeCell ref="CZ32:DC32"/>
    <mergeCell ref="DD32:DK32"/>
    <mergeCell ref="DL32:DV32"/>
    <mergeCell ref="DD30:DK30"/>
    <mergeCell ref="DL30:DV30"/>
    <mergeCell ref="DW30:EC30"/>
    <mergeCell ref="B31:Q31"/>
    <mergeCell ref="R31:Y31"/>
    <mergeCell ref="Z31:AC31"/>
    <mergeCell ref="CZ31:DC31"/>
    <mergeCell ref="DD31:DK31"/>
    <mergeCell ref="DL31:DV31"/>
    <mergeCell ref="DW31:EC31"/>
    <mergeCell ref="BO29:BR29"/>
    <mergeCell ref="BS29:CB29"/>
    <mergeCell ref="CD29:CE32"/>
    <mergeCell ref="CF29:CQ29"/>
    <mergeCell ref="CR29:CY29"/>
    <mergeCell ref="CZ29:DC29"/>
    <mergeCell ref="BR30:CB30"/>
    <mergeCell ref="CF30:CQ30"/>
    <mergeCell ref="CR30:CY30"/>
    <mergeCell ref="CZ30:DC30"/>
    <mergeCell ref="DD29:DK29"/>
    <mergeCell ref="DL29:DV29"/>
    <mergeCell ref="DW29:EC29"/>
    <mergeCell ref="B30:Q30"/>
    <mergeCell ref="R30:Y30"/>
    <mergeCell ref="Z30:AC30"/>
    <mergeCell ref="AD30:AK30"/>
    <mergeCell ref="AL30:AO30"/>
    <mergeCell ref="AP30:BF30"/>
    <mergeCell ref="BG30:BQ30"/>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DW27:EC27"/>
    <mergeCell ref="DW26:EC26"/>
    <mergeCell ref="B27:Q27"/>
    <mergeCell ref="R27:Y27"/>
    <mergeCell ref="Z27:AC27"/>
    <mergeCell ref="AD27:AK27"/>
    <mergeCell ref="AL27:AO27"/>
    <mergeCell ref="AP27:BF27"/>
    <mergeCell ref="BG27:BN27"/>
    <mergeCell ref="CD25:CQ25"/>
    <mergeCell ref="CR25:CY25"/>
    <mergeCell ref="CZ25:DC25"/>
    <mergeCell ref="DD25:DK25"/>
    <mergeCell ref="CD27:CQ27"/>
    <mergeCell ref="CR27:CY27"/>
    <mergeCell ref="CZ27:DC27"/>
    <mergeCell ref="DD27:DK27"/>
    <mergeCell ref="DD26:DK26"/>
    <mergeCell ref="CD24:CQ24"/>
    <mergeCell ref="CR24:CY24"/>
    <mergeCell ref="CZ24:DC24"/>
    <mergeCell ref="B24:Q24"/>
    <mergeCell ref="R24:Y24"/>
    <mergeCell ref="Z24:AC24"/>
    <mergeCell ref="AD24:AK24"/>
    <mergeCell ref="AL24:AO24"/>
    <mergeCell ref="DL24:DV24"/>
    <mergeCell ref="DW24:EC24"/>
    <mergeCell ref="B25:Q25"/>
    <mergeCell ref="R25:Y25"/>
    <mergeCell ref="Z25:AC25"/>
    <mergeCell ref="AD25:AK25"/>
    <mergeCell ref="AL25:AO25"/>
    <mergeCell ref="AP25:BF25"/>
    <mergeCell ref="BG25:BN25"/>
    <mergeCell ref="BG24:BN24"/>
    <mergeCell ref="BG22:BN22"/>
    <mergeCell ref="BO22:BR22"/>
    <mergeCell ref="BS22:CB22"/>
    <mergeCell ref="BG26:BN26"/>
    <mergeCell ref="BO26:BR26"/>
    <mergeCell ref="BO25:BR25"/>
    <mergeCell ref="BO24:BR24"/>
    <mergeCell ref="BS24:CB24"/>
    <mergeCell ref="BS25:CB25"/>
    <mergeCell ref="B22:Q22"/>
    <mergeCell ref="R22:Y22"/>
    <mergeCell ref="Z22:AC22"/>
    <mergeCell ref="AD22:AK22"/>
    <mergeCell ref="AL22:AO22"/>
    <mergeCell ref="AP22:BF22"/>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S23:CB23"/>
    <mergeCell ref="DD24:DK24"/>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W73" zoomScale="70" zoomScaleNormal="25" zoomScaleSheetLayoutView="70" workbookViewId="0">
      <selection activeCell="DQ13" sqref="DQ13:DU13"/>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18" t="s">
        <v>369</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370</v>
      </c>
      <c r="DK2" s="1120"/>
      <c r="DL2" s="1120"/>
      <c r="DM2" s="1120"/>
      <c r="DN2" s="1120"/>
      <c r="DO2" s="1121"/>
      <c r="DP2" s="224"/>
      <c r="DQ2" s="1119" t="s">
        <v>371</v>
      </c>
      <c r="DR2" s="1120"/>
      <c r="DS2" s="1120"/>
      <c r="DT2" s="1120"/>
      <c r="DU2" s="1120"/>
      <c r="DV2" s="1120"/>
      <c r="DW2" s="1120"/>
      <c r="DX2" s="1120"/>
      <c r="DY2" s="1120"/>
      <c r="DZ2" s="112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087" t="s">
        <v>372</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373</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c r="A5" s="1023" t="s">
        <v>374</v>
      </c>
      <c r="B5" s="1024"/>
      <c r="C5" s="1024"/>
      <c r="D5" s="1024"/>
      <c r="E5" s="1024"/>
      <c r="F5" s="1024"/>
      <c r="G5" s="1024"/>
      <c r="H5" s="1024"/>
      <c r="I5" s="1024"/>
      <c r="J5" s="1024"/>
      <c r="K5" s="1024"/>
      <c r="L5" s="1024"/>
      <c r="M5" s="1024"/>
      <c r="N5" s="1024"/>
      <c r="O5" s="1024"/>
      <c r="P5" s="1025"/>
      <c r="Q5" s="1029" t="s">
        <v>375</v>
      </c>
      <c r="R5" s="1030"/>
      <c r="S5" s="1030"/>
      <c r="T5" s="1030"/>
      <c r="U5" s="1031"/>
      <c r="V5" s="1029" t="s">
        <v>376</v>
      </c>
      <c r="W5" s="1030"/>
      <c r="X5" s="1030"/>
      <c r="Y5" s="1030"/>
      <c r="Z5" s="1031"/>
      <c r="AA5" s="1029" t="s">
        <v>377</v>
      </c>
      <c r="AB5" s="1030"/>
      <c r="AC5" s="1030"/>
      <c r="AD5" s="1030"/>
      <c r="AE5" s="1030"/>
      <c r="AF5" s="1122" t="s">
        <v>378</v>
      </c>
      <c r="AG5" s="1030"/>
      <c r="AH5" s="1030"/>
      <c r="AI5" s="1030"/>
      <c r="AJ5" s="1043"/>
      <c r="AK5" s="1030" t="s">
        <v>379</v>
      </c>
      <c r="AL5" s="1030"/>
      <c r="AM5" s="1030"/>
      <c r="AN5" s="1030"/>
      <c r="AO5" s="1031"/>
      <c r="AP5" s="1029" t="s">
        <v>380</v>
      </c>
      <c r="AQ5" s="1030"/>
      <c r="AR5" s="1030"/>
      <c r="AS5" s="1030"/>
      <c r="AT5" s="1031"/>
      <c r="AU5" s="1029" t="s">
        <v>381</v>
      </c>
      <c r="AV5" s="1030"/>
      <c r="AW5" s="1030"/>
      <c r="AX5" s="1030"/>
      <c r="AY5" s="1043"/>
      <c r="AZ5" s="228"/>
      <c r="BA5" s="228"/>
      <c r="BB5" s="228"/>
      <c r="BC5" s="228"/>
      <c r="BD5" s="228"/>
      <c r="BE5" s="229"/>
      <c r="BF5" s="229"/>
      <c r="BG5" s="229"/>
      <c r="BH5" s="229"/>
      <c r="BI5" s="229"/>
      <c r="BJ5" s="229"/>
      <c r="BK5" s="229"/>
      <c r="BL5" s="229"/>
      <c r="BM5" s="229"/>
      <c r="BN5" s="229"/>
      <c r="BO5" s="229"/>
      <c r="BP5" s="229"/>
      <c r="BQ5" s="1023" t="s">
        <v>382</v>
      </c>
      <c r="BR5" s="1024"/>
      <c r="BS5" s="1024"/>
      <c r="BT5" s="1024"/>
      <c r="BU5" s="1024"/>
      <c r="BV5" s="1024"/>
      <c r="BW5" s="1024"/>
      <c r="BX5" s="1024"/>
      <c r="BY5" s="1024"/>
      <c r="BZ5" s="1024"/>
      <c r="CA5" s="1024"/>
      <c r="CB5" s="1024"/>
      <c r="CC5" s="1024"/>
      <c r="CD5" s="1024"/>
      <c r="CE5" s="1024"/>
      <c r="CF5" s="1024"/>
      <c r="CG5" s="1025"/>
      <c r="CH5" s="1029" t="s">
        <v>383</v>
      </c>
      <c r="CI5" s="1030"/>
      <c r="CJ5" s="1030"/>
      <c r="CK5" s="1030"/>
      <c r="CL5" s="1031"/>
      <c r="CM5" s="1029" t="s">
        <v>384</v>
      </c>
      <c r="CN5" s="1030"/>
      <c r="CO5" s="1030"/>
      <c r="CP5" s="1030"/>
      <c r="CQ5" s="1031"/>
      <c r="CR5" s="1029" t="s">
        <v>385</v>
      </c>
      <c r="CS5" s="1030"/>
      <c r="CT5" s="1030"/>
      <c r="CU5" s="1030"/>
      <c r="CV5" s="1031"/>
      <c r="CW5" s="1029" t="s">
        <v>386</v>
      </c>
      <c r="CX5" s="1030"/>
      <c r="CY5" s="1030"/>
      <c r="CZ5" s="1030"/>
      <c r="DA5" s="1031"/>
      <c r="DB5" s="1029" t="s">
        <v>387</v>
      </c>
      <c r="DC5" s="1030"/>
      <c r="DD5" s="1030"/>
      <c r="DE5" s="1030"/>
      <c r="DF5" s="1031"/>
      <c r="DG5" s="1112" t="s">
        <v>388</v>
      </c>
      <c r="DH5" s="1113"/>
      <c r="DI5" s="1113"/>
      <c r="DJ5" s="1113"/>
      <c r="DK5" s="1114"/>
      <c r="DL5" s="1112" t="s">
        <v>389</v>
      </c>
      <c r="DM5" s="1113"/>
      <c r="DN5" s="1113"/>
      <c r="DO5" s="1113"/>
      <c r="DP5" s="1114"/>
      <c r="DQ5" s="1029" t="s">
        <v>390</v>
      </c>
      <c r="DR5" s="1030"/>
      <c r="DS5" s="1030"/>
      <c r="DT5" s="1030"/>
      <c r="DU5" s="1031"/>
      <c r="DV5" s="1029" t="s">
        <v>381</v>
      </c>
      <c r="DW5" s="1030"/>
      <c r="DX5" s="1030"/>
      <c r="DY5" s="1030"/>
      <c r="DZ5" s="1043"/>
      <c r="EA5" s="230"/>
    </row>
    <row r="6" spans="1:131" s="231"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c r="A7" s="232">
        <v>1</v>
      </c>
      <c r="B7" s="1075" t="s">
        <v>391</v>
      </c>
      <c r="C7" s="1076"/>
      <c r="D7" s="1076"/>
      <c r="E7" s="1076"/>
      <c r="F7" s="1076"/>
      <c r="G7" s="1076"/>
      <c r="H7" s="1076"/>
      <c r="I7" s="1076"/>
      <c r="J7" s="1076"/>
      <c r="K7" s="1076"/>
      <c r="L7" s="1076"/>
      <c r="M7" s="1076"/>
      <c r="N7" s="1076"/>
      <c r="O7" s="1076"/>
      <c r="P7" s="1077"/>
      <c r="Q7" s="1130">
        <v>17202.031999999999</v>
      </c>
      <c r="R7" s="1131"/>
      <c r="S7" s="1131"/>
      <c r="T7" s="1131"/>
      <c r="U7" s="1131"/>
      <c r="V7" s="1131">
        <v>16450.237000000001</v>
      </c>
      <c r="W7" s="1131"/>
      <c r="X7" s="1131"/>
      <c r="Y7" s="1131"/>
      <c r="Z7" s="1131"/>
      <c r="AA7" s="1131">
        <v>751.79499999999996</v>
      </c>
      <c r="AB7" s="1131"/>
      <c r="AC7" s="1131"/>
      <c r="AD7" s="1131"/>
      <c r="AE7" s="1132"/>
      <c r="AF7" s="1133">
        <v>710</v>
      </c>
      <c r="AG7" s="1134"/>
      <c r="AH7" s="1134"/>
      <c r="AI7" s="1134"/>
      <c r="AJ7" s="1135"/>
      <c r="AK7" s="1136">
        <v>1158.3889999999999</v>
      </c>
      <c r="AL7" s="1137"/>
      <c r="AM7" s="1137"/>
      <c r="AN7" s="1137"/>
      <c r="AO7" s="1137"/>
      <c r="AP7" s="1137">
        <v>11212.050999999999</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588</v>
      </c>
      <c r="BT7" s="1128"/>
      <c r="BU7" s="1128"/>
      <c r="BV7" s="1128"/>
      <c r="BW7" s="1128"/>
      <c r="BX7" s="1128"/>
      <c r="BY7" s="1128"/>
      <c r="BZ7" s="1128"/>
      <c r="CA7" s="1128"/>
      <c r="CB7" s="1128"/>
      <c r="CC7" s="1128"/>
      <c r="CD7" s="1128"/>
      <c r="CE7" s="1128"/>
      <c r="CF7" s="1128"/>
      <c r="CG7" s="1140"/>
      <c r="CH7" s="1124">
        <v>-5.7290000000000001</v>
      </c>
      <c r="CI7" s="1125"/>
      <c r="CJ7" s="1125"/>
      <c r="CK7" s="1125"/>
      <c r="CL7" s="1126"/>
      <c r="CM7" s="1124">
        <v>218.636</v>
      </c>
      <c r="CN7" s="1125"/>
      <c r="CO7" s="1125"/>
      <c r="CP7" s="1125"/>
      <c r="CQ7" s="1126"/>
      <c r="CR7" s="1124">
        <v>15</v>
      </c>
      <c r="CS7" s="1125"/>
      <c r="CT7" s="1125"/>
      <c r="CU7" s="1125"/>
      <c r="CV7" s="1126"/>
      <c r="CW7" s="1124" t="s">
        <v>577</v>
      </c>
      <c r="CX7" s="1125"/>
      <c r="CY7" s="1125"/>
      <c r="CZ7" s="1125"/>
      <c r="DA7" s="1126"/>
      <c r="DB7" s="1124" t="s">
        <v>577</v>
      </c>
      <c r="DC7" s="1125"/>
      <c r="DD7" s="1125"/>
      <c r="DE7" s="1125"/>
      <c r="DF7" s="1126"/>
      <c r="DG7" s="1124" t="s">
        <v>577</v>
      </c>
      <c r="DH7" s="1125"/>
      <c r="DI7" s="1125"/>
      <c r="DJ7" s="1125"/>
      <c r="DK7" s="1126"/>
      <c r="DL7" s="1124" t="s">
        <v>577</v>
      </c>
      <c r="DM7" s="1125"/>
      <c r="DN7" s="1125"/>
      <c r="DO7" s="1125"/>
      <c r="DP7" s="1126"/>
      <c r="DQ7" s="1124" t="s">
        <v>577</v>
      </c>
      <c r="DR7" s="1125"/>
      <c r="DS7" s="1125"/>
      <c r="DT7" s="1125"/>
      <c r="DU7" s="1126"/>
      <c r="DV7" s="1127"/>
      <c r="DW7" s="1128"/>
      <c r="DX7" s="1128"/>
      <c r="DY7" s="1128"/>
      <c r="DZ7" s="1129"/>
      <c r="EA7" s="230"/>
    </row>
    <row r="8" spans="1:131" s="231" customFormat="1" ht="26.25" customHeight="1">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582</v>
      </c>
      <c r="BT8" s="1021"/>
      <c r="BU8" s="1021"/>
      <c r="BV8" s="1021"/>
      <c r="BW8" s="1021"/>
      <c r="BX8" s="1021"/>
      <c r="BY8" s="1021"/>
      <c r="BZ8" s="1021"/>
      <c r="CA8" s="1021"/>
      <c r="CB8" s="1021"/>
      <c r="CC8" s="1021"/>
      <c r="CD8" s="1021"/>
      <c r="CE8" s="1021"/>
      <c r="CF8" s="1021"/>
      <c r="CG8" s="1042"/>
      <c r="CH8" s="1017">
        <v>1.8680000000000001</v>
      </c>
      <c r="CI8" s="1018"/>
      <c r="CJ8" s="1018"/>
      <c r="CK8" s="1018"/>
      <c r="CL8" s="1019"/>
      <c r="CM8" s="1017">
        <v>25.698</v>
      </c>
      <c r="CN8" s="1018"/>
      <c r="CO8" s="1018"/>
      <c r="CP8" s="1018"/>
      <c r="CQ8" s="1019"/>
      <c r="CR8" s="1017">
        <v>80</v>
      </c>
      <c r="CS8" s="1018"/>
      <c r="CT8" s="1018"/>
      <c r="CU8" s="1018"/>
      <c r="CV8" s="1019"/>
      <c r="CW8" s="1017" t="s">
        <v>577</v>
      </c>
      <c r="CX8" s="1018"/>
      <c r="CY8" s="1018"/>
      <c r="CZ8" s="1018"/>
      <c r="DA8" s="1019"/>
      <c r="DB8" s="1017" t="s">
        <v>577</v>
      </c>
      <c r="DC8" s="1018"/>
      <c r="DD8" s="1018"/>
      <c r="DE8" s="1018"/>
      <c r="DF8" s="1019"/>
      <c r="DG8" s="1017" t="s">
        <v>577</v>
      </c>
      <c r="DH8" s="1018"/>
      <c r="DI8" s="1018"/>
      <c r="DJ8" s="1018"/>
      <c r="DK8" s="1019"/>
      <c r="DL8" s="1017" t="s">
        <v>577</v>
      </c>
      <c r="DM8" s="1018"/>
      <c r="DN8" s="1018"/>
      <c r="DO8" s="1018"/>
      <c r="DP8" s="1019"/>
      <c r="DQ8" s="1017" t="s">
        <v>577</v>
      </c>
      <c r="DR8" s="1018"/>
      <c r="DS8" s="1018"/>
      <c r="DT8" s="1018"/>
      <c r="DU8" s="1019"/>
      <c r="DV8" s="1020"/>
      <c r="DW8" s="1021"/>
      <c r="DX8" s="1021"/>
      <c r="DY8" s="1021"/>
      <c r="DZ8" s="1022"/>
      <c r="EA8" s="230"/>
    </row>
    <row r="9" spans="1:131" s="231" customFormat="1" ht="26.25" customHeight="1">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t="s">
        <v>586</v>
      </c>
      <c r="BS9" s="1020" t="s">
        <v>583</v>
      </c>
      <c r="BT9" s="1021"/>
      <c r="BU9" s="1021"/>
      <c r="BV9" s="1021"/>
      <c r="BW9" s="1021"/>
      <c r="BX9" s="1021"/>
      <c r="BY9" s="1021"/>
      <c r="BZ9" s="1021"/>
      <c r="CA9" s="1021"/>
      <c r="CB9" s="1021"/>
      <c r="CC9" s="1021"/>
      <c r="CD9" s="1021"/>
      <c r="CE9" s="1021"/>
      <c r="CF9" s="1021"/>
      <c r="CG9" s="1042"/>
      <c r="CH9" s="1017">
        <v>-9.8789999999999996</v>
      </c>
      <c r="CI9" s="1018"/>
      <c r="CJ9" s="1018"/>
      <c r="CK9" s="1018"/>
      <c r="CL9" s="1019"/>
      <c r="CM9" s="1017">
        <v>-37.107999999999997</v>
      </c>
      <c r="CN9" s="1018"/>
      <c r="CO9" s="1018"/>
      <c r="CP9" s="1018"/>
      <c r="CQ9" s="1019"/>
      <c r="CR9" s="1017">
        <v>26</v>
      </c>
      <c r="CS9" s="1018"/>
      <c r="CT9" s="1018"/>
      <c r="CU9" s="1018"/>
      <c r="CV9" s="1019"/>
      <c r="CW9" s="1017" t="s">
        <v>577</v>
      </c>
      <c r="CX9" s="1018"/>
      <c r="CY9" s="1018"/>
      <c r="CZ9" s="1018"/>
      <c r="DA9" s="1019"/>
      <c r="DB9" s="1017" t="s">
        <v>577</v>
      </c>
      <c r="DC9" s="1018"/>
      <c r="DD9" s="1018"/>
      <c r="DE9" s="1018"/>
      <c r="DF9" s="1019"/>
      <c r="DG9" s="1017" t="s">
        <v>577</v>
      </c>
      <c r="DH9" s="1018"/>
      <c r="DI9" s="1018"/>
      <c r="DJ9" s="1018"/>
      <c r="DK9" s="1019"/>
      <c r="DL9" s="1017">
        <v>98.49</v>
      </c>
      <c r="DM9" s="1018"/>
      <c r="DN9" s="1018"/>
      <c r="DO9" s="1018"/>
      <c r="DP9" s="1019"/>
      <c r="DQ9" s="1017">
        <v>88.641000000000005</v>
      </c>
      <c r="DR9" s="1018"/>
      <c r="DS9" s="1018"/>
      <c r="DT9" s="1018"/>
      <c r="DU9" s="1019"/>
      <c r="DV9" s="1020"/>
      <c r="DW9" s="1021"/>
      <c r="DX9" s="1021"/>
      <c r="DY9" s="1021"/>
      <c r="DZ9" s="1022"/>
      <c r="EA9" s="230"/>
    </row>
    <row r="10" spans="1:131" s="231" customFormat="1" ht="26.25" customHeight="1">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584</v>
      </c>
      <c r="BT10" s="1021"/>
      <c r="BU10" s="1021"/>
      <c r="BV10" s="1021"/>
      <c r="BW10" s="1021"/>
      <c r="BX10" s="1021"/>
      <c r="BY10" s="1021"/>
      <c r="BZ10" s="1021"/>
      <c r="CA10" s="1021"/>
      <c r="CB10" s="1021"/>
      <c r="CC10" s="1021"/>
      <c r="CD10" s="1021"/>
      <c r="CE10" s="1021"/>
      <c r="CF10" s="1021"/>
      <c r="CG10" s="1042"/>
      <c r="CH10" s="1017">
        <v>162.50800000000001</v>
      </c>
      <c r="CI10" s="1018"/>
      <c r="CJ10" s="1018"/>
      <c r="CK10" s="1018"/>
      <c r="CL10" s="1019"/>
      <c r="CM10" s="1017">
        <v>621.32600000000002</v>
      </c>
      <c r="CN10" s="1018"/>
      <c r="CO10" s="1018"/>
      <c r="CP10" s="1018"/>
      <c r="CQ10" s="1019"/>
      <c r="CR10" s="1017">
        <v>15</v>
      </c>
      <c r="CS10" s="1018"/>
      <c r="CT10" s="1018"/>
      <c r="CU10" s="1018"/>
      <c r="CV10" s="1019"/>
      <c r="CW10" s="1017" t="s">
        <v>577</v>
      </c>
      <c r="CX10" s="1018"/>
      <c r="CY10" s="1018"/>
      <c r="CZ10" s="1018"/>
      <c r="DA10" s="1019"/>
      <c r="DB10" s="1017" t="s">
        <v>577</v>
      </c>
      <c r="DC10" s="1018"/>
      <c r="DD10" s="1018"/>
      <c r="DE10" s="1018"/>
      <c r="DF10" s="1019"/>
      <c r="DG10" s="1017" t="s">
        <v>577</v>
      </c>
      <c r="DH10" s="1018"/>
      <c r="DI10" s="1018"/>
      <c r="DJ10" s="1018"/>
      <c r="DK10" s="1019"/>
      <c r="DL10" s="1017" t="s">
        <v>577</v>
      </c>
      <c r="DM10" s="1018"/>
      <c r="DN10" s="1018"/>
      <c r="DO10" s="1018"/>
      <c r="DP10" s="1019"/>
      <c r="DQ10" s="1017" t="s">
        <v>577</v>
      </c>
      <c r="DR10" s="1018"/>
      <c r="DS10" s="1018"/>
      <c r="DT10" s="1018"/>
      <c r="DU10" s="1019"/>
      <c r="DV10" s="1020"/>
      <c r="DW10" s="1021"/>
      <c r="DX10" s="1021"/>
      <c r="DY10" s="1021"/>
      <c r="DZ10" s="1022"/>
      <c r="EA10" s="230"/>
    </row>
    <row r="11" spans="1:131" s="231" customFormat="1" ht="26.25" customHeight="1">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t="s">
        <v>589</v>
      </c>
      <c r="BT11" s="1021"/>
      <c r="BU11" s="1021"/>
      <c r="BV11" s="1021"/>
      <c r="BW11" s="1021"/>
      <c r="BX11" s="1021"/>
      <c r="BY11" s="1021"/>
      <c r="BZ11" s="1021"/>
      <c r="CA11" s="1021"/>
      <c r="CB11" s="1021"/>
      <c r="CC11" s="1021"/>
      <c r="CD11" s="1021"/>
      <c r="CE11" s="1021"/>
      <c r="CF11" s="1021"/>
      <c r="CG11" s="1042"/>
      <c r="CH11" s="1017">
        <v>-7.9000000000000001E-2</v>
      </c>
      <c r="CI11" s="1018"/>
      <c r="CJ11" s="1018"/>
      <c r="CK11" s="1018"/>
      <c r="CL11" s="1019"/>
      <c r="CM11" s="1017">
        <v>10.351000000000001</v>
      </c>
      <c r="CN11" s="1018"/>
      <c r="CO11" s="1018"/>
      <c r="CP11" s="1018"/>
      <c r="CQ11" s="1019"/>
      <c r="CR11" s="1017">
        <v>2</v>
      </c>
      <c r="CS11" s="1018"/>
      <c r="CT11" s="1018"/>
      <c r="CU11" s="1018"/>
      <c r="CV11" s="1019"/>
      <c r="CW11" s="1017" t="s">
        <v>577</v>
      </c>
      <c r="CX11" s="1018"/>
      <c r="CY11" s="1018"/>
      <c r="CZ11" s="1018"/>
      <c r="DA11" s="1019"/>
      <c r="DB11" s="1017" t="s">
        <v>577</v>
      </c>
      <c r="DC11" s="1018"/>
      <c r="DD11" s="1018"/>
      <c r="DE11" s="1018"/>
      <c r="DF11" s="1019"/>
      <c r="DG11" s="1017" t="s">
        <v>577</v>
      </c>
      <c r="DH11" s="1018"/>
      <c r="DI11" s="1018"/>
      <c r="DJ11" s="1018"/>
      <c r="DK11" s="1019"/>
      <c r="DL11" s="1017" t="s">
        <v>577</v>
      </c>
      <c r="DM11" s="1018"/>
      <c r="DN11" s="1018"/>
      <c r="DO11" s="1018"/>
      <c r="DP11" s="1019"/>
      <c r="DQ11" s="1017" t="s">
        <v>577</v>
      </c>
      <c r="DR11" s="1018"/>
      <c r="DS11" s="1018"/>
      <c r="DT11" s="1018"/>
      <c r="DU11" s="1019"/>
      <c r="DV11" s="1020"/>
      <c r="DW11" s="1021"/>
      <c r="DX11" s="1021"/>
      <c r="DY11" s="1021"/>
      <c r="DZ11" s="1022"/>
      <c r="EA11" s="230"/>
    </row>
    <row r="12" spans="1:131" s="231" customFormat="1" ht="26.25" customHeight="1">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t="s">
        <v>587</v>
      </c>
      <c r="BT12" s="1021"/>
      <c r="BU12" s="1021"/>
      <c r="BV12" s="1021"/>
      <c r="BW12" s="1021"/>
      <c r="BX12" s="1021"/>
      <c r="BY12" s="1021"/>
      <c r="BZ12" s="1021"/>
      <c r="CA12" s="1021"/>
      <c r="CB12" s="1021"/>
      <c r="CC12" s="1021"/>
      <c r="CD12" s="1021"/>
      <c r="CE12" s="1021"/>
      <c r="CF12" s="1021"/>
      <c r="CG12" s="1042"/>
      <c r="CH12" s="1017">
        <v>9.14</v>
      </c>
      <c r="CI12" s="1018"/>
      <c r="CJ12" s="1018"/>
      <c r="CK12" s="1018"/>
      <c r="CL12" s="1019"/>
      <c r="CM12" s="1017">
        <v>254.18100000000001</v>
      </c>
      <c r="CN12" s="1018"/>
      <c r="CO12" s="1018"/>
      <c r="CP12" s="1018"/>
      <c r="CQ12" s="1019"/>
      <c r="CR12" s="1017">
        <v>13</v>
      </c>
      <c r="CS12" s="1018"/>
      <c r="CT12" s="1018"/>
      <c r="CU12" s="1018"/>
      <c r="CV12" s="1019"/>
      <c r="CW12" s="1017" t="s">
        <v>577</v>
      </c>
      <c r="CX12" s="1018"/>
      <c r="CY12" s="1018"/>
      <c r="CZ12" s="1018"/>
      <c r="DA12" s="1019"/>
      <c r="DB12" s="1017" t="s">
        <v>577</v>
      </c>
      <c r="DC12" s="1018"/>
      <c r="DD12" s="1018"/>
      <c r="DE12" s="1018"/>
      <c r="DF12" s="1019"/>
      <c r="DG12" s="1017" t="s">
        <v>577</v>
      </c>
      <c r="DH12" s="1018"/>
      <c r="DI12" s="1018"/>
      <c r="DJ12" s="1018"/>
      <c r="DK12" s="1019"/>
      <c r="DL12" s="1017" t="s">
        <v>577</v>
      </c>
      <c r="DM12" s="1018"/>
      <c r="DN12" s="1018"/>
      <c r="DO12" s="1018"/>
      <c r="DP12" s="1019"/>
      <c r="DQ12" s="1017" t="s">
        <v>577</v>
      </c>
      <c r="DR12" s="1018"/>
      <c r="DS12" s="1018"/>
      <c r="DT12" s="1018"/>
      <c r="DU12" s="1019"/>
      <c r="DV12" s="1020"/>
      <c r="DW12" s="1021"/>
      <c r="DX12" s="1021"/>
      <c r="DY12" s="1021"/>
      <c r="DZ12" s="1022"/>
      <c r="EA12" s="230"/>
    </row>
    <row r="13" spans="1:131" s="231" customFormat="1" ht="26.25" customHeight="1">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t="s">
        <v>586</v>
      </c>
      <c r="BS13" s="1020" t="s">
        <v>585</v>
      </c>
      <c r="BT13" s="1021"/>
      <c r="BU13" s="1021"/>
      <c r="BV13" s="1021"/>
      <c r="BW13" s="1021"/>
      <c r="BX13" s="1021"/>
      <c r="BY13" s="1021"/>
      <c r="BZ13" s="1021"/>
      <c r="CA13" s="1021"/>
      <c r="CB13" s="1021"/>
      <c r="CC13" s="1021"/>
      <c r="CD13" s="1021"/>
      <c r="CE13" s="1021"/>
      <c r="CF13" s="1021"/>
      <c r="CG13" s="1042"/>
      <c r="CH13" s="1017">
        <v>86.326999999999998</v>
      </c>
      <c r="CI13" s="1018"/>
      <c r="CJ13" s="1018"/>
      <c r="CK13" s="1018"/>
      <c r="CL13" s="1019"/>
      <c r="CM13" s="1017">
        <v>112.45099999999999</v>
      </c>
      <c r="CN13" s="1018"/>
      <c r="CO13" s="1018"/>
      <c r="CP13" s="1018"/>
      <c r="CQ13" s="1019"/>
      <c r="CR13" s="1017">
        <v>4.5</v>
      </c>
      <c r="CS13" s="1018"/>
      <c r="CT13" s="1018"/>
      <c r="CU13" s="1018"/>
      <c r="CV13" s="1019"/>
      <c r="CW13" s="1017" t="s">
        <v>577</v>
      </c>
      <c r="CX13" s="1018"/>
      <c r="CY13" s="1018"/>
      <c r="CZ13" s="1018"/>
      <c r="DA13" s="1019"/>
      <c r="DB13" s="1017" t="s">
        <v>577</v>
      </c>
      <c r="DC13" s="1018"/>
      <c r="DD13" s="1018"/>
      <c r="DE13" s="1018"/>
      <c r="DF13" s="1019"/>
      <c r="DG13" s="1017" t="s">
        <v>577</v>
      </c>
      <c r="DH13" s="1018"/>
      <c r="DI13" s="1018"/>
      <c r="DJ13" s="1018"/>
      <c r="DK13" s="1019"/>
      <c r="DL13" s="1017">
        <v>13.705</v>
      </c>
      <c r="DM13" s="1018"/>
      <c r="DN13" s="1018"/>
      <c r="DO13" s="1018"/>
      <c r="DP13" s="1019"/>
      <c r="DQ13" s="1017">
        <v>1.371</v>
      </c>
      <c r="DR13" s="1018"/>
      <c r="DS13" s="1018"/>
      <c r="DT13" s="1018"/>
      <c r="DU13" s="1019"/>
      <c r="DV13" s="1020"/>
      <c r="DW13" s="1021"/>
      <c r="DX13" s="1021"/>
      <c r="DY13" s="1021"/>
      <c r="DZ13" s="1022"/>
      <c r="EA13" s="230"/>
    </row>
    <row r="14" spans="1:131" s="231" customFormat="1" ht="26.25" customHeight="1">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392</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c r="A23" s="236" t="s">
        <v>393</v>
      </c>
      <c r="B23" s="965" t="s">
        <v>394</v>
      </c>
      <c r="C23" s="966"/>
      <c r="D23" s="966"/>
      <c r="E23" s="966"/>
      <c r="F23" s="966"/>
      <c r="G23" s="966"/>
      <c r="H23" s="966"/>
      <c r="I23" s="966"/>
      <c r="J23" s="966"/>
      <c r="K23" s="966"/>
      <c r="L23" s="966"/>
      <c r="M23" s="966"/>
      <c r="N23" s="966"/>
      <c r="O23" s="966"/>
      <c r="P23" s="976"/>
      <c r="Q23" s="1095">
        <v>17202.031999999999</v>
      </c>
      <c r="R23" s="1089"/>
      <c r="S23" s="1089"/>
      <c r="T23" s="1089"/>
      <c r="U23" s="1089"/>
      <c r="V23" s="1089">
        <v>16450.237000000001</v>
      </c>
      <c r="W23" s="1089"/>
      <c r="X23" s="1089"/>
      <c r="Y23" s="1089"/>
      <c r="Z23" s="1089"/>
      <c r="AA23" s="1089">
        <v>751.79499999999996</v>
      </c>
      <c r="AB23" s="1089"/>
      <c r="AC23" s="1089"/>
      <c r="AD23" s="1089"/>
      <c r="AE23" s="1096"/>
      <c r="AF23" s="1097">
        <v>710</v>
      </c>
      <c r="AG23" s="1089"/>
      <c r="AH23" s="1089"/>
      <c r="AI23" s="1089"/>
      <c r="AJ23" s="1098"/>
      <c r="AK23" s="1099"/>
      <c r="AL23" s="1100"/>
      <c r="AM23" s="1100"/>
      <c r="AN23" s="1100"/>
      <c r="AO23" s="1100"/>
      <c r="AP23" s="1089">
        <v>11212.050999999999</v>
      </c>
      <c r="AQ23" s="1089"/>
      <c r="AR23" s="1089"/>
      <c r="AS23" s="1089"/>
      <c r="AT23" s="1089"/>
      <c r="AU23" s="1090"/>
      <c r="AV23" s="1090"/>
      <c r="AW23" s="1090"/>
      <c r="AX23" s="1090"/>
      <c r="AY23" s="1091"/>
      <c r="AZ23" s="1092" t="s">
        <v>395</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c r="A24" s="1088" t="s">
        <v>396</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c r="A25" s="1087" t="s">
        <v>397</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c r="A26" s="1023" t="s">
        <v>374</v>
      </c>
      <c r="B26" s="1024"/>
      <c r="C26" s="1024"/>
      <c r="D26" s="1024"/>
      <c r="E26" s="1024"/>
      <c r="F26" s="1024"/>
      <c r="G26" s="1024"/>
      <c r="H26" s="1024"/>
      <c r="I26" s="1024"/>
      <c r="J26" s="1024"/>
      <c r="K26" s="1024"/>
      <c r="L26" s="1024"/>
      <c r="M26" s="1024"/>
      <c r="N26" s="1024"/>
      <c r="O26" s="1024"/>
      <c r="P26" s="1025"/>
      <c r="Q26" s="1029" t="s">
        <v>398</v>
      </c>
      <c r="R26" s="1030"/>
      <c r="S26" s="1030"/>
      <c r="T26" s="1030"/>
      <c r="U26" s="1031"/>
      <c r="V26" s="1029" t="s">
        <v>399</v>
      </c>
      <c r="W26" s="1030"/>
      <c r="X26" s="1030"/>
      <c r="Y26" s="1030"/>
      <c r="Z26" s="1031"/>
      <c r="AA26" s="1029" t="s">
        <v>400</v>
      </c>
      <c r="AB26" s="1030"/>
      <c r="AC26" s="1030"/>
      <c r="AD26" s="1030"/>
      <c r="AE26" s="1030"/>
      <c r="AF26" s="1083" t="s">
        <v>401</v>
      </c>
      <c r="AG26" s="1036"/>
      <c r="AH26" s="1036"/>
      <c r="AI26" s="1036"/>
      <c r="AJ26" s="1084"/>
      <c r="AK26" s="1030" t="s">
        <v>402</v>
      </c>
      <c r="AL26" s="1030"/>
      <c r="AM26" s="1030"/>
      <c r="AN26" s="1030"/>
      <c r="AO26" s="1031"/>
      <c r="AP26" s="1029" t="s">
        <v>403</v>
      </c>
      <c r="AQ26" s="1030"/>
      <c r="AR26" s="1030"/>
      <c r="AS26" s="1030"/>
      <c r="AT26" s="1031"/>
      <c r="AU26" s="1029" t="s">
        <v>404</v>
      </c>
      <c r="AV26" s="1030"/>
      <c r="AW26" s="1030"/>
      <c r="AX26" s="1030"/>
      <c r="AY26" s="1031"/>
      <c r="AZ26" s="1029" t="s">
        <v>405</v>
      </c>
      <c r="BA26" s="1030"/>
      <c r="BB26" s="1030"/>
      <c r="BC26" s="1030"/>
      <c r="BD26" s="1031"/>
      <c r="BE26" s="1029" t="s">
        <v>381</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c r="A28" s="238">
        <v>1</v>
      </c>
      <c r="B28" s="1075" t="s">
        <v>406</v>
      </c>
      <c r="C28" s="1076"/>
      <c r="D28" s="1076"/>
      <c r="E28" s="1076"/>
      <c r="F28" s="1076"/>
      <c r="G28" s="1076"/>
      <c r="H28" s="1076"/>
      <c r="I28" s="1076"/>
      <c r="J28" s="1076"/>
      <c r="K28" s="1076"/>
      <c r="L28" s="1076"/>
      <c r="M28" s="1076"/>
      <c r="N28" s="1076"/>
      <c r="O28" s="1076"/>
      <c r="P28" s="1077"/>
      <c r="Q28" s="1078">
        <v>3543.4180000000001</v>
      </c>
      <c r="R28" s="1079"/>
      <c r="S28" s="1079"/>
      <c r="T28" s="1079"/>
      <c r="U28" s="1079"/>
      <c r="V28" s="1079">
        <v>3524.23</v>
      </c>
      <c r="W28" s="1079"/>
      <c r="X28" s="1079"/>
      <c r="Y28" s="1079"/>
      <c r="Z28" s="1079"/>
      <c r="AA28" s="1079">
        <v>19.187999999999999</v>
      </c>
      <c r="AB28" s="1079"/>
      <c r="AC28" s="1079"/>
      <c r="AD28" s="1079"/>
      <c r="AE28" s="1080"/>
      <c r="AF28" s="1081">
        <v>19.187999999999999</v>
      </c>
      <c r="AG28" s="1079"/>
      <c r="AH28" s="1079"/>
      <c r="AI28" s="1079"/>
      <c r="AJ28" s="1082"/>
      <c r="AK28" s="1070">
        <v>362.74799999999999</v>
      </c>
      <c r="AL28" s="1071"/>
      <c r="AM28" s="1071"/>
      <c r="AN28" s="1071"/>
      <c r="AO28" s="1071"/>
      <c r="AP28" s="1071" t="s">
        <v>577</v>
      </c>
      <c r="AQ28" s="1071"/>
      <c r="AR28" s="1071"/>
      <c r="AS28" s="1071"/>
      <c r="AT28" s="1071"/>
      <c r="AU28" s="1071" t="s">
        <v>577</v>
      </c>
      <c r="AV28" s="1071"/>
      <c r="AW28" s="1071"/>
      <c r="AX28" s="1071"/>
      <c r="AY28" s="1071"/>
      <c r="AZ28" s="1072" t="s">
        <v>577</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c r="A29" s="238">
        <v>2</v>
      </c>
      <c r="B29" s="1058" t="s">
        <v>407</v>
      </c>
      <c r="C29" s="1059"/>
      <c r="D29" s="1059"/>
      <c r="E29" s="1059"/>
      <c r="F29" s="1059"/>
      <c r="G29" s="1059"/>
      <c r="H29" s="1059"/>
      <c r="I29" s="1059"/>
      <c r="J29" s="1059"/>
      <c r="K29" s="1059"/>
      <c r="L29" s="1059"/>
      <c r="M29" s="1059"/>
      <c r="N29" s="1059"/>
      <c r="O29" s="1059"/>
      <c r="P29" s="1060"/>
      <c r="Q29" s="1066">
        <v>2905.2530000000002</v>
      </c>
      <c r="R29" s="1067"/>
      <c r="S29" s="1067"/>
      <c r="T29" s="1067"/>
      <c r="U29" s="1067"/>
      <c r="V29" s="1067">
        <v>2748.491</v>
      </c>
      <c r="W29" s="1067"/>
      <c r="X29" s="1067"/>
      <c r="Y29" s="1067"/>
      <c r="Z29" s="1067"/>
      <c r="AA29" s="1067">
        <v>156.762</v>
      </c>
      <c r="AB29" s="1067"/>
      <c r="AC29" s="1067"/>
      <c r="AD29" s="1067"/>
      <c r="AE29" s="1068"/>
      <c r="AF29" s="1063">
        <v>156.762</v>
      </c>
      <c r="AG29" s="1064"/>
      <c r="AH29" s="1064"/>
      <c r="AI29" s="1064"/>
      <c r="AJ29" s="1065"/>
      <c r="AK29" s="1008">
        <v>490.53</v>
      </c>
      <c r="AL29" s="999"/>
      <c r="AM29" s="999"/>
      <c r="AN29" s="999"/>
      <c r="AO29" s="999"/>
      <c r="AP29" s="999" t="s">
        <v>577</v>
      </c>
      <c r="AQ29" s="999"/>
      <c r="AR29" s="999"/>
      <c r="AS29" s="999"/>
      <c r="AT29" s="999"/>
      <c r="AU29" s="999" t="s">
        <v>577</v>
      </c>
      <c r="AV29" s="999"/>
      <c r="AW29" s="999"/>
      <c r="AX29" s="999"/>
      <c r="AY29" s="999"/>
      <c r="AZ29" s="1069" t="s">
        <v>577</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c r="A30" s="238">
        <v>3</v>
      </c>
      <c r="B30" s="1058" t="s">
        <v>408</v>
      </c>
      <c r="C30" s="1059"/>
      <c r="D30" s="1059"/>
      <c r="E30" s="1059"/>
      <c r="F30" s="1059"/>
      <c r="G30" s="1059"/>
      <c r="H30" s="1059"/>
      <c r="I30" s="1059"/>
      <c r="J30" s="1059"/>
      <c r="K30" s="1059"/>
      <c r="L30" s="1059"/>
      <c r="M30" s="1059"/>
      <c r="N30" s="1059"/>
      <c r="O30" s="1059"/>
      <c r="P30" s="1060"/>
      <c r="Q30" s="1066">
        <v>359.80799999999999</v>
      </c>
      <c r="R30" s="1067"/>
      <c r="S30" s="1067"/>
      <c r="T30" s="1067"/>
      <c r="U30" s="1067"/>
      <c r="V30" s="1067">
        <v>357.55799999999999</v>
      </c>
      <c r="W30" s="1067"/>
      <c r="X30" s="1067"/>
      <c r="Y30" s="1067"/>
      <c r="Z30" s="1067"/>
      <c r="AA30" s="1067">
        <v>2.25</v>
      </c>
      <c r="AB30" s="1067"/>
      <c r="AC30" s="1067"/>
      <c r="AD30" s="1067"/>
      <c r="AE30" s="1068"/>
      <c r="AF30" s="1063">
        <v>2.25</v>
      </c>
      <c r="AG30" s="1064"/>
      <c r="AH30" s="1064"/>
      <c r="AI30" s="1064"/>
      <c r="AJ30" s="1065"/>
      <c r="AK30" s="1008">
        <v>118.422</v>
      </c>
      <c r="AL30" s="999"/>
      <c r="AM30" s="999"/>
      <c r="AN30" s="999"/>
      <c r="AO30" s="999"/>
      <c r="AP30" s="999" t="s">
        <v>577</v>
      </c>
      <c r="AQ30" s="999"/>
      <c r="AR30" s="999"/>
      <c r="AS30" s="999"/>
      <c r="AT30" s="999"/>
      <c r="AU30" s="999" t="s">
        <v>577</v>
      </c>
      <c r="AV30" s="999"/>
      <c r="AW30" s="999"/>
      <c r="AX30" s="999"/>
      <c r="AY30" s="999"/>
      <c r="AZ30" s="1069" t="s">
        <v>577</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c r="A31" s="238">
        <v>4</v>
      </c>
      <c r="B31" s="1058" t="s">
        <v>409</v>
      </c>
      <c r="C31" s="1059"/>
      <c r="D31" s="1059"/>
      <c r="E31" s="1059"/>
      <c r="F31" s="1059"/>
      <c r="G31" s="1059"/>
      <c r="H31" s="1059"/>
      <c r="I31" s="1059"/>
      <c r="J31" s="1059"/>
      <c r="K31" s="1059"/>
      <c r="L31" s="1059"/>
      <c r="M31" s="1059"/>
      <c r="N31" s="1059"/>
      <c r="O31" s="1059"/>
      <c r="P31" s="1060"/>
      <c r="Q31" s="1066">
        <v>408.11500000000001</v>
      </c>
      <c r="R31" s="1067"/>
      <c r="S31" s="1067"/>
      <c r="T31" s="1067"/>
      <c r="U31" s="1067"/>
      <c r="V31" s="1067">
        <v>354.69499999999999</v>
      </c>
      <c r="W31" s="1067"/>
      <c r="X31" s="1067"/>
      <c r="Y31" s="1067"/>
      <c r="Z31" s="1067"/>
      <c r="AA31" s="1067">
        <v>53.42</v>
      </c>
      <c r="AB31" s="1067"/>
      <c r="AC31" s="1067"/>
      <c r="AD31" s="1067"/>
      <c r="AE31" s="1068"/>
      <c r="AF31" s="1063">
        <v>641.12099999999998</v>
      </c>
      <c r="AG31" s="1064"/>
      <c r="AH31" s="1064"/>
      <c r="AI31" s="1064"/>
      <c r="AJ31" s="1065"/>
      <c r="AK31" s="1008">
        <v>0.55100000000000005</v>
      </c>
      <c r="AL31" s="999"/>
      <c r="AM31" s="999"/>
      <c r="AN31" s="999"/>
      <c r="AO31" s="999"/>
      <c r="AP31" s="999">
        <v>1894.4390000000001</v>
      </c>
      <c r="AQ31" s="999"/>
      <c r="AR31" s="999"/>
      <c r="AS31" s="999"/>
      <c r="AT31" s="999"/>
      <c r="AU31" s="999" t="s">
        <v>590</v>
      </c>
      <c r="AV31" s="999"/>
      <c r="AW31" s="999"/>
      <c r="AX31" s="999"/>
      <c r="AY31" s="999"/>
      <c r="AZ31" s="1069" t="s">
        <v>577</v>
      </c>
      <c r="BA31" s="1069"/>
      <c r="BB31" s="1069"/>
      <c r="BC31" s="1069"/>
      <c r="BD31" s="1069"/>
      <c r="BE31" s="1000" t="s">
        <v>410</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c r="A32" s="238">
        <v>5</v>
      </c>
      <c r="B32" s="1058" t="s">
        <v>411</v>
      </c>
      <c r="C32" s="1059"/>
      <c r="D32" s="1059"/>
      <c r="E32" s="1059"/>
      <c r="F32" s="1059"/>
      <c r="G32" s="1059"/>
      <c r="H32" s="1059"/>
      <c r="I32" s="1059"/>
      <c r="J32" s="1059"/>
      <c r="K32" s="1059"/>
      <c r="L32" s="1059"/>
      <c r="M32" s="1059"/>
      <c r="N32" s="1059"/>
      <c r="O32" s="1059"/>
      <c r="P32" s="1060"/>
      <c r="Q32" s="1066">
        <v>741.21100000000001</v>
      </c>
      <c r="R32" s="1067"/>
      <c r="S32" s="1067"/>
      <c r="T32" s="1067"/>
      <c r="U32" s="1067"/>
      <c r="V32" s="1067">
        <v>665.20500000000004</v>
      </c>
      <c r="W32" s="1067"/>
      <c r="X32" s="1067"/>
      <c r="Y32" s="1067"/>
      <c r="Z32" s="1067"/>
      <c r="AA32" s="1067">
        <v>76.006</v>
      </c>
      <c r="AB32" s="1067"/>
      <c r="AC32" s="1067"/>
      <c r="AD32" s="1067"/>
      <c r="AE32" s="1068"/>
      <c r="AF32" s="1063">
        <v>482.09500000000003</v>
      </c>
      <c r="AG32" s="1064"/>
      <c r="AH32" s="1064"/>
      <c r="AI32" s="1064"/>
      <c r="AJ32" s="1065"/>
      <c r="AK32" s="1008">
        <v>118.209</v>
      </c>
      <c r="AL32" s="999"/>
      <c r="AM32" s="999"/>
      <c r="AN32" s="999"/>
      <c r="AO32" s="999"/>
      <c r="AP32" s="999">
        <v>447.18299999999999</v>
      </c>
      <c r="AQ32" s="999"/>
      <c r="AR32" s="999"/>
      <c r="AS32" s="999"/>
      <c r="AT32" s="999"/>
      <c r="AU32" s="999">
        <v>223.59100000000001</v>
      </c>
      <c r="AV32" s="999"/>
      <c r="AW32" s="999"/>
      <c r="AX32" s="999"/>
      <c r="AY32" s="999"/>
      <c r="AZ32" s="1069" t="s">
        <v>577</v>
      </c>
      <c r="BA32" s="1069"/>
      <c r="BB32" s="1069"/>
      <c r="BC32" s="1069"/>
      <c r="BD32" s="1069"/>
      <c r="BE32" s="1000" t="s">
        <v>410</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c r="A33" s="238">
        <v>6</v>
      </c>
      <c r="B33" s="1058" t="s">
        <v>412</v>
      </c>
      <c r="C33" s="1059"/>
      <c r="D33" s="1059"/>
      <c r="E33" s="1059"/>
      <c r="F33" s="1059"/>
      <c r="G33" s="1059"/>
      <c r="H33" s="1059"/>
      <c r="I33" s="1059"/>
      <c r="J33" s="1059"/>
      <c r="K33" s="1059"/>
      <c r="L33" s="1059"/>
      <c r="M33" s="1059"/>
      <c r="N33" s="1059"/>
      <c r="O33" s="1059"/>
      <c r="P33" s="1060"/>
      <c r="Q33" s="1066">
        <v>744.97699999999998</v>
      </c>
      <c r="R33" s="1067"/>
      <c r="S33" s="1067"/>
      <c r="T33" s="1067"/>
      <c r="U33" s="1067"/>
      <c r="V33" s="1067">
        <v>676.11300000000006</v>
      </c>
      <c r="W33" s="1067"/>
      <c r="X33" s="1067"/>
      <c r="Y33" s="1067"/>
      <c r="Z33" s="1067"/>
      <c r="AA33" s="1067">
        <v>68.864000000000004</v>
      </c>
      <c r="AB33" s="1067"/>
      <c r="AC33" s="1067"/>
      <c r="AD33" s="1067"/>
      <c r="AE33" s="1068"/>
      <c r="AF33" s="1063">
        <v>74.346999999999994</v>
      </c>
      <c r="AG33" s="1064"/>
      <c r="AH33" s="1064"/>
      <c r="AI33" s="1064"/>
      <c r="AJ33" s="1065"/>
      <c r="AK33" s="1008">
        <v>312.70400000000001</v>
      </c>
      <c r="AL33" s="999"/>
      <c r="AM33" s="999"/>
      <c r="AN33" s="999"/>
      <c r="AO33" s="999"/>
      <c r="AP33" s="999">
        <v>2779.578</v>
      </c>
      <c r="AQ33" s="999"/>
      <c r="AR33" s="999"/>
      <c r="AS33" s="999"/>
      <c r="AT33" s="999"/>
      <c r="AU33" s="999">
        <v>2744.799</v>
      </c>
      <c r="AV33" s="999"/>
      <c r="AW33" s="999"/>
      <c r="AX33" s="999"/>
      <c r="AY33" s="999"/>
      <c r="AZ33" s="1069" t="s">
        <v>577</v>
      </c>
      <c r="BA33" s="1069"/>
      <c r="BB33" s="1069"/>
      <c r="BC33" s="1069"/>
      <c r="BD33" s="1069"/>
      <c r="BE33" s="1000" t="s">
        <v>410</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413</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c r="A63" s="236" t="s">
        <v>393</v>
      </c>
      <c r="B63" s="965" t="s">
        <v>414</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1375.7629999999999</v>
      </c>
      <c r="AG63" s="987"/>
      <c r="AH63" s="987"/>
      <c r="AI63" s="987"/>
      <c r="AJ63" s="1050"/>
      <c r="AK63" s="1051"/>
      <c r="AL63" s="991"/>
      <c r="AM63" s="991"/>
      <c r="AN63" s="991"/>
      <c r="AO63" s="991"/>
      <c r="AP63" s="987">
        <v>5121.2</v>
      </c>
      <c r="AQ63" s="987"/>
      <c r="AR63" s="987"/>
      <c r="AS63" s="987"/>
      <c r="AT63" s="987"/>
      <c r="AU63" s="987">
        <v>2968.39</v>
      </c>
      <c r="AV63" s="987"/>
      <c r="AW63" s="987"/>
      <c r="AX63" s="987"/>
      <c r="AY63" s="987"/>
      <c r="AZ63" s="1045"/>
      <c r="BA63" s="1045"/>
      <c r="BB63" s="1045"/>
      <c r="BC63" s="1045"/>
      <c r="BD63" s="1045"/>
      <c r="BE63" s="988"/>
      <c r="BF63" s="988"/>
      <c r="BG63" s="988"/>
      <c r="BH63" s="988"/>
      <c r="BI63" s="989"/>
      <c r="BJ63" s="1046" t="s">
        <v>415</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c r="A66" s="1023" t="s">
        <v>417</v>
      </c>
      <c r="B66" s="1024"/>
      <c r="C66" s="1024"/>
      <c r="D66" s="1024"/>
      <c r="E66" s="1024"/>
      <c r="F66" s="1024"/>
      <c r="G66" s="1024"/>
      <c r="H66" s="1024"/>
      <c r="I66" s="1024"/>
      <c r="J66" s="1024"/>
      <c r="K66" s="1024"/>
      <c r="L66" s="1024"/>
      <c r="M66" s="1024"/>
      <c r="N66" s="1024"/>
      <c r="O66" s="1024"/>
      <c r="P66" s="1025"/>
      <c r="Q66" s="1029" t="s">
        <v>418</v>
      </c>
      <c r="R66" s="1030"/>
      <c r="S66" s="1030"/>
      <c r="T66" s="1030"/>
      <c r="U66" s="1031"/>
      <c r="V66" s="1029" t="s">
        <v>419</v>
      </c>
      <c r="W66" s="1030"/>
      <c r="X66" s="1030"/>
      <c r="Y66" s="1030"/>
      <c r="Z66" s="1031"/>
      <c r="AA66" s="1029" t="s">
        <v>420</v>
      </c>
      <c r="AB66" s="1030"/>
      <c r="AC66" s="1030"/>
      <c r="AD66" s="1030"/>
      <c r="AE66" s="1031"/>
      <c r="AF66" s="1035" t="s">
        <v>421</v>
      </c>
      <c r="AG66" s="1036"/>
      <c r="AH66" s="1036"/>
      <c r="AI66" s="1036"/>
      <c r="AJ66" s="1037"/>
      <c r="AK66" s="1029" t="s">
        <v>422</v>
      </c>
      <c r="AL66" s="1024"/>
      <c r="AM66" s="1024"/>
      <c r="AN66" s="1024"/>
      <c r="AO66" s="1025"/>
      <c r="AP66" s="1029" t="s">
        <v>423</v>
      </c>
      <c r="AQ66" s="1030"/>
      <c r="AR66" s="1030"/>
      <c r="AS66" s="1030"/>
      <c r="AT66" s="1031"/>
      <c r="AU66" s="1029" t="s">
        <v>424</v>
      </c>
      <c r="AV66" s="1030"/>
      <c r="AW66" s="1030"/>
      <c r="AX66" s="1030"/>
      <c r="AY66" s="1031"/>
      <c r="AZ66" s="1029" t="s">
        <v>381</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c r="A68" s="232">
        <v>1</v>
      </c>
      <c r="B68" s="1013" t="s">
        <v>578</v>
      </c>
      <c r="C68" s="1014"/>
      <c r="D68" s="1014"/>
      <c r="E68" s="1014"/>
      <c r="F68" s="1014"/>
      <c r="G68" s="1014"/>
      <c r="H68" s="1014"/>
      <c r="I68" s="1014"/>
      <c r="J68" s="1014"/>
      <c r="K68" s="1014"/>
      <c r="L68" s="1014"/>
      <c r="M68" s="1014"/>
      <c r="N68" s="1014"/>
      <c r="O68" s="1014"/>
      <c r="P68" s="1015"/>
      <c r="Q68" s="1016">
        <v>12284</v>
      </c>
      <c r="R68" s="1010"/>
      <c r="S68" s="1010"/>
      <c r="T68" s="1010"/>
      <c r="U68" s="1010"/>
      <c r="V68" s="1010">
        <v>11939</v>
      </c>
      <c r="W68" s="1010"/>
      <c r="X68" s="1010"/>
      <c r="Y68" s="1010"/>
      <c r="Z68" s="1010"/>
      <c r="AA68" s="1010">
        <v>344</v>
      </c>
      <c r="AB68" s="1010"/>
      <c r="AC68" s="1010"/>
      <c r="AD68" s="1010"/>
      <c r="AE68" s="1010"/>
      <c r="AF68" s="1010">
        <v>344</v>
      </c>
      <c r="AG68" s="1010"/>
      <c r="AH68" s="1010"/>
      <c r="AI68" s="1010"/>
      <c r="AJ68" s="1010"/>
      <c r="AK68" s="1010">
        <v>534</v>
      </c>
      <c r="AL68" s="1010"/>
      <c r="AM68" s="1010"/>
      <c r="AN68" s="1010"/>
      <c r="AO68" s="1010"/>
      <c r="AP68" s="1010" t="s">
        <v>577</v>
      </c>
      <c r="AQ68" s="1010"/>
      <c r="AR68" s="1010"/>
      <c r="AS68" s="1010"/>
      <c r="AT68" s="1010"/>
      <c r="AU68" s="1010" t="s">
        <v>577</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c r="A69" s="234">
        <v>2</v>
      </c>
      <c r="B69" s="1002" t="s">
        <v>579</v>
      </c>
      <c r="C69" s="1003"/>
      <c r="D69" s="1003"/>
      <c r="E69" s="1003"/>
      <c r="F69" s="1003"/>
      <c r="G69" s="1003"/>
      <c r="H69" s="1003"/>
      <c r="I69" s="1003"/>
      <c r="J69" s="1003"/>
      <c r="K69" s="1003"/>
      <c r="L69" s="1003"/>
      <c r="M69" s="1003"/>
      <c r="N69" s="1003"/>
      <c r="O69" s="1003"/>
      <c r="P69" s="1004"/>
      <c r="Q69" s="1005">
        <v>1349</v>
      </c>
      <c r="R69" s="999"/>
      <c r="S69" s="999"/>
      <c r="T69" s="999"/>
      <c r="U69" s="999"/>
      <c r="V69" s="999">
        <v>1260</v>
      </c>
      <c r="W69" s="999"/>
      <c r="X69" s="999"/>
      <c r="Y69" s="999"/>
      <c r="Z69" s="999"/>
      <c r="AA69" s="999">
        <v>89</v>
      </c>
      <c r="AB69" s="999"/>
      <c r="AC69" s="999"/>
      <c r="AD69" s="999"/>
      <c r="AE69" s="999"/>
      <c r="AF69" s="999">
        <v>79</v>
      </c>
      <c r="AG69" s="999"/>
      <c r="AH69" s="999"/>
      <c r="AI69" s="999"/>
      <c r="AJ69" s="999"/>
      <c r="AK69" s="999">
        <v>419</v>
      </c>
      <c r="AL69" s="999"/>
      <c r="AM69" s="999"/>
      <c r="AN69" s="999"/>
      <c r="AO69" s="999"/>
      <c r="AP69" s="999" t="s">
        <v>577</v>
      </c>
      <c r="AQ69" s="999"/>
      <c r="AR69" s="999"/>
      <c r="AS69" s="999"/>
      <c r="AT69" s="999"/>
      <c r="AU69" s="999" t="s">
        <v>577</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c r="A70" s="234">
        <v>3</v>
      </c>
      <c r="B70" s="1002" t="s">
        <v>580</v>
      </c>
      <c r="C70" s="1003"/>
      <c r="D70" s="1003"/>
      <c r="E70" s="1003"/>
      <c r="F70" s="1003"/>
      <c r="G70" s="1003"/>
      <c r="H70" s="1003"/>
      <c r="I70" s="1003"/>
      <c r="J70" s="1003"/>
      <c r="K70" s="1003"/>
      <c r="L70" s="1003"/>
      <c r="M70" s="1003"/>
      <c r="N70" s="1003"/>
      <c r="O70" s="1003"/>
      <c r="P70" s="1004"/>
      <c r="Q70" s="1005">
        <v>233</v>
      </c>
      <c r="R70" s="999"/>
      <c r="S70" s="999"/>
      <c r="T70" s="999"/>
      <c r="U70" s="999"/>
      <c r="V70" s="999">
        <v>217</v>
      </c>
      <c r="W70" s="999"/>
      <c r="X70" s="999"/>
      <c r="Y70" s="999"/>
      <c r="Z70" s="999"/>
      <c r="AA70" s="999">
        <v>17</v>
      </c>
      <c r="AB70" s="999"/>
      <c r="AC70" s="999"/>
      <c r="AD70" s="999"/>
      <c r="AE70" s="999"/>
      <c r="AF70" s="999">
        <v>17</v>
      </c>
      <c r="AG70" s="999"/>
      <c r="AH70" s="999"/>
      <c r="AI70" s="999"/>
      <c r="AJ70" s="999"/>
      <c r="AK70" s="999">
        <v>21</v>
      </c>
      <c r="AL70" s="999"/>
      <c r="AM70" s="999"/>
      <c r="AN70" s="999"/>
      <c r="AO70" s="999"/>
      <c r="AP70" s="999" t="s">
        <v>577</v>
      </c>
      <c r="AQ70" s="999"/>
      <c r="AR70" s="999"/>
      <c r="AS70" s="999"/>
      <c r="AT70" s="999"/>
      <c r="AU70" s="999" t="s">
        <v>577</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c r="A71" s="234">
        <v>4</v>
      </c>
      <c r="B71" s="1002" t="s">
        <v>581</v>
      </c>
      <c r="C71" s="1003"/>
      <c r="D71" s="1003"/>
      <c r="E71" s="1003"/>
      <c r="F71" s="1003"/>
      <c r="G71" s="1003"/>
      <c r="H71" s="1003"/>
      <c r="I71" s="1003"/>
      <c r="J71" s="1003"/>
      <c r="K71" s="1003"/>
      <c r="L71" s="1003"/>
      <c r="M71" s="1003"/>
      <c r="N71" s="1003"/>
      <c r="O71" s="1003"/>
      <c r="P71" s="1004"/>
      <c r="Q71" s="1005">
        <v>89</v>
      </c>
      <c r="R71" s="999"/>
      <c r="S71" s="999"/>
      <c r="T71" s="999"/>
      <c r="U71" s="999"/>
      <c r="V71" s="999">
        <v>84</v>
      </c>
      <c r="W71" s="999"/>
      <c r="X71" s="999"/>
      <c r="Y71" s="999"/>
      <c r="Z71" s="999"/>
      <c r="AA71" s="999">
        <v>5</v>
      </c>
      <c r="AB71" s="999"/>
      <c r="AC71" s="999"/>
      <c r="AD71" s="999"/>
      <c r="AE71" s="999"/>
      <c r="AF71" s="999">
        <v>5</v>
      </c>
      <c r="AG71" s="999"/>
      <c r="AH71" s="999"/>
      <c r="AI71" s="999"/>
      <c r="AJ71" s="999"/>
      <c r="AK71" s="999">
        <v>5</v>
      </c>
      <c r="AL71" s="999"/>
      <c r="AM71" s="999"/>
      <c r="AN71" s="999"/>
      <c r="AO71" s="999"/>
      <c r="AP71" s="999" t="s">
        <v>577</v>
      </c>
      <c r="AQ71" s="999"/>
      <c r="AR71" s="999"/>
      <c r="AS71" s="999"/>
      <c r="AT71" s="999"/>
      <c r="AU71" s="999" t="s">
        <v>577</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c r="A72" s="234">
        <v>5</v>
      </c>
      <c r="B72" s="1002" t="s">
        <v>581</v>
      </c>
      <c r="C72" s="1003"/>
      <c r="D72" s="1003"/>
      <c r="E72" s="1003"/>
      <c r="F72" s="1003"/>
      <c r="G72" s="1003"/>
      <c r="H72" s="1003"/>
      <c r="I72" s="1003"/>
      <c r="J72" s="1003"/>
      <c r="K72" s="1003"/>
      <c r="L72" s="1003"/>
      <c r="M72" s="1003"/>
      <c r="N72" s="1003"/>
      <c r="O72" s="1003"/>
      <c r="P72" s="1004"/>
      <c r="Q72" s="1005">
        <v>285945</v>
      </c>
      <c r="R72" s="999"/>
      <c r="S72" s="999"/>
      <c r="T72" s="999"/>
      <c r="U72" s="999"/>
      <c r="V72" s="999">
        <v>277863</v>
      </c>
      <c r="W72" s="999"/>
      <c r="X72" s="999"/>
      <c r="Y72" s="999"/>
      <c r="Z72" s="999"/>
      <c r="AA72" s="999">
        <v>8082</v>
      </c>
      <c r="AB72" s="999"/>
      <c r="AC72" s="999"/>
      <c r="AD72" s="999"/>
      <c r="AE72" s="999"/>
      <c r="AF72" s="999">
        <v>8082</v>
      </c>
      <c r="AG72" s="999"/>
      <c r="AH72" s="999"/>
      <c r="AI72" s="999"/>
      <c r="AJ72" s="999"/>
      <c r="AK72" s="999" t="s">
        <v>577</v>
      </c>
      <c r="AL72" s="999"/>
      <c r="AM72" s="999"/>
      <c r="AN72" s="999"/>
      <c r="AO72" s="999"/>
      <c r="AP72" s="999" t="s">
        <v>577</v>
      </c>
      <c r="AQ72" s="999"/>
      <c r="AR72" s="999"/>
      <c r="AS72" s="999"/>
      <c r="AT72" s="999"/>
      <c r="AU72" s="999" t="s">
        <v>577</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c r="A73" s="234">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c r="A88" s="236" t="s">
        <v>393</v>
      </c>
      <c r="B88" s="965" t="s">
        <v>425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8527</v>
      </c>
      <c r="AG88" s="987"/>
      <c r="AH88" s="987"/>
      <c r="AI88" s="987"/>
      <c r="AJ88" s="987"/>
      <c r="AK88" s="991"/>
      <c r="AL88" s="991"/>
      <c r="AM88" s="991"/>
      <c r="AN88" s="991"/>
      <c r="AO88" s="991"/>
      <c r="AP88" s="987" t="s">
        <v>577</v>
      </c>
      <c r="AQ88" s="987"/>
      <c r="AR88" s="987"/>
      <c r="AS88" s="987"/>
      <c r="AT88" s="987"/>
      <c r="AU88" s="987" t="s">
        <v>577</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65" t="s">
        <v>426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155.5</v>
      </c>
      <c r="CS102" s="981"/>
      <c r="CT102" s="981"/>
      <c r="CU102" s="981"/>
      <c r="CV102" s="982"/>
      <c r="CW102" s="980" t="s">
        <v>577</v>
      </c>
      <c r="CX102" s="981"/>
      <c r="CY102" s="981"/>
      <c r="CZ102" s="981"/>
      <c r="DA102" s="982"/>
      <c r="DB102" s="980" t="s">
        <v>577</v>
      </c>
      <c r="DC102" s="981"/>
      <c r="DD102" s="981"/>
      <c r="DE102" s="981"/>
      <c r="DF102" s="982"/>
      <c r="DG102" s="980" t="s">
        <v>577</v>
      </c>
      <c r="DH102" s="981"/>
      <c r="DI102" s="981"/>
      <c r="DJ102" s="981"/>
      <c r="DK102" s="982"/>
      <c r="DL102" s="980">
        <v>112.19499999999999</v>
      </c>
      <c r="DM102" s="981"/>
      <c r="DN102" s="981"/>
      <c r="DO102" s="981"/>
      <c r="DP102" s="982"/>
      <c r="DQ102" s="980">
        <v>90.012</v>
      </c>
      <c r="DR102" s="981"/>
      <c r="DS102" s="981"/>
      <c r="DT102" s="981"/>
      <c r="DU102" s="982"/>
      <c r="DV102" s="965"/>
      <c r="DW102" s="966"/>
      <c r="DX102" s="966"/>
      <c r="DY102" s="966"/>
      <c r="DZ102" s="96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c r="A109" s="923" t="s">
        <v>433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434</v>
      </c>
      <c r="AB109" s="924"/>
      <c r="AC109" s="924"/>
      <c r="AD109" s="924"/>
      <c r="AE109" s="925"/>
      <c r="AF109" s="926" t="s">
        <v>435</v>
      </c>
      <c r="AG109" s="924"/>
      <c r="AH109" s="924"/>
      <c r="AI109" s="924"/>
      <c r="AJ109" s="925"/>
      <c r="AK109" s="926" t="s">
        <v>308</v>
      </c>
      <c r="AL109" s="924"/>
      <c r="AM109" s="924"/>
      <c r="AN109" s="924"/>
      <c r="AO109" s="925"/>
      <c r="AP109" s="926" t="s">
        <v>436</v>
      </c>
      <c r="AQ109" s="924"/>
      <c r="AR109" s="924"/>
      <c r="AS109" s="924"/>
      <c r="AT109" s="957"/>
      <c r="AU109" s="923" t="s">
        <v>433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434</v>
      </c>
      <c r="BR109" s="924"/>
      <c r="BS109" s="924"/>
      <c r="BT109" s="924"/>
      <c r="BU109" s="925"/>
      <c r="BV109" s="926" t="s">
        <v>435</v>
      </c>
      <c r="BW109" s="924"/>
      <c r="BX109" s="924"/>
      <c r="BY109" s="924"/>
      <c r="BZ109" s="925"/>
      <c r="CA109" s="926" t="s">
        <v>308</v>
      </c>
      <c r="CB109" s="924"/>
      <c r="CC109" s="924"/>
      <c r="CD109" s="924"/>
      <c r="CE109" s="925"/>
      <c r="CF109" s="964" t="s">
        <v>436</v>
      </c>
      <c r="CG109" s="964"/>
      <c r="CH109" s="964"/>
      <c r="CI109" s="964"/>
      <c r="CJ109" s="964"/>
      <c r="CK109" s="926" t="s">
        <v>437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434</v>
      </c>
      <c r="DH109" s="924"/>
      <c r="DI109" s="924"/>
      <c r="DJ109" s="924"/>
      <c r="DK109" s="925"/>
      <c r="DL109" s="926" t="s">
        <v>435</v>
      </c>
      <c r="DM109" s="924"/>
      <c r="DN109" s="924"/>
      <c r="DO109" s="924"/>
      <c r="DP109" s="925"/>
      <c r="DQ109" s="926" t="s">
        <v>308</v>
      </c>
      <c r="DR109" s="924"/>
      <c r="DS109" s="924"/>
      <c r="DT109" s="924"/>
      <c r="DU109" s="925"/>
      <c r="DV109" s="926" t="s">
        <v>436</v>
      </c>
      <c r="DW109" s="924"/>
      <c r="DX109" s="924"/>
      <c r="DY109" s="924"/>
      <c r="DZ109" s="957"/>
    </row>
    <row r="110" spans="1:131" s="226" customFormat="1" ht="26.25" customHeight="1">
      <c r="A110" s="835" t="s">
        <v>438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1062923</v>
      </c>
      <c r="AB110" s="917"/>
      <c r="AC110" s="917"/>
      <c r="AD110" s="917"/>
      <c r="AE110" s="918"/>
      <c r="AF110" s="919">
        <v>1042989</v>
      </c>
      <c r="AG110" s="917"/>
      <c r="AH110" s="917"/>
      <c r="AI110" s="917"/>
      <c r="AJ110" s="918"/>
      <c r="AK110" s="919">
        <v>1027875</v>
      </c>
      <c r="AL110" s="917"/>
      <c r="AM110" s="917"/>
      <c r="AN110" s="917"/>
      <c r="AO110" s="918"/>
      <c r="AP110" s="920">
        <v>17.8</v>
      </c>
      <c r="AQ110" s="921"/>
      <c r="AR110" s="921"/>
      <c r="AS110" s="921"/>
      <c r="AT110" s="922"/>
      <c r="AU110" s="958" t="s">
        <v>73</v>
      </c>
      <c r="AV110" s="959"/>
      <c r="AW110" s="959"/>
      <c r="AX110" s="959"/>
      <c r="AY110" s="959"/>
      <c r="AZ110" s="888" t="s">
        <v>439</v>
      </c>
      <c r="BA110" s="836"/>
      <c r="BB110" s="836"/>
      <c r="BC110" s="836"/>
      <c r="BD110" s="836"/>
      <c r="BE110" s="836"/>
      <c r="BF110" s="836"/>
      <c r="BG110" s="836"/>
      <c r="BH110" s="836"/>
      <c r="BI110" s="836"/>
      <c r="BJ110" s="836"/>
      <c r="BK110" s="836"/>
      <c r="BL110" s="836"/>
      <c r="BM110" s="836"/>
      <c r="BN110" s="836"/>
      <c r="BO110" s="836"/>
      <c r="BP110" s="837"/>
      <c r="BQ110" s="889">
        <v>11001517</v>
      </c>
      <c r="BR110" s="870"/>
      <c r="BS110" s="870"/>
      <c r="BT110" s="870"/>
      <c r="BU110" s="870"/>
      <c r="BV110" s="870">
        <v>11200453</v>
      </c>
      <c r="BW110" s="870"/>
      <c r="BX110" s="870"/>
      <c r="BY110" s="870"/>
      <c r="BZ110" s="870"/>
      <c r="CA110" s="870">
        <v>11212051</v>
      </c>
      <c r="CB110" s="870"/>
      <c r="CC110" s="870"/>
      <c r="CD110" s="870"/>
      <c r="CE110" s="870"/>
      <c r="CF110" s="894">
        <v>194.2</v>
      </c>
      <c r="CG110" s="895"/>
      <c r="CH110" s="895"/>
      <c r="CI110" s="895"/>
      <c r="CJ110" s="895"/>
      <c r="CK110" s="954" t="s">
        <v>440</v>
      </c>
      <c r="CL110" s="847"/>
      <c r="CM110" s="888" t="s">
        <v>441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415</v>
      </c>
      <c r="DH110" s="870"/>
      <c r="DI110" s="870"/>
      <c r="DJ110" s="870"/>
      <c r="DK110" s="870"/>
      <c r="DL110" s="870" t="s">
        <v>241</v>
      </c>
      <c r="DM110" s="870"/>
      <c r="DN110" s="870"/>
      <c r="DO110" s="870"/>
      <c r="DP110" s="870"/>
      <c r="DQ110" s="870" t="s">
        <v>415</v>
      </c>
      <c r="DR110" s="870"/>
      <c r="DS110" s="870"/>
      <c r="DT110" s="870"/>
      <c r="DU110" s="870"/>
      <c r="DV110" s="871" t="s">
        <v>241</v>
      </c>
      <c r="DW110" s="871"/>
      <c r="DX110" s="871"/>
      <c r="DY110" s="871"/>
      <c r="DZ110" s="872"/>
    </row>
    <row r="111" spans="1:131" s="226" customFormat="1" ht="26.25" customHeight="1">
      <c r="A111" s="802" t="s">
        <v>442</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241</v>
      </c>
      <c r="AB111" s="947"/>
      <c r="AC111" s="947"/>
      <c r="AD111" s="947"/>
      <c r="AE111" s="948"/>
      <c r="AF111" s="949" t="s">
        <v>395</v>
      </c>
      <c r="AG111" s="947"/>
      <c r="AH111" s="947"/>
      <c r="AI111" s="947"/>
      <c r="AJ111" s="948"/>
      <c r="AK111" s="949" t="s">
        <v>241</v>
      </c>
      <c r="AL111" s="947"/>
      <c r="AM111" s="947"/>
      <c r="AN111" s="947"/>
      <c r="AO111" s="948"/>
      <c r="AP111" s="950" t="s">
        <v>241</v>
      </c>
      <c r="AQ111" s="951"/>
      <c r="AR111" s="951"/>
      <c r="AS111" s="951"/>
      <c r="AT111" s="952"/>
      <c r="AU111" s="960"/>
      <c r="AV111" s="961"/>
      <c r="AW111" s="961"/>
      <c r="AX111" s="961"/>
      <c r="AY111" s="961"/>
      <c r="AZ111" s="843" t="s">
        <v>443</v>
      </c>
      <c r="BA111" s="780"/>
      <c r="BB111" s="780"/>
      <c r="BC111" s="780"/>
      <c r="BD111" s="780"/>
      <c r="BE111" s="780"/>
      <c r="BF111" s="780"/>
      <c r="BG111" s="780"/>
      <c r="BH111" s="780"/>
      <c r="BI111" s="780"/>
      <c r="BJ111" s="780"/>
      <c r="BK111" s="780"/>
      <c r="BL111" s="780"/>
      <c r="BM111" s="780"/>
      <c r="BN111" s="780"/>
      <c r="BO111" s="780"/>
      <c r="BP111" s="781"/>
      <c r="BQ111" s="844">
        <v>4485</v>
      </c>
      <c r="BR111" s="845"/>
      <c r="BS111" s="845"/>
      <c r="BT111" s="845"/>
      <c r="BU111" s="845"/>
      <c r="BV111" s="845">
        <v>2992</v>
      </c>
      <c r="BW111" s="845"/>
      <c r="BX111" s="845"/>
      <c r="BY111" s="845"/>
      <c r="BZ111" s="845"/>
      <c r="CA111" s="845">
        <v>1496</v>
      </c>
      <c r="CB111" s="845"/>
      <c r="CC111" s="845"/>
      <c r="CD111" s="845"/>
      <c r="CE111" s="845"/>
      <c r="CF111" s="903">
        <v>0</v>
      </c>
      <c r="CG111" s="904"/>
      <c r="CH111" s="904"/>
      <c r="CI111" s="904"/>
      <c r="CJ111" s="904"/>
      <c r="CK111" s="955"/>
      <c r="CL111" s="849"/>
      <c r="CM111" s="843" t="s">
        <v>444</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415</v>
      </c>
      <c r="DH111" s="845"/>
      <c r="DI111" s="845"/>
      <c r="DJ111" s="845"/>
      <c r="DK111" s="845"/>
      <c r="DL111" s="845" t="s">
        <v>415</v>
      </c>
      <c r="DM111" s="845"/>
      <c r="DN111" s="845"/>
      <c r="DO111" s="845"/>
      <c r="DP111" s="845"/>
      <c r="DQ111" s="845" t="s">
        <v>241</v>
      </c>
      <c r="DR111" s="845"/>
      <c r="DS111" s="845"/>
      <c r="DT111" s="845"/>
      <c r="DU111" s="845"/>
      <c r="DV111" s="822" t="s">
        <v>241</v>
      </c>
      <c r="DW111" s="822"/>
      <c r="DX111" s="822"/>
      <c r="DY111" s="822"/>
      <c r="DZ111" s="823"/>
    </row>
    <row r="112" spans="1:131" s="226" customFormat="1" ht="26.25" customHeight="1">
      <c r="A112" s="940" t="s">
        <v>445</v>
      </c>
      <c r="B112" s="941"/>
      <c r="C112" s="780" t="s">
        <v>446</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395</v>
      </c>
      <c r="AB112" s="808"/>
      <c r="AC112" s="808"/>
      <c r="AD112" s="808"/>
      <c r="AE112" s="809"/>
      <c r="AF112" s="810" t="s">
        <v>241</v>
      </c>
      <c r="AG112" s="808"/>
      <c r="AH112" s="808"/>
      <c r="AI112" s="808"/>
      <c r="AJ112" s="809"/>
      <c r="AK112" s="810" t="s">
        <v>415</v>
      </c>
      <c r="AL112" s="808"/>
      <c r="AM112" s="808"/>
      <c r="AN112" s="808"/>
      <c r="AO112" s="809"/>
      <c r="AP112" s="852" t="s">
        <v>415</v>
      </c>
      <c r="AQ112" s="853"/>
      <c r="AR112" s="853"/>
      <c r="AS112" s="853"/>
      <c r="AT112" s="854"/>
      <c r="AU112" s="960"/>
      <c r="AV112" s="961"/>
      <c r="AW112" s="961"/>
      <c r="AX112" s="961"/>
      <c r="AY112" s="961"/>
      <c r="AZ112" s="843" t="s">
        <v>447</v>
      </c>
      <c r="BA112" s="780"/>
      <c r="BB112" s="780"/>
      <c r="BC112" s="780"/>
      <c r="BD112" s="780"/>
      <c r="BE112" s="780"/>
      <c r="BF112" s="780"/>
      <c r="BG112" s="780"/>
      <c r="BH112" s="780"/>
      <c r="BI112" s="780"/>
      <c r="BJ112" s="780"/>
      <c r="BK112" s="780"/>
      <c r="BL112" s="780"/>
      <c r="BM112" s="780"/>
      <c r="BN112" s="780"/>
      <c r="BO112" s="780"/>
      <c r="BP112" s="781"/>
      <c r="BQ112" s="844">
        <v>3293081</v>
      </c>
      <c r="BR112" s="845"/>
      <c r="BS112" s="845"/>
      <c r="BT112" s="845"/>
      <c r="BU112" s="845"/>
      <c r="BV112" s="845">
        <v>3199019</v>
      </c>
      <c r="BW112" s="845"/>
      <c r="BX112" s="845"/>
      <c r="BY112" s="845"/>
      <c r="BZ112" s="845"/>
      <c r="CA112" s="845">
        <v>2904963</v>
      </c>
      <c r="CB112" s="845"/>
      <c r="CC112" s="845"/>
      <c r="CD112" s="845"/>
      <c r="CE112" s="845"/>
      <c r="CF112" s="903">
        <v>50.3</v>
      </c>
      <c r="CG112" s="904"/>
      <c r="CH112" s="904"/>
      <c r="CI112" s="904"/>
      <c r="CJ112" s="904"/>
      <c r="CK112" s="955"/>
      <c r="CL112" s="849"/>
      <c r="CM112" s="843" t="s">
        <v>448</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241</v>
      </c>
      <c r="DH112" s="845"/>
      <c r="DI112" s="845"/>
      <c r="DJ112" s="845"/>
      <c r="DK112" s="845"/>
      <c r="DL112" s="845" t="s">
        <v>415</v>
      </c>
      <c r="DM112" s="845"/>
      <c r="DN112" s="845"/>
      <c r="DO112" s="845"/>
      <c r="DP112" s="845"/>
      <c r="DQ112" s="845" t="s">
        <v>241</v>
      </c>
      <c r="DR112" s="845"/>
      <c r="DS112" s="845"/>
      <c r="DT112" s="845"/>
      <c r="DU112" s="845"/>
      <c r="DV112" s="822" t="s">
        <v>241</v>
      </c>
      <c r="DW112" s="822"/>
      <c r="DX112" s="822"/>
      <c r="DY112" s="822"/>
      <c r="DZ112" s="823"/>
    </row>
    <row r="113" spans="1:130" s="226" customFormat="1" ht="26.25" customHeight="1">
      <c r="A113" s="942"/>
      <c r="B113" s="943"/>
      <c r="C113" s="780" t="s">
        <v>449</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263884</v>
      </c>
      <c r="AB113" s="947"/>
      <c r="AC113" s="947"/>
      <c r="AD113" s="947"/>
      <c r="AE113" s="948"/>
      <c r="AF113" s="949">
        <v>265303</v>
      </c>
      <c r="AG113" s="947"/>
      <c r="AH113" s="947"/>
      <c r="AI113" s="947"/>
      <c r="AJ113" s="948"/>
      <c r="AK113" s="949">
        <v>277094</v>
      </c>
      <c r="AL113" s="947"/>
      <c r="AM113" s="947"/>
      <c r="AN113" s="947"/>
      <c r="AO113" s="948"/>
      <c r="AP113" s="950">
        <v>4.8</v>
      </c>
      <c r="AQ113" s="951"/>
      <c r="AR113" s="951"/>
      <c r="AS113" s="951"/>
      <c r="AT113" s="952"/>
      <c r="AU113" s="960"/>
      <c r="AV113" s="961"/>
      <c r="AW113" s="961"/>
      <c r="AX113" s="961"/>
      <c r="AY113" s="961"/>
      <c r="AZ113" s="843" t="s">
        <v>450</v>
      </c>
      <c r="BA113" s="780"/>
      <c r="BB113" s="780"/>
      <c r="BC113" s="780"/>
      <c r="BD113" s="780"/>
      <c r="BE113" s="780"/>
      <c r="BF113" s="780"/>
      <c r="BG113" s="780"/>
      <c r="BH113" s="780"/>
      <c r="BI113" s="780"/>
      <c r="BJ113" s="780"/>
      <c r="BK113" s="780"/>
      <c r="BL113" s="780"/>
      <c r="BM113" s="780"/>
      <c r="BN113" s="780"/>
      <c r="BO113" s="780"/>
      <c r="BP113" s="781"/>
      <c r="BQ113" s="844" t="s">
        <v>395</v>
      </c>
      <c r="BR113" s="845"/>
      <c r="BS113" s="845"/>
      <c r="BT113" s="845"/>
      <c r="BU113" s="845"/>
      <c r="BV113" s="845" t="s">
        <v>415</v>
      </c>
      <c r="BW113" s="845"/>
      <c r="BX113" s="845"/>
      <c r="BY113" s="845"/>
      <c r="BZ113" s="845"/>
      <c r="CA113" s="845" t="s">
        <v>415</v>
      </c>
      <c r="CB113" s="845"/>
      <c r="CC113" s="845"/>
      <c r="CD113" s="845"/>
      <c r="CE113" s="845"/>
      <c r="CF113" s="903" t="s">
        <v>395</v>
      </c>
      <c r="CG113" s="904"/>
      <c r="CH113" s="904"/>
      <c r="CI113" s="904"/>
      <c r="CJ113" s="904"/>
      <c r="CK113" s="955"/>
      <c r="CL113" s="849"/>
      <c r="CM113" s="843" t="s">
        <v>451</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241</v>
      </c>
      <c r="DH113" s="808"/>
      <c r="DI113" s="808"/>
      <c r="DJ113" s="808"/>
      <c r="DK113" s="809"/>
      <c r="DL113" s="810" t="s">
        <v>241</v>
      </c>
      <c r="DM113" s="808"/>
      <c r="DN113" s="808"/>
      <c r="DO113" s="808"/>
      <c r="DP113" s="809"/>
      <c r="DQ113" s="810" t="s">
        <v>415</v>
      </c>
      <c r="DR113" s="808"/>
      <c r="DS113" s="808"/>
      <c r="DT113" s="808"/>
      <c r="DU113" s="809"/>
      <c r="DV113" s="852" t="s">
        <v>415</v>
      </c>
      <c r="DW113" s="853"/>
      <c r="DX113" s="853"/>
      <c r="DY113" s="853"/>
      <c r="DZ113" s="854"/>
    </row>
    <row r="114" spans="1:130" s="226" customFormat="1" ht="26.25" customHeight="1">
      <c r="A114" s="942"/>
      <c r="B114" s="943"/>
      <c r="C114" s="780" t="s">
        <v>452</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415</v>
      </c>
      <c r="AB114" s="808"/>
      <c r="AC114" s="808"/>
      <c r="AD114" s="808"/>
      <c r="AE114" s="809"/>
      <c r="AF114" s="810" t="s">
        <v>415</v>
      </c>
      <c r="AG114" s="808"/>
      <c r="AH114" s="808"/>
      <c r="AI114" s="808"/>
      <c r="AJ114" s="809"/>
      <c r="AK114" s="810" t="s">
        <v>395</v>
      </c>
      <c r="AL114" s="808"/>
      <c r="AM114" s="808"/>
      <c r="AN114" s="808"/>
      <c r="AO114" s="809"/>
      <c r="AP114" s="852" t="s">
        <v>241</v>
      </c>
      <c r="AQ114" s="853"/>
      <c r="AR114" s="853"/>
      <c r="AS114" s="853"/>
      <c r="AT114" s="854"/>
      <c r="AU114" s="960"/>
      <c r="AV114" s="961"/>
      <c r="AW114" s="961"/>
      <c r="AX114" s="961"/>
      <c r="AY114" s="961"/>
      <c r="AZ114" s="843" t="s">
        <v>453</v>
      </c>
      <c r="BA114" s="780"/>
      <c r="BB114" s="780"/>
      <c r="BC114" s="780"/>
      <c r="BD114" s="780"/>
      <c r="BE114" s="780"/>
      <c r="BF114" s="780"/>
      <c r="BG114" s="780"/>
      <c r="BH114" s="780"/>
      <c r="BI114" s="780"/>
      <c r="BJ114" s="780"/>
      <c r="BK114" s="780"/>
      <c r="BL114" s="780"/>
      <c r="BM114" s="780"/>
      <c r="BN114" s="780"/>
      <c r="BO114" s="780"/>
      <c r="BP114" s="781"/>
      <c r="BQ114" s="844">
        <v>2841412</v>
      </c>
      <c r="BR114" s="845"/>
      <c r="BS114" s="845"/>
      <c r="BT114" s="845"/>
      <c r="BU114" s="845"/>
      <c r="BV114" s="845">
        <v>2752933</v>
      </c>
      <c r="BW114" s="845"/>
      <c r="BX114" s="845"/>
      <c r="BY114" s="845"/>
      <c r="BZ114" s="845"/>
      <c r="CA114" s="845">
        <v>2361895</v>
      </c>
      <c r="CB114" s="845"/>
      <c r="CC114" s="845"/>
      <c r="CD114" s="845"/>
      <c r="CE114" s="845"/>
      <c r="CF114" s="903">
        <v>40.9</v>
      </c>
      <c r="CG114" s="904"/>
      <c r="CH114" s="904"/>
      <c r="CI114" s="904"/>
      <c r="CJ114" s="904"/>
      <c r="CK114" s="955"/>
      <c r="CL114" s="849"/>
      <c r="CM114" s="843" t="s">
        <v>454</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v>4485</v>
      </c>
      <c r="DH114" s="808"/>
      <c r="DI114" s="808"/>
      <c r="DJ114" s="808"/>
      <c r="DK114" s="809"/>
      <c r="DL114" s="810">
        <v>2992</v>
      </c>
      <c r="DM114" s="808"/>
      <c r="DN114" s="808"/>
      <c r="DO114" s="808"/>
      <c r="DP114" s="809"/>
      <c r="DQ114" s="810">
        <v>1496</v>
      </c>
      <c r="DR114" s="808"/>
      <c r="DS114" s="808"/>
      <c r="DT114" s="808"/>
      <c r="DU114" s="809"/>
      <c r="DV114" s="852">
        <v>0</v>
      </c>
      <c r="DW114" s="853"/>
      <c r="DX114" s="853"/>
      <c r="DY114" s="853"/>
      <c r="DZ114" s="854"/>
    </row>
    <row r="115" spans="1:130" s="226" customFormat="1" ht="26.25" customHeight="1">
      <c r="A115" s="942"/>
      <c r="B115" s="943"/>
      <c r="C115" s="780" t="s">
        <v>455</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2314</v>
      </c>
      <c r="AB115" s="947"/>
      <c r="AC115" s="947"/>
      <c r="AD115" s="947"/>
      <c r="AE115" s="948"/>
      <c r="AF115" s="949">
        <v>1494</v>
      </c>
      <c r="AG115" s="947"/>
      <c r="AH115" s="947"/>
      <c r="AI115" s="947"/>
      <c r="AJ115" s="948"/>
      <c r="AK115" s="949">
        <v>1495</v>
      </c>
      <c r="AL115" s="947"/>
      <c r="AM115" s="947"/>
      <c r="AN115" s="947"/>
      <c r="AO115" s="948"/>
      <c r="AP115" s="950">
        <v>0</v>
      </c>
      <c r="AQ115" s="951"/>
      <c r="AR115" s="951"/>
      <c r="AS115" s="951"/>
      <c r="AT115" s="952"/>
      <c r="AU115" s="960"/>
      <c r="AV115" s="961"/>
      <c r="AW115" s="961"/>
      <c r="AX115" s="961"/>
      <c r="AY115" s="961"/>
      <c r="AZ115" s="843" t="s">
        <v>456</v>
      </c>
      <c r="BA115" s="780"/>
      <c r="BB115" s="780"/>
      <c r="BC115" s="780"/>
      <c r="BD115" s="780"/>
      <c r="BE115" s="780"/>
      <c r="BF115" s="780"/>
      <c r="BG115" s="780"/>
      <c r="BH115" s="780"/>
      <c r="BI115" s="780"/>
      <c r="BJ115" s="780"/>
      <c r="BK115" s="780"/>
      <c r="BL115" s="780"/>
      <c r="BM115" s="780"/>
      <c r="BN115" s="780"/>
      <c r="BO115" s="780"/>
      <c r="BP115" s="781"/>
      <c r="BQ115" s="844">
        <v>64608</v>
      </c>
      <c r="BR115" s="845"/>
      <c r="BS115" s="845"/>
      <c r="BT115" s="845"/>
      <c r="BU115" s="845"/>
      <c r="BV115" s="845">
        <v>59323</v>
      </c>
      <c r="BW115" s="845"/>
      <c r="BX115" s="845"/>
      <c r="BY115" s="845"/>
      <c r="BZ115" s="845"/>
      <c r="CA115" s="845">
        <v>90012</v>
      </c>
      <c r="CB115" s="845"/>
      <c r="CC115" s="845"/>
      <c r="CD115" s="845"/>
      <c r="CE115" s="845"/>
      <c r="CF115" s="903">
        <v>1.6</v>
      </c>
      <c r="CG115" s="904"/>
      <c r="CH115" s="904"/>
      <c r="CI115" s="904"/>
      <c r="CJ115" s="904"/>
      <c r="CK115" s="955"/>
      <c r="CL115" s="849"/>
      <c r="CM115" s="843" t="s">
        <v>457</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241</v>
      </c>
      <c r="DH115" s="808"/>
      <c r="DI115" s="808"/>
      <c r="DJ115" s="808"/>
      <c r="DK115" s="809"/>
      <c r="DL115" s="810" t="s">
        <v>415</v>
      </c>
      <c r="DM115" s="808"/>
      <c r="DN115" s="808"/>
      <c r="DO115" s="808"/>
      <c r="DP115" s="809"/>
      <c r="DQ115" s="810" t="s">
        <v>415</v>
      </c>
      <c r="DR115" s="808"/>
      <c r="DS115" s="808"/>
      <c r="DT115" s="808"/>
      <c r="DU115" s="809"/>
      <c r="DV115" s="852" t="s">
        <v>241</v>
      </c>
      <c r="DW115" s="853"/>
      <c r="DX115" s="853"/>
      <c r="DY115" s="853"/>
      <c r="DZ115" s="854"/>
    </row>
    <row r="116" spans="1:130" s="226" customFormat="1" ht="26.25" customHeight="1">
      <c r="A116" s="944"/>
      <c r="B116" s="945"/>
      <c r="C116" s="867" t="s">
        <v>458</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77</v>
      </c>
      <c r="AB116" s="808"/>
      <c r="AC116" s="808"/>
      <c r="AD116" s="808"/>
      <c r="AE116" s="809"/>
      <c r="AF116" s="810">
        <v>97</v>
      </c>
      <c r="AG116" s="808"/>
      <c r="AH116" s="808"/>
      <c r="AI116" s="808"/>
      <c r="AJ116" s="809"/>
      <c r="AK116" s="810" t="s">
        <v>415</v>
      </c>
      <c r="AL116" s="808"/>
      <c r="AM116" s="808"/>
      <c r="AN116" s="808"/>
      <c r="AO116" s="809"/>
      <c r="AP116" s="852" t="s">
        <v>241</v>
      </c>
      <c r="AQ116" s="853"/>
      <c r="AR116" s="853"/>
      <c r="AS116" s="853"/>
      <c r="AT116" s="854"/>
      <c r="AU116" s="960"/>
      <c r="AV116" s="961"/>
      <c r="AW116" s="961"/>
      <c r="AX116" s="961"/>
      <c r="AY116" s="961"/>
      <c r="AZ116" s="937" t="s">
        <v>459</v>
      </c>
      <c r="BA116" s="938"/>
      <c r="BB116" s="938"/>
      <c r="BC116" s="938"/>
      <c r="BD116" s="938"/>
      <c r="BE116" s="938"/>
      <c r="BF116" s="938"/>
      <c r="BG116" s="938"/>
      <c r="BH116" s="938"/>
      <c r="BI116" s="938"/>
      <c r="BJ116" s="938"/>
      <c r="BK116" s="938"/>
      <c r="BL116" s="938"/>
      <c r="BM116" s="938"/>
      <c r="BN116" s="938"/>
      <c r="BO116" s="938"/>
      <c r="BP116" s="939"/>
      <c r="BQ116" s="844" t="s">
        <v>415</v>
      </c>
      <c r="BR116" s="845"/>
      <c r="BS116" s="845"/>
      <c r="BT116" s="845"/>
      <c r="BU116" s="845"/>
      <c r="BV116" s="845" t="s">
        <v>241</v>
      </c>
      <c r="BW116" s="845"/>
      <c r="BX116" s="845"/>
      <c r="BY116" s="845"/>
      <c r="BZ116" s="845"/>
      <c r="CA116" s="845" t="s">
        <v>241</v>
      </c>
      <c r="CB116" s="845"/>
      <c r="CC116" s="845"/>
      <c r="CD116" s="845"/>
      <c r="CE116" s="845"/>
      <c r="CF116" s="903" t="s">
        <v>241</v>
      </c>
      <c r="CG116" s="904"/>
      <c r="CH116" s="904"/>
      <c r="CI116" s="904"/>
      <c r="CJ116" s="904"/>
      <c r="CK116" s="955"/>
      <c r="CL116" s="849"/>
      <c r="CM116" s="843" t="s">
        <v>460</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395</v>
      </c>
      <c r="DH116" s="808"/>
      <c r="DI116" s="808"/>
      <c r="DJ116" s="808"/>
      <c r="DK116" s="809"/>
      <c r="DL116" s="810" t="s">
        <v>415</v>
      </c>
      <c r="DM116" s="808"/>
      <c r="DN116" s="808"/>
      <c r="DO116" s="808"/>
      <c r="DP116" s="809"/>
      <c r="DQ116" s="810" t="s">
        <v>415</v>
      </c>
      <c r="DR116" s="808"/>
      <c r="DS116" s="808"/>
      <c r="DT116" s="808"/>
      <c r="DU116" s="809"/>
      <c r="DV116" s="852" t="s">
        <v>415</v>
      </c>
      <c r="DW116" s="853"/>
      <c r="DX116" s="853"/>
      <c r="DY116" s="853"/>
      <c r="DZ116" s="854"/>
    </row>
    <row r="117" spans="1:130" s="226" customFormat="1" ht="26.25" customHeight="1">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461</v>
      </c>
      <c r="Z117" s="925"/>
      <c r="AA117" s="930">
        <v>1329198</v>
      </c>
      <c r="AB117" s="931"/>
      <c r="AC117" s="931"/>
      <c r="AD117" s="931"/>
      <c r="AE117" s="932"/>
      <c r="AF117" s="933">
        <v>1309883</v>
      </c>
      <c r="AG117" s="931"/>
      <c r="AH117" s="931"/>
      <c r="AI117" s="931"/>
      <c r="AJ117" s="932"/>
      <c r="AK117" s="933">
        <v>1306464</v>
      </c>
      <c r="AL117" s="931"/>
      <c r="AM117" s="931"/>
      <c r="AN117" s="931"/>
      <c r="AO117" s="932"/>
      <c r="AP117" s="934"/>
      <c r="AQ117" s="935"/>
      <c r="AR117" s="935"/>
      <c r="AS117" s="935"/>
      <c r="AT117" s="936"/>
      <c r="AU117" s="960"/>
      <c r="AV117" s="961"/>
      <c r="AW117" s="961"/>
      <c r="AX117" s="961"/>
      <c r="AY117" s="961"/>
      <c r="AZ117" s="891" t="s">
        <v>462</v>
      </c>
      <c r="BA117" s="892"/>
      <c r="BB117" s="892"/>
      <c r="BC117" s="892"/>
      <c r="BD117" s="892"/>
      <c r="BE117" s="892"/>
      <c r="BF117" s="892"/>
      <c r="BG117" s="892"/>
      <c r="BH117" s="892"/>
      <c r="BI117" s="892"/>
      <c r="BJ117" s="892"/>
      <c r="BK117" s="892"/>
      <c r="BL117" s="892"/>
      <c r="BM117" s="892"/>
      <c r="BN117" s="892"/>
      <c r="BO117" s="892"/>
      <c r="BP117" s="893"/>
      <c r="BQ117" s="844" t="s">
        <v>395</v>
      </c>
      <c r="BR117" s="845"/>
      <c r="BS117" s="845"/>
      <c r="BT117" s="845"/>
      <c r="BU117" s="845"/>
      <c r="BV117" s="845" t="s">
        <v>395</v>
      </c>
      <c r="BW117" s="845"/>
      <c r="BX117" s="845"/>
      <c r="BY117" s="845"/>
      <c r="BZ117" s="845"/>
      <c r="CA117" s="845" t="s">
        <v>241</v>
      </c>
      <c r="CB117" s="845"/>
      <c r="CC117" s="845"/>
      <c r="CD117" s="845"/>
      <c r="CE117" s="845"/>
      <c r="CF117" s="903" t="s">
        <v>395</v>
      </c>
      <c r="CG117" s="904"/>
      <c r="CH117" s="904"/>
      <c r="CI117" s="904"/>
      <c r="CJ117" s="904"/>
      <c r="CK117" s="955"/>
      <c r="CL117" s="849"/>
      <c r="CM117" s="843" t="s">
        <v>463</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395</v>
      </c>
      <c r="DH117" s="808"/>
      <c r="DI117" s="808"/>
      <c r="DJ117" s="808"/>
      <c r="DK117" s="809"/>
      <c r="DL117" s="810" t="s">
        <v>241</v>
      </c>
      <c r="DM117" s="808"/>
      <c r="DN117" s="808"/>
      <c r="DO117" s="808"/>
      <c r="DP117" s="809"/>
      <c r="DQ117" s="810" t="s">
        <v>241</v>
      </c>
      <c r="DR117" s="808"/>
      <c r="DS117" s="808"/>
      <c r="DT117" s="808"/>
      <c r="DU117" s="809"/>
      <c r="DV117" s="852" t="s">
        <v>395</v>
      </c>
      <c r="DW117" s="853"/>
      <c r="DX117" s="853"/>
      <c r="DY117" s="853"/>
      <c r="DZ117" s="854"/>
    </row>
    <row r="118" spans="1:130" s="226" customFormat="1" ht="26.25" customHeight="1">
      <c r="A118" s="923" t="s">
        <v>437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434</v>
      </c>
      <c r="AB118" s="924"/>
      <c r="AC118" s="924"/>
      <c r="AD118" s="924"/>
      <c r="AE118" s="925"/>
      <c r="AF118" s="926" t="s">
        <v>435</v>
      </c>
      <c r="AG118" s="924"/>
      <c r="AH118" s="924"/>
      <c r="AI118" s="924"/>
      <c r="AJ118" s="925"/>
      <c r="AK118" s="926" t="s">
        <v>308</v>
      </c>
      <c r="AL118" s="924"/>
      <c r="AM118" s="924"/>
      <c r="AN118" s="924"/>
      <c r="AO118" s="925"/>
      <c r="AP118" s="927" t="s">
        <v>436</v>
      </c>
      <c r="AQ118" s="928"/>
      <c r="AR118" s="928"/>
      <c r="AS118" s="928"/>
      <c r="AT118" s="929"/>
      <c r="AU118" s="960"/>
      <c r="AV118" s="961"/>
      <c r="AW118" s="961"/>
      <c r="AX118" s="961"/>
      <c r="AY118" s="961"/>
      <c r="AZ118" s="866" t="s">
        <v>464</v>
      </c>
      <c r="BA118" s="867"/>
      <c r="BB118" s="867"/>
      <c r="BC118" s="867"/>
      <c r="BD118" s="867"/>
      <c r="BE118" s="867"/>
      <c r="BF118" s="867"/>
      <c r="BG118" s="867"/>
      <c r="BH118" s="867"/>
      <c r="BI118" s="867"/>
      <c r="BJ118" s="867"/>
      <c r="BK118" s="867"/>
      <c r="BL118" s="867"/>
      <c r="BM118" s="867"/>
      <c r="BN118" s="867"/>
      <c r="BO118" s="867"/>
      <c r="BP118" s="868"/>
      <c r="BQ118" s="907" t="s">
        <v>241</v>
      </c>
      <c r="BR118" s="873"/>
      <c r="BS118" s="873"/>
      <c r="BT118" s="873"/>
      <c r="BU118" s="873"/>
      <c r="BV118" s="873" t="s">
        <v>241</v>
      </c>
      <c r="BW118" s="873"/>
      <c r="BX118" s="873"/>
      <c r="BY118" s="873"/>
      <c r="BZ118" s="873"/>
      <c r="CA118" s="873" t="s">
        <v>241</v>
      </c>
      <c r="CB118" s="873"/>
      <c r="CC118" s="873"/>
      <c r="CD118" s="873"/>
      <c r="CE118" s="873"/>
      <c r="CF118" s="903" t="s">
        <v>415</v>
      </c>
      <c r="CG118" s="904"/>
      <c r="CH118" s="904"/>
      <c r="CI118" s="904"/>
      <c r="CJ118" s="904"/>
      <c r="CK118" s="955"/>
      <c r="CL118" s="849"/>
      <c r="CM118" s="843" t="s">
        <v>465</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415</v>
      </c>
      <c r="DH118" s="808"/>
      <c r="DI118" s="808"/>
      <c r="DJ118" s="808"/>
      <c r="DK118" s="809"/>
      <c r="DL118" s="810" t="s">
        <v>241</v>
      </c>
      <c r="DM118" s="808"/>
      <c r="DN118" s="808"/>
      <c r="DO118" s="808"/>
      <c r="DP118" s="809"/>
      <c r="DQ118" s="810" t="s">
        <v>415</v>
      </c>
      <c r="DR118" s="808"/>
      <c r="DS118" s="808"/>
      <c r="DT118" s="808"/>
      <c r="DU118" s="809"/>
      <c r="DV118" s="852" t="s">
        <v>395</v>
      </c>
      <c r="DW118" s="853"/>
      <c r="DX118" s="853"/>
      <c r="DY118" s="853"/>
      <c r="DZ118" s="854"/>
    </row>
    <row r="119" spans="1:130" s="226" customFormat="1" ht="26.25" customHeight="1">
      <c r="A119" s="846" t="s">
        <v>440</v>
      </c>
      <c r="B119" s="847"/>
      <c r="C119" s="888" t="s">
        <v>441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415</v>
      </c>
      <c r="AB119" s="917"/>
      <c r="AC119" s="917"/>
      <c r="AD119" s="917"/>
      <c r="AE119" s="918"/>
      <c r="AF119" s="919" t="s">
        <v>415</v>
      </c>
      <c r="AG119" s="917"/>
      <c r="AH119" s="917"/>
      <c r="AI119" s="917"/>
      <c r="AJ119" s="918"/>
      <c r="AK119" s="919" t="s">
        <v>241</v>
      </c>
      <c r="AL119" s="917"/>
      <c r="AM119" s="917"/>
      <c r="AN119" s="917"/>
      <c r="AO119" s="918"/>
      <c r="AP119" s="920" t="s">
        <v>415</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466</v>
      </c>
      <c r="BP119" s="906"/>
      <c r="BQ119" s="907">
        <v>17205103</v>
      </c>
      <c r="BR119" s="873"/>
      <c r="BS119" s="873"/>
      <c r="BT119" s="873"/>
      <c r="BU119" s="873"/>
      <c r="BV119" s="873">
        <v>17214720</v>
      </c>
      <c r="BW119" s="873"/>
      <c r="BX119" s="873"/>
      <c r="BY119" s="873"/>
      <c r="BZ119" s="873"/>
      <c r="CA119" s="873">
        <v>16570417</v>
      </c>
      <c r="CB119" s="873"/>
      <c r="CC119" s="873"/>
      <c r="CD119" s="873"/>
      <c r="CE119" s="873"/>
      <c r="CF119" s="776"/>
      <c r="CG119" s="777"/>
      <c r="CH119" s="777"/>
      <c r="CI119" s="777"/>
      <c r="CJ119" s="862"/>
      <c r="CK119" s="956"/>
      <c r="CL119" s="851"/>
      <c r="CM119" s="866" t="s">
        <v>467</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241</v>
      </c>
      <c r="DH119" s="792"/>
      <c r="DI119" s="792"/>
      <c r="DJ119" s="792"/>
      <c r="DK119" s="793"/>
      <c r="DL119" s="794" t="s">
        <v>395</v>
      </c>
      <c r="DM119" s="792"/>
      <c r="DN119" s="792"/>
      <c r="DO119" s="792"/>
      <c r="DP119" s="793"/>
      <c r="DQ119" s="794" t="s">
        <v>415</v>
      </c>
      <c r="DR119" s="792"/>
      <c r="DS119" s="792"/>
      <c r="DT119" s="792"/>
      <c r="DU119" s="793"/>
      <c r="DV119" s="876" t="s">
        <v>241</v>
      </c>
      <c r="DW119" s="877"/>
      <c r="DX119" s="877"/>
      <c r="DY119" s="877"/>
      <c r="DZ119" s="878"/>
    </row>
    <row r="120" spans="1:130" s="226" customFormat="1" ht="26.25" customHeight="1">
      <c r="A120" s="848"/>
      <c r="B120" s="849"/>
      <c r="C120" s="843" t="s">
        <v>444</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241</v>
      </c>
      <c r="AB120" s="808"/>
      <c r="AC120" s="808"/>
      <c r="AD120" s="808"/>
      <c r="AE120" s="809"/>
      <c r="AF120" s="810" t="s">
        <v>241</v>
      </c>
      <c r="AG120" s="808"/>
      <c r="AH120" s="808"/>
      <c r="AI120" s="808"/>
      <c r="AJ120" s="809"/>
      <c r="AK120" s="810" t="s">
        <v>241</v>
      </c>
      <c r="AL120" s="808"/>
      <c r="AM120" s="808"/>
      <c r="AN120" s="808"/>
      <c r="AO120" s="809"/>
      <c r="AP120" s="852" t="s">
        <v>395</v>
      </c>
      <c r="AQ120" s="853"/>
      <c r="AR120" s="853"/>
      <c r="AS120" s="853"/>
      <c r="AT120" s="854"/>
      <c r="AU120" s="908" t="s">
        <v>468</v>
      </c>
      <c r="AV120" s="909"/>
      <c r="AW120" s="909"/>
      <c r="AX120" s="909"/>
      <c r="AY120" s="910"/>
      <c r="AZ120" s="888" t="s">
        <v>469</v>
      </c>
      <c r="BA120" s="836"/>
      <c r="BB120" s="836"/>
      <c r="BC120" s="836"/>
      <c r="BD120" s="836"/>
      <c r="BE120" s="836"/>
      <c r="BF120" s="836"/>
      <c r="BG120" s="836"/>
      <c r="BH120" s="836"/>
      <c r="BI120" s="836"/>
      <c r="BJ120" s="836"/>
      <c r="BK120" s="836"/>
      <c r="BL120" s="836"/>
      <c r="BM120" s="836"/>
      <c r="BN120" s="836"/>
      <c r="BO120" s="836"/>
      <c r="BP120" s="837"/>
      <c r="BQ120" s="889">
        <v>4003729</v>
      </c>
      <c r="BR120" s="870"/>
      <c r="BS120" s="870"/>
      <c r="BT120" s="870"/>
      <c r="BU120" s="870"/>
      <c r="BV120" s="870">
        <v>5348071</v>
      </c>
      <c r="BW120" s="870"/>
      <c r="BX120" s="870"/>
      <c r="BY120" s="870"/>
      <c r="BZ120" s="870"/>
      <c r="CA120" s="870">
        <v>6858875</v>
      </c>
      <c r="CB120" s="870"/>
      <c r="CC120" s="870"/>
      <c r="CD120" s="870"/>
      <c r="CE120" s="870"/>
      <c r="CF120" s="894">
        <v>118.8</v>
      </c>
      <c r="CG120" s="895"/>
      <c r="CH120" s="895"/>
      <c r="CI120" s="895"/>
      <c r="CJ120" s="895"/>
      <c r="CK120" s="896" t="s">
        <v>470</v>
      </c>
      <c r="CL120" s="880"/>
      <c r="CM120" s="880"/>
      <c r="CN120" s="880"/>
      <c r="CO120" s="881"/>
      <c r="CP120" s="900" t="s">
        <v>471</v>
      </c>
      <c r="CQ120" s="901"/>
      <c r="CR120" s="901"/>
      <c r="CS120" s="901"/>
      <c r="CT120" s="901"/>
      <c r="CU120" s="901"/>
      <c r="CV120" s="901"/>
      <c r="CW120" s="901"/>
      <c r="CX120" s="901"/>
      <c r="CY120" s="901"/>
      <c r="CZ120" s="901"/>
      <c r="DA120" s="901"/>
      <c r="DB120" s="901"/>
      <c r="DC120" s="901"/>
      <c r="DD120" s="901"/>
      <c r="DE120" s="901"/>
      <c r="DF120" s="902"/>
      <c r="DG120" s="889" t="s">
        <v>241</v>
      </c>
      <c r="DH120" s="870"/>
      <c r="DI120" s="870"/>
      <c r="DJ120" s="870"/>
      <c r="DK120" s="870"/>
      <c r="DL120" s="870">
        <v>2961956</v>
      </c>
      <c r="DM120" s="870"/>
      <c r="DN120" s="870"/>
      <c r="DO120" s="870"/>
      <c r="DP120" s="870"/>
      <c r="DQ120" s="870">
        <v>2665615</v>
      </c>
      <c r="DR120" s="870"/>
      <c r="DS120" s="870"/>
      <c r="DT120" s="870"/>
      <c r="DU120" s="870"/>
      <c r="DV120" s="871">
        <v>46.2</v>
      </c>
      <c r="DW120" s="871"/>
      <c r="DX120" s="871"/>
      <c r="DY120" s="871"/>
      <c r="DZ120" s="872"/>
    </row>
    <row r="121" spans="1:130" s="226" customFormat="1" ht="26.25" customHeight="1">
      <c r="A121" s="848"/>
      <c r="B121" s="849"/>
      <c r="C121" s="891" t="s">
        <v>472</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241</v>
      </c>
      <c r="AB121" s="808"/>
      <c r="AC121" s="808"/>
      <c r="AD121" s="808"/>
      <c r="AE121" s="809"/>
      <c r="AF121" s="810" t="s">
        <v>241</v>
      </c>
      <c r="AG121" s="808"/>
      <c r="AH121" s="808"/>
      <c r="AI121" s="808"/>
      <c r="AJ121" s="809"/>
      <c r="AK121" s="810" t="s">
        <v>241</v>
      </c>
      <c r="AL121" s="808"/>
      <c r="AM121" s="808"/>
      <c r="AN121" s="808"/>
      <c r="AO121" s="809"/>
      <c r="AP121" s="852" t="s">
        <v>241</v>
      </c>
      <c r="AQ121" s="853"/>
      <c r="AR121" s="853"/>
      <c r="AS121" s="853"/>
      <c r="AT121" s="854"/>
      <c r="AU121" s="911"/>
      <c r="AV121" s="912"/>
      <c r="AW121" s="912"/>
      <c r="AX121" s="912"/>
      <c r="AY121" s="913"/>
      <c r="AZ121" s="843" t="s">
        <v>473</v>
      </c>
      <c r="BA121" s="780"/>
      <c r="BB121" s="780"/>
      <c r="BC121" s="780"/>
      <c r="BD121" s="780"/>
      <c r="BE121" s="780"/>
      <c r="BF121" s="780"/>
      <c r="BG121" s="780"/>
      <c r="BH121" s="780"/>
      <c r="BI121" s="780"/>
      <c r="BJ121" s="780"/>
      <c r="BK121" s="780"/>
      <c r="BL121" s="780"/>
      <c r="BM121" s="780"/>
      <c r="BN121" s="780"/>
      <c r="BO121" s="780"/>
      <c r="BP121" s="781"/>
      <c r="BQ121" s="844">
        <v>693001</v>
      </c>
      <c r="BR121" s="845"/>
      <c r="BS121" s="845"/>
      <c r="BT121" s="845"/>
      <c r="BU121" s="845"/>
      <c r="BV121" s="845">
        <v>662401</v>
      </c>
      <c r="BW121" s="845"/>
      <c r="BX121" s="845"/>
      <c r="BY121" s="845"/>
      <c r="BZ121" s="845"/>
      <c r="CA121" s="845">
        <v>618212</v>
      </c>
      <c r="CB121" s="845"/>
      <c r="CC121" s="845"/>
      <c r="CD121" s="845"/>
      <c r="CE121" s="845"/>
      <c r="CF121" s="903">
        <v>10.7</v>
      </c>
      <c r="CG121" s="904"/>
      <c r="CH121" s="904"/>
      <c r="CI121" s="904"/>
      <c r="CJ121" s="904"/>
      <c r="CK121" s="897"/>
      <c r="CL121" s="883"/>
      <c r="CM121" s="883"/>
      <c r="CN121" s="883"/>
      <c r="CO121" s="884"/>
      <c r="CP121" s="863" t="s">
        <v>474</v>
      </c>
      <c r="CQ121" s="864"/>
      <c r="CR121" s="864"/>
      <c r="CS121" s="864"/>
      <c r="CT121" s="864"/>
      <c r="CU121" s="864"/>
      <c r="CV121" s="864"/>
      <c r="CW121" s="864"/>
      <c r="CX121" s="864"/>
      <c r="CY121" s="864"/>
      <c r="CZ121" s="864"/>
      <c r="DA121" s="864"/>
      <c r="DB121" s="864"/>
      <c r="DC121" s="864"/>
      <c r="DD121" s="864"/>
      <c r="DE121" s="864"/>
      <c r="DF121" s="865"/>
      <c r="DG121" s="844">
        <v>247868</v>
      </c>
      <c r="DH121" s="845"/>
      <c r="DI121" s="845"/>
      <c r="DJ121" s="845"/>
      <c r="DK121" s="845"/>
      <c r="DL121" s="845">
        <v>235144</v>
      </c>
      <c r="DM121" s="845"/>
      <c r="DN121" s="845"/>
      <c r="DO121" s="845"/>
      <c r="DP121" s="845"/>
      <c r="DQ121" s="845">
        <v>237454</v>
      </c>
      <c r="DR121" s="845"/>
      <c r="DS121" s="845"/>
      <c r="DT121" s="845"/>
      <c r="DU121" s="845"/>
      <c r="DV121" s="822">
        <v>4.0999999999999996</v>
      </c>
      <c r="DW121" s="822"/>
      <c r="DX121" s="822"/>
      <c r="DY121" s="822"/>
      <c r="DZ121" s="823"/>
    </row>
    <row r="122" spans="1:130" s="226" customFormat="1" ht="26.25" customHeight="1">
      <c r="A122" s="848"/>
      <c r="B122" s="849"/>
      <c r="C122" s="843" t="s">
        <v>454</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v>2314</v>
      </c>
      <c r="AB122" s="808"/>
      <c r="AC122" s="808"/>
      <c r="AD122" s="808"/>
      <c r="AE122" s="809"/>
      <c r="AF122" s="810">
        <v>1494</v>
      </c>
      <c r="AG122" s="808"/>
      <c r="AH122" s="808"/>
      <c r="AI122" s="808"/>
      <c r="AJ122" s="809"/>
      <c r="AK122" s="810">
        <v>1495</v>
      </c>
      <c r="AL122" s="808"/>
      <c r="AM122" s="808"/>
      <c r="AN122" s="808"/>
      <c r="AO122" s="809"/>
      <c r="AP122" s="852">
        <v>0</v>
      </c>
      <c r="AQ122" s="853"/>
      <c r="AR122" s="853"/>
      <c r="AS122" s="853"/>
      <c r="AT122" s="854"/>
      <c r="AU122" s="911"/>
      <c r="AV122" s="912"/>
      <c r="AW122" s="912"/>
      <c r="AX122" s="912"/>
      <c r="AY122" s="913"/>
      <c r="AZ122" s="866" t="s">
        <v>475</v>
      </c>
      <c r="BA122" s="867"/>
      <c r="BB122" s="867"/>
      <c r="BC122" s="867"/>
      <c r="BD122" s="867"/>
      <c r="BE122" s="867"/>
      <c r="BF122" s="867"/>
      <c r="BG122" s="867"/>
      <c r="BH122" s="867"/>
      <c r="BI122" s="867"/>
      <c r="BJ122" s="867"/>
      <c r="BK122" s="867"/>
      <c r="BL122" s="867"/>
      <c r="BM122" s="867"/>
      <c r="BN122" s="867"/>
      <c r="BO122" s="867"/>
      <c r="BP122" s="868"/>
      <c r="BQ122" s="907">
        <v>9539137</v>
      </c>
      <c r="BR122" s="873"/>
      <c r="BS122" s="873"/>
      <c r="BT122" s="873"/>
      <c r="BU122" s="873"/>
      <c r="BV122" s="873">
        <v>9704465</v>
      </c>
      <c r="BW122" s="873"/>
      <c r="BX122" s="873"/>
      <c r="BY122" s="873"/>
      <c r="BZ122" s="873"/>
      <c r="CA122" s="873">
        <v>9745578</v>
      </c>
      <c r="CB122" s="873"/>
      <c r="CC122" s="873"/>
      <c r="CD122" s="873"/>
      <c r="CE122" s="873"/>
      <c r="CF122" s="874">
        <v>168.8</v>
      </c>
      <c r="CG122" s="875"/>
      <c r="CH122" s="875"/>
      <c r="CI122" s="875"/>
      <c r="CJ122" s="875"/>
      <c r="CK122" s="897"/>
      <c r="CL122" s="883"/>
      <c r="CM122" s="883"/>
      <c r="CN122" s="883"/>
      <c r="CO122" s="884"/>
      <c r="CP122" s="863" t="s">
        <v>409</v>
      </c>
      <c r="CQ122" s="864"/>
      <c r="CR122" s="864"/>
      <c r="CS122" s="864"/>
      <c r="CT122" s="864"/>
      <c r="CU122" s="864"/>
      <c r="CV122" s="864"/>
      <c r="CW122" s="864"/>
      <c r="CX122" s="864"/>
      <c r="CY122" s="864"/>
      <c r="CZ122" s="864"/>
      <c r="DA122" s="864"/>
      <c r="DB122" s="864"/>
      <c r="DC122" s="864"/>
      <c r="DD122" s="864"/>
      <c r="DE122" s="864"/>
      <c r="DF122" s="865"/>
      <c r="DG122" s="844">
        <v>1899</v>
      </c>
      <c r="DH122" s="845"/>
      <c r="DI122" s="845"/>
      <c r="DJ122" s="845"/>
      <c r="DK122" s="845"/>
      <c r="DL122" s="845">
        <v>1919</v>
      </c>
      <c r="DM122" s="845"/>
      <c r="DN122" s="845"/>
      <c r="DO122" s="845"/>
      <c r="DP122" s="845"/>
      <c r="DQ122" s="845">
        <v>1894</v>
      </c>
      <c r="DR122" s="845"/>
      <c r="DS122" s="845"/>
      <c r="DT122" s="845"/>
      <c r="DU122" s="845"/>
      <c r="DV122" s="822">
        <v>0</v>
      </c>
      <c r="DW122" s="822"/>
      <c r="DX122" s="822"/>
      <c r="DY122" s="822"/>
      <c r="DZ122" s="823"/>
    </row>
    <row r="123" spans="1:130" s="226" customFormat="1" ht="26.25" customHeight="1">
      <c r="A123" s="848"/>
      <c r="B123" s="849"/>
      <c r="C123" s="843" t="s">
        <v>460</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241</v>
      </c>
      <c r="AB123" s="808"/>
      <c r="AC123" s="808"/>
      <c r="AD123" s="808"/>
      <c r="AE123" s="809"/>
      <c r="AF123" s="810" t="s">
        <v>241</v>
      </c>
      <c r="AG123" s="808"/>
      <c r="AH123" s="808"/>
      <c r="AI123" s="808"/>
      <c r="AJ123" s="809"/>
      <c r="AK123" s="810" t="s">
        <v>241</v>
      </c>
      <c r="AL123" s="808"/>
      <c r="AM123" s="808"/>
      <c r="AN123" s="808"/>
      <c r="AO123" s="809"/>
      <c r="AP123" s="852" t="s">
        <v>241</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476</v>
      </c>
      <c r="BP123" s="906"/>
      <c r="BQ123" s="860">
        <v>14235867</v>
      </c>
      <c r="BR123" s="861"/>
      <c r="BS123" s="861"/>
      <c r="BT123" s="861"/>
      <c r="BU123" s="861"/>
      <c r="BV123" s="861">
        <v>15714937</v>
      </c>
      <c r="BW123" s="861"/>
      <c r="BX123" s="861"/>
      <c r="BY123" s="861"/>
      <c r="BZ123" s="861"/>
      <c r="CA123" s="861">
        <v>17222665</v>
      </c>
      <c r="CB123" s="861"/>
      <c r="CC123" s="861"/>
      <c r="CD123" s="861"/>
      <c r="CE123" s="861"/>
      <c r="CF123" s="776"/>
      <c r="CG123" s="777"/>
      <c r="CH123" s="777"/>
      <c r="CI123" s="777"/>
      <c r="CJ123" s="862"/>
      <c r="CK123" s="897"/>
      <c r="CL123" s="883"/>
      <c r="CM123" s="883"/>
      <c r="CN123" s="883"/>
      <c r="CO123" s="884"/>
      <c r="CP123" s="863" t="s">
        <v>477</v>
      </c>
      <c r="CQ123" s="864"/>
      <c r="CR123" s="864"/>
      <c r="CS123" s="864"/>
      <c r="CT123" s="864"/>
      <c r="CU123" s="864"/>
      <c r="CV123" s="864"/>
      <c r="CW123" s="864"/>
      <c r="CX123" s="864"/>
      <c r="CY123" s="864"/>
      <c r="CZ123" s="864"/>
      <c r="DA123" s="864"/>
      <c r="DB123" s="864"/>
      <c r="DC123" s="864"/>
      <c r="DD123" s="864"/>
      <c r="DE123" s="864"/>
      <c r="DF123" s="865"/>
      <c r="DG123" s="807" t="s">
        <v>241</v>
      </c>
      <c r="DH123" s="808"/>
      <c r="DI123" s="808"/>
      <c r="DJ123" s="808"/>
      <c r="DK123" s="809"/>
      <c r="DL123" s="810" t="s">
        <v>395</v>
      </c>
      <c r="DM123" s="808"/>
      <c r="DN123" s="808"/>
      <c r="DO123" s="808"/>
      <c r="DP123" s="809"/>
      <c r="DQ123" s="810" t="s">
        <v>241</v>
      </c>
      <c r="DR123" s="808"/>
      <c r="DS123" s="808"/>
      <c r="DT123" s="808"/>
      <c r="DU123" s="809"/>
      <c r="DV123" s="852" t="s">
        <v>415</v>
      </c>
      <c r="DW123" s="853"/>
      <c r="DX123" s="853"/>
      <c r="DY123" s="853"/>
      <c r="DZ123" s="854"/>
    </row>
    <row r="124" spans="1:130" s="226" customFormat="1" ht="26.25" customHeight="1" thickBot="1">
      <c r="A124" s="848"/>
      <c r="B124" s="849"/>
      <c r="C124" s="843" t="s">
        <v>463</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395</v>
      </c>
      <c r="AB124" s="808"/>
      <c r="AC124" s="808"/>
      <c r="AD124" s="808"/>
      <c r="AE124" s="809"/>
      <c r="AF124" s="810" t="s">
        <v>241</v>
      </c>
      <c r="AG124" s="808"/>
      <c r="AH124" s="808"/>
      <c r="AI124" s="808"/>
      <c r="AJ124" s="809"/>
      <c r="AK124" s="810" t="s">
        <v>241</v>
      </c>
      <c r="AL124" s="808"/>
      <c r="AM124" s="808"/>
      <c r="AN124" s="808"/>
      <c r="AO124" s="809"/>
      <c r="AP124" s="852" t="s">
        <v>395</v>
      </c>
      <c r="AQ124" s="853"/>
      <c r="AR124" s="853"/>
      <c r="AS124" s="853"/>
      <c r="AT124" s="854"/>
      <c r="AU124" s="855" t="s">
        <v>478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56.6</v>
      </c>
      <c r="BR124" s="859"/>
      <c r="BS124" s="859"/>
      <c r="BT124" s="859"/>
      <c r="BU124" s="859"/>
      <c r="BV124" s="859">
        <v>27.7</v>
      </c>
      <c r="BW124" s="859"/>
      <c r="BX124" s="859"/>
      <c r="BY124" s="859"/>
      <c r="BZ124" s="859"/>
      <c r="CA124" s="859" t="s">
        <v>241</v>
      </c>
      <c r="CB124" s="859"/>
      <c r="CC124" s="859"/>
      <c r="CD124" s="859"/>
      <c r="CE124" s="859"/>
      <c r="CF124" s="754"/>
      <c r="CG124" s="755"/>
      <c r="CH124" s="755"/>
      <c r="CI124" s="755"/>
      <c r="CJ124" s="890"/>
      <c r="CK124" s="898"/>
      <c r="CL124" s="898"/>
      <c r="CM124" s="898"/>
      <c r="CN124" s="898"/>
      <c r="CO124" s="899"/>
      <c r="CP124" s="863" t="s">
        <v>479</v>
      </c>
      <c r="CQ124" s="864"/>
      <c r="CR124" s="864"/>
      <c r="CS124" s="864"/>
      <c r="CT124" s="864"/>
      <c r="CU124" s="864"/>
      <c r="CV124" s="864"/>
      <c r="CW124" s="864"/>
      <c r="CX124" s="864"/>
      <c r="CY124" s="864"/>
      <c r="CZ124" s="864"/>
      <c r="DA124" s="864"/>
      <c r="DB124" s="864"/>
      <c r="DC124" s="864"/>
      <c r="DD124" s="864"/>
      <c r="DE124" s="864"/>
      <c r="DF124" s="865"/>
      <c r="DG124" s="791">
        <v>3043314</v>
      </c>
      <c r="DH124" s="792"/>
      <c r="DI124" s="792"/>
      <c r="DJ124" s="792"/>
      <c r="DK124" s="793"/>
      <c r="DL124" s="794" t="s">
        <v>241</v>
      </c>
      <c r="DM124" s="792"/>
      <c r="DN124" s="792"/>
      <c r="DO124" s="792"/>
      <c r="DP124" s="793"/>
      <c r="DQ124" s="794" t="s">
        <v>241</v>
      </c>
      <c r="DR124" s="792"/>
      <c r="DS124" s="792"/>
      <c r="DT124" s="792"/>
      <c r="DU124" s="793"/>
      <c r="DV124" s="876" t="s">
        <v>241</v>
      </c>
      <c r="DW124" s="877"/>
      <c r="DX124" s="877"/>
      <c r="DY124" s="877"/>
      <c r="DZ124" s="878"/>
    </row>
    <row r="125" spans="1:130" s="226" customFormat="1" ht="26.25" customHeight="1">
      <c r="A125" s="848"/>
      <c r="B125" s="849"/>
      <c r="C125" s="843" t="s">
        <v>465</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241</v>
      </c>
      <c r="AB125" s="808"/>
      <c r="AC125" s="808"/>
      <c r="AD125" s="808"/>
      <c r="AE125" s="809"/>
      <c r="AF125" s="810" t="s">
        <v>241</v>
      </c>
      <c r="AG125" s="808"/>
      <c r="AH125" s="808"/>
      <c r="AI125" s="808"/>
      <c r="AJ125" s="809"/>
      <c r="AK125" s="810" t="s">
        <v>241</v>
      </c>
      <c r="AL125" s="808"/>
      <c r="AM125" s="808"/>
      <c r="AN125" s="808"/>
      <c r="AO125" s="809"/>
      <c r="AP125" s="852" t="s">
        <v>241</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480</v>
      </c>
      <c r="CL125" s="880"/>
      <c r="CM125" s="880"/>
      <c r="CN125" s="880"/>
      <c r="CO125" s="881"/>
      <c r="CP125" s="888" t="s">
        <v>481</v>
      </c>
      <c r="CQ125" s="836"/>
      <c r="CR125" s="836"/>
      <c r="CS125" s="836"/>
      <c r="CT125" s="836"/>
      <c r="CU125" s="836"/>
      <c r="CV125" s="836"/>
      <c r="CW125" s="836"/>
      <c r="CX125" s="836"/>
      <c r="CY125" s="836"/>
      <c r="CZ125" s="836"/>
      <c r="DA125" s="836"/>
      <c r="DB125" s="836"/>
      <c r="DC125" s="836"/>
      <c r="DD125" s="836"/>
      <c r="DE125" s="836"/>
      <c r="DF125" s="837"/>
      <c r="DG125" s="889" t="s">
        <v>241</v>
      </c>
      <c r="DH125" s="870"/>
      <c r="DI125" s="870"/>
      <c r="DJ125" s="870"/>
      <c r="DK125" s="870"/>
      <c r="DL125" s="870" t="s">
        <v>241</v>
      </c>
      <c r="DM125" s="870"/>
      <c r="DN125" s="870"/>
      <c r="DO125" s="870"/>
      <c r="DP125" s="870"/>
      <c r="DQ125" s="870" t="s">
        <v>241</v>
      </c>
      <c r="DR125" s="870"/>
      <c r="DS125" s="870"/>
      <c r="DT125" s="870"/>
      <c r="DU125" s="870"/>
      <c r="DV125" s="871" t="s">
        <v>482</v>
      </c>
      <c r="DW125" s="871"/>
      <c r="DX125" s="871"/>
      <c r="DY125" s="871"/>
      <c r="DZ125" s="872"/>
    </row>
    <row r="126" spans="1:130" s="226" customFormat="1" ht="26.25" customHeight="1" thickBot="1">
      <c r="A126" s="848"/>
      <c r="B126" s="849"/>
      <c r="C126" s="843" t="s">
        <v>467</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241</v>
      </c>
      <c r="AB126" s="808"/>
      <c r="AC126" s="808"/>
      <c r="AD126" s="808"/>
      <c r="AE126" s="809"/>
      <c r="AF126" s="810" t="s">
        <v>241</v>
      </c>
      <c r="AG126" s="808"/>
      <c r="AH126" s="808"/>
      <c r="AI126" s="808"/>
      <c r="AJ126" s="809"/>
      <c r="AK126" s="810" t="s">
        <v>241</v>
      </c>
      <c r="AL126" s="808"/>
      <c r="AM126" s="808"/>
      <c r="AN126" s="808"/>
      <c r="AO126" s="809"/>
      <c r="AP126" s="852" t="s">
        <v>241</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483</v>
      </c>
      <c r="CQ126" s="780"/>
      <c r="CR126" s="780"/>
      <c r="CS126" s="780"/>
      <c r="CT126" s="780"/>
      <c r="CU126" s="780"/>
      <c r="CV126" s="780"/>
      <c r="CW126" s="780"/>
      <c r="CX126" s="780"/>
      <c r="CY126" s="780"/>
      <c r="CZ126" s="780"/>
      <c r="DA126" s="780"/>
      <c r="DB126" s="780"/>
      <c r="DC126" s="780"/>
      <c r="DD126" s="780"/>
      <c r="DE126" s="780"/>
      <c r="DF126" s="781"/>
      <c r="DG126" s="844" t="s">
        <v>241</v>
      </c>
      <c r="DH126" s="845"/>
      <c r="DI126" s="845"/>
      <c r="DJ126" s="845"/>
      <c r="DK126" s="845"/>
      <c r="DL126" s="845" t="s">
        <v>241</v>
      </c>
      <c r="DM126" s="845"/>
      <c r="DN126" s="845"/>
      <c r="DO126" s="845"/>
      <c r="DP126" s="845"/>
      <c r="DQ126" s="845" t="s">
        <v>241</v>
      </c>
      <c r="DR126" s="845"/>
      <c r="DS126" s="845"/>
      <c r="DT126" s="845"/>
      <c r="DU126" s="845"/>
      <c r="DV126" s="822" t="s">
        <v>241</v>
      </c>
      <c r="DW126" s="822"/>
      <c r="DX126" s="822"/>
      <c r="DY126" s="822"/>
      <c r="DZ126" s="823"/>
    </row>
    <row r="127" spans="1:130" s="226" customFormat="1" ht="26.25" customHeight="1">
      <c r="A127" s="850"/>
      <c r="B127" s="851"/>
      <c r="C127" s="866" t="s">
        <v>484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241</v>
      </c>
      <c r="AB127" s="808"/>
      <c r="AC127" s="808"/>
      <c r="AD127" s="808"/>
      <c r="AE127" s="809"/>
      <c r="AF127" s="810" t="s">
        <v>241</v>
      </c>
      <c r="AG127" s="808"/>
      <c r="AH127" s="808"/>
      <c r="AI127" s="808"/>
      <c r="AJ127" s="809"/>
      <c r="AK127" s="810" t="s">
        <v>241</v>
      </c>
      <c r="AL127" s="808"/>
      <c r="AM127" s="808"/>
      <c r="AN127" s="808"/>
      <c r="AO127" s="809"/>
      <c r="AP127" s="852" t="s">
        <v>241</v>
      </c>
      <c r="AQ127" s="853"/>
      <c r="AR127" s="853"/>
      <c r="AS127" s="853"/>
      <c r="AT127" s="854"/>
      <c r="AU127" s="228"/>
      <c r="AV127" s="228"/>
      <c r="AW127" s="228"/>
      <c r="AX127" s="869" t="s">
        <v>485</v>
      </c>
      <c r="AY127" s="840"/>
      <c r="AZ127" s="840"/>
      <c r="BA127" s="840"/>
      <c r="BB127" s="840"/>
      <c r="BC127" s="840"/>
      <c r="BD127" s="840"/>
      <c r="BE127" s="841"/>
      <c r="BF127" s="839" t="s">
        <v>486</v>
      </c>
      <c r="BG127" s="840"/>
      <c r="BH127" s="840"/>
      <c r="BI127" s="840"/>
      <c r="BJ127" s="840"/>
      <c r="BK127" s="840"/>
      <c r="BL127" s="841"/>
      <c r="BM127" s="839" t="s">
        <v>487</v>
      </c>
      <c r="BN127" s="840"/>
      <c r="BO127" s="840"/>
      <c r="BP127" s="840"/>
      <c r="BQ127" s="840"/>
      <c r="BR127" s="840"/>
      <c r="BS127" s="841"/>
      <c r="BT127" s="839" t="s">
        <v>488</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489</v>
      </c>
      <c r="CQ127" s="780"/>
      <c r="CR127" s="780"/>
      <c r="CS127" s="780"/>
      <c r="CT127" s="780"/>
      <c r="CU127" s="780"/>
      <c r="CV127" s="780"/>
      <c r="CW127" s="780"/>
      <c r="CX127" s="780"/>
      <c r="CY127" s="780"/>
      <c r="CZ127" s="780"/>
      <c r="DA127" s="780"/>
      <c r="DB127" s="780"/>
      <c r="DC127" s="780"/>
      <c r="DD127" s="780"/>
      <c r="DE127" s="780"/>
      <c r="DF127" s="781"/>
      <c r="DG127" s="844" t="s">
        <v>482</v>
      </c>
      <c r="DH127" s="845"/>
      <c r="DI127" s="845"/>
      <c r="DJ127" s="845"/>
      <c r="DK127" s="845"/>
      <c r="DL127" s="845" t="s">
        <v>241</v>
      </c>
      <c r="DM127" s="845"/>
      <c r="DN127" s="845"/>
      <c r="DO127" s="845"/>
      <c r="DP127" s="845"/>
      <c r="DQ127" s="845" t="s">
        <v>241</v>
      </c>
      <c r="DR127" s="845"/>
      <c r="DS127" s="845"/>
      <c r="DT127" s="845"/>
      <c r="DU127" s="845"/>
      <c r="DV127" s="822" t="s">
        <v>241</v>
      </c>
      <c r="DW127" s="822"/>
      <c r="DX127" s="822"/>
      <c r="DY127" s="822"/>
      <c r="DZ127" s="823"/>
    </row>
    <row r="128" spans="1:130" s="226" customFormat="1" ht="26.25" customHeight="1" thickBot="1">
      <c r="A128" s="824" t="s">
        <v>490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491</v>
      </c>
      <c r="X128" s="826"/>
      <c r="Y128" s="826"/>
      <c r="Z128" s="827"/>
      <c r="AA128" s="828">
        <v>69067</v>
      </c>
      <c r="AB128" s="829"/>
      <c r="AC128" s="829"/>
      <c r="AD128" s="829"/>
      <c r="AE128" s="830"/>
      <c r="AF128" s="831">
        <v>64311</v>
      </c>
      <c r="AG128" s="829"/>
      <c r="AH128" s="829"/>
      <c r="AI128" s="829"/>
      <c r="AJ128" s="830"/>
      <c r="AK128" s="831">
        <v>59357</v>
      </c>
      <c r="AL128" s="829"/>
      <c r="AM128" s="829"/>
      <c r="AN128" s="829"/>
      <c r="AO128" s="830"/>
      <c r="AP128" s="832"/>
      <c r="AQ128" s="833"/>
      <c r="AR128" s="833"/>
      <c r="AS128" s="833"/>
      <c r="AT128" s="834"/>
      <c r="AU128" s="228"/>
      <c r="AV128" s="228"/>
      <c r="AW128" s="228"/>
      <c r="AX128" s="835" t="s">
        <v>492</v>
      </c>
      <c r="AY128" s="836"/>
      <c r="AZ128" s="836"/>
      <c r="BA128" s="836"/>
      <c r="BB128" s="836"/>
      <c r="BC128" s="836"/>
      <c r="BD128" s="836"/>
      <c r="BE128" s="837"/>
      <c r="BF128" s="814" t="s">
        <v>241</v>
      </c>
      <c r="BG128" s="815"/>
      <c r="BH128" s="815"/>
      <c r="BI128" s="815"/>
      <c r="BJ128" s="815"/>
      <c r="BK128" s="815"/>
      <c r="BL128" s="838"/>
      <c r="BM128" s="814">
        <v>14.2</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493</v>
      </c>
      <c r="CQ128" s="758"/>
      <c r="CR128" s="758"/>
      <c r="CS128" s="758"/>
      <c r="CT128" s="758"/>
      <c r="CU128" s="758"/>
      <c r="CV128" s="758"/>
      <c r="CW128" s="758"/>
      <c r="CX128" s="758"/>
      <c r="CY128" s="758"/>
      <c r="CZ128" s="758"/>
      <c r="DA128" s="758"/>
      <c r="DB128" s="758"/>
      <c r="DC128" s="758"/>
      <c r="DD128" s="758"/>
      <c r="DE128" s="758"/>
      <c r="DF128" s="759"/>
      <c r="DG128" s="818">
        <v>64608</v>
      </c>
      <c r="DH128" s="819"/>
      <c r="DI128" s="819"/>
      <c r="DJ128" s="819"/>
      <c r="DK128" s="819"/>
      <c r="DL128" s="819">
        <v>59323</v>
      </c>
      <c r="DM128" s="819"/>
      <c r="DN128" s="819"/>
      <c r="DO128" s="819"/>
      <c r="DP128" s="819"/>
      <c r="DQ128" s="819">
        <v>90012</v>
      </c>
      <c r="DR128" s="819"/>
      <c r="DS128" s="819"/>
      <c r="DT128" s="819"/>
      <c r="DU128" s="819"/>
      <c r="DV128" s="820">
        <v>1.6</v>
      </c>
      <c r="DW128" s="820"/>
      <c r="DX128" s="820"/>
      <c r="DY128" s="820"/>
      <c r="DZ128" s="821"/>
    </row>
    <row r="129" spans="1:131" s="226" customFormat="1" ht="26.25" customHeight="1">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494</v>
      </c>
      <c r="X129" s="805"/>
      <c r="Y129" s="805"/>
      <c r="Z129" s="806"/>
      <c r="AA129" s="807">
        <v>6016453</v>
      </c>
      <c r="AB129" s="808"/>
      <c r="AC129" s="808"/>
      <c r="AD129" s="808"/>
      <c r="AE129" s="809"/>
      <c r="AF129" s="810">
        <v>6197728</v>
      </c>
      <c r="AG129" s="808"/>
      <c r="AH129" s="808"/>
      <c r="AI129" s="808"/>
      <c r="AJ129" s="809"/>
      <c r="AK129" s="810">
        <v>6577106</v>
      </c>
      <c r="AL129" s="808"/>
      <c r="AM129" s="808"/>
      <c r="AN129" s="808"/>
      <c r="AO129" s="809"/>
      <c r="AP129" s="811"/>
      <c r="AQ129" s="812"/>
      <c r="AR129" s="812"/>
      <c r="AS129" s="812"/>
      <c r="AT129" s="813"/>
      <c r="AU129" s="229"/>
      <c r="AV129" s="229"/>
      <c r="AW129" s="229"/>
      <c r="AX129" s="779" t="s">
        <v>495</v>
      </c>
      <c r="AY129" s="780"/>
      <c r="AZ129" s="780"/>
      <c r="BA129" s="780"/>
      <c r="BB129" s="780"/>
      <c r="BC129" s="780"/>
      <c r="BD129" s="780"/>
      <c r="BE129" s="781"/>
      <c r="BF129" s="798" t="s">
        <v>241</v>
      </c>
      <c r="BG129" s="799"/>
      <c r="BH129" s="799"/>
      <c r="BI129" s="799"/>
      <c r="BJ129" s="799"/>
      <c r="BK129" s="799"/>
      <c r="BL129" s="800"/>
      <c r="BM129" s="798">
        <v>19.2</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02" t="s">
        <v>496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497</v>
      </c>
      <c r="X130" s="805"/>
      <c r="Y130" s="805"/>
      <c r="Z130" s="806"/>
      <c r="AA130" s="807">
        <v>775679</v>
      </c>
      <c r="AB130" s="808"/>
      <c r="AC130" s="808"/>
      <c r="AD130" s="808"/>
      <c r="AE130" s="809"/>
      <c r="AF130" s="810">
        <v>784138</v>
      </c>
      <c r="AG130" s="808"/>
      <c r="AH130" s="808"/>
      <c r="AI130" s="808"/>
      <c r="AJ130" s="809"/>
      <c r="AK130" s="810">
        <v>803360</v>
      </c>
      <c r="AL130" s="808"/>
      <c r="AM130" s="808"/>
      <c r="AN130" s="808"/>
      <c r="AO130" s="809"/>
      <c r="AP130" s="811"/>
      <c r="AQ130" s="812"/>
      <c r="AR130" s="812"/>
      <c r="AS130" s="812"/>
      <c r="AT130" s="813"/>
      <c r="AU130" s="229"/>
      <c r="AV130" s="229"/>
      <c r="AW130" s="229"/>
      <c r="AX130" s="779" t="s">
        <v>498</v>
      </c>
      <c r="AY130" s="780"/>
      <c r="AZ130" s="780"/>
      <c r="BA130" s="780"/>
      <c r="BB130" s="780"/>
      <c r="BC130" s="780"/>
      <c r="BD130" s="780"/>
      <c r="BE130" s="781"/>
      <c r="BF130" s="782">
        <v>8.4</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499</v>
      </c>
      <c r="X131" s="789"/>
      <c r="Y131" s="789"/>
      <c r="Z131" s="790"/>
      <c r="AA131" s="791">
        <v>5240774</v>
      </c>
      <c r="AB131" s="792"/>
      <c r="AC131" s="792"/>
      <c r="AD131" s="792"/>
      <c r="AE131" s="793"/>
      <c r="AF131" s="794">
        <v>5413590</v>
      </c>
      <c r="AG131" s="792"/>
      <c r="AH131" s="792"/>
      <c r="AI131" s="792"/>
      <c r="AJ131" s="793"/>
      <c r="AK131" s="794">
        <v>5773746</v>
      </c>
      <c r="AL131" s="792"/>
      <c r="AM131" s="792"/>
      <c r="AN131" s="792"/>
      <c r="AO131" s="793"/>
      <c r="AP131" s="795"/>
      <c r="AQ131" s="796"/>
      <c r="AR131" s="796"/>
      <c r="AS131" s="796"/>
      <c r="AT131" s="797"/>
      <c r="AU131" s="229"/>
      <c r="AV131" s="229"/>
      <c r="AW131" s="229"/>
      <c r="AX131" s="757" t="s">
        <v>500</v>
      </c>
      <c r="AY131" s="758"/>
      <c r="AZ131" s="758"/>
      <c r="BA131" s="758"/>
      <c r="BB131" s="758"/>
      <c r="BC131" s="758"/>
      <c r="BD131" s="758"/>
      <c r="BE131" s="759"/>
      <c r="BF131" s="760" t="s">
        <v>241</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766" t="s">
        <v>501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502</v>
      </c>
      <c r="W132" s="770"/>
      <c r="X132" s="770"/>
      <c r="Y132" s="770"/>
      <c r="Z132" s="771"/>
      <c r="AA132" s="772">
        <v>9.24390176</v>
      </c>
      <c r="AB132" s="773"/>
      <c r="AC132" s="773"/>
      <c r="AD132" s="773"/>
      <c r="AE132" s="774"/>
      <c r="AF132" s="775">
        <v>8.5236229560000005</v>
      </c>
      <c r="AG132" s="773"/>
      <c r="AH132" s="773"/>
      <c r="AI132" s="773"/>
      <c r="AJ132" s="774"/>
      <c r="AK132" s="775">
        <v>7.6855996089999996</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503</v>
      </c>
      <c r="W133" s="749"/>
      <c r="X133" s="749"/>
      <c r="Y133" s="749"/>
      <c r="Z133" s="750"/>
      <c r="AA133" s="751">
        <v>9.9</v>
      </c>
      <c r="AB133" s="752"/>
      <c r="AC133" s="752"/>
      <c r="AD133" s="752"/>
      <c r="AE133" s="753"/>
      <c r="AF133" s="751">
        <v>9.3000000000000007</v>
      </c>
      <c r="AG133" s="752"/>
      <c r="AH133" s="752"/>
      <c r="AI133" s="752"/>
      <c r="AJ133" s="753"/>
      <c r="AK133" s="751">
        <v>8.4</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oTZxud7vRoqri1aip2ymJdRqhvbQn6cfxCjH7emnMFH6PCc14WG60Iue4RYHtu2TFUAnhOOgFeQ/YEWb1cA7Q==" saltValue="SA6h2inv88bbdh15G3PE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8" zoomScale="70" zoomScaleNormal="85" zoomScaleSheetLayoutView="70" workbookViewId="0">
      <selection activeCell="H29" sqref="H29"/>
    </sheetView>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7" zoomScale="70" zoomScaleNormal="70" zoomScaleSheetLayoutView="55" workbookViewId="0">
      <selection activeCell="DL67" sqref="DL67"/>
    </sheetView>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1xT5l9J0eulvzzA2eqSaG9+HzQZ1snmaXQhQdUWLKzZ7N2u8WY5vqGtsAxaGLIGH0xBCIi5hl1CNoYRYbHlvg==" saltValue="MaBqqfctkBlEcZUCIaAl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zoomScale="70" zoomScaleSheetLayoutView="70" workbookViewId="0">
      <selection activeCell="AK38" sqref="AK38:AN38"/>
    </sheetView>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507</v>
      </c>
      <c r="AP7" s="268"/>
      <c r="AQ7" s="269" t="s">
        <v>508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509</v>
      </c>
      <c r="AQ8" s="275" t="s">
        <v>510</v>
      </c>
      <c r="AR8" s="276" t="s">
        <v>511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512</v>
      </c>
      <c r="AL9" s="1159"/>
      <c r="AM9" s="1159"/>
      <c r="AN9" s="1160"/>
      <c r="AO9" s="277">
        <v>2198733</v>
      </c>
      <c r="AP9" s="277">
        <v>109827</v>
      </c>
      <c r="AQ9" s="278">
        <v>104625</v>
      </c>
      <c r="AR9" s="279">
        <v>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513</v>
      </c>
      <c r="AL10" s="1159"/>
      <c r="AM10" s="1159"/>
      <c r="AN10" s="1160"/>
      <c r="AO10" s="280">
        <v>17096</v>
      </c>
      <c r="AP10" s="280">
        <v>854</v>
      </c>
      <c r="AQ10" s="281">
        <v>9752</v>
      </c>
      <c r="AR10" s="282">
        <v>-91.2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514</v>
      </c>
      <c r="AL11" s="1159"/>
      <c r="AM11" s="1159"/>
      <c r="AN11" s="1160"/>
      <c r="AO11" s="280" t="s">
        <v>515</v>
      </c>
      <c r="AP11" s="280" t="s">
        <v>515</v>
      </c>
      <c r="AQ11" s="281">
        <v>1608</v>
      </c>
      <c r="AR11" s="282" t="s">
        <v>515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516</v>
      </c>
      <c r="AL12" s="1159"/>
      <c r="AM12" s="1159"/>
      <c r="AN12" s="1160"/>
      <c r="AO12" s="280" t="s">
        <v>515</v>
      </c>
      <c r="AP12" s="280" t="s">
        <v>515</v>
      </c>
      <c r="AQ12" s="281">
        <v>4</v>
      </c>
      <c r="AR12" s="282" t="s">
        <v>515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517</v>
      </c>
      <c r="AL13" s="1159"/>
      <c r="AM13" s="1159"/>
      <c r="AN13" s="1160"/>
      <c r="AO13" s="280">
        <v>84762</v>
      </c>
      <c r="AP13" s="280">
        <v>4234</v>
      </c>
      <c r="AQ13" s="281">
        <v>4175</v>
      </c>
      <c r="AR13" s="282">
        <v>1.4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518</v>
      </c>
      <c r="AL14" s="1159"/>
      <c r="AM14" s="1159"/>
      <c r="AN14" s="1160"/>
      <c r="AO14" s="280">
        <v>129519</v>
      </c>
      <c r="AP14" s="280">
        <v>6469</v>
      </c>
      <c r="AQ14" s="281">
        <v>2340</v>
      </c>
      <c r="AR14" s="282">
        <v>176.5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519</v>
      </c>
      <c r="AL15" s="1162"/>
      <c r="AM15" s="1162"/>
      <c r="AN15" s="1163"/>
      <c r="AO15" s="280">
        <v>-249820</v>
      </c>
      <c r="AP15" s="280">
        <v>-12479</v>
      </c>
      <c r="AQ15" s="281">
        <v>-8060</v>
      </c>
      <c r="AR15" s="282">
        <v>54.8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2180290</v>
      </c>
      <c r="AP16" s="280">
        <v>108906</v>
      </c>
      <c r="AQ16" s="281">
        <v>114444</v>
      </c>
      <c r="AR16" s="282">
        <v>-4.8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524</v>
      </c>
      <c r="AL21" s="1165"/>
      <c r="AM21" s="1165"/>
      <c r="AN21" s="1166"/>
      <c r="AO21" s="293">
        <v>12.19</v>
      </c>
      <c r="AP21" s="294">
        <v>10.6</v>
      </c>
      <c r="AQ21" s="295">
        <v>1.59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525</v>
      </c>
      <c r="AL22" s="1165"/>
      <c r="AM22" s="1165"/>
      <c r="AN22" s="1166"/>
      <c r="AO22" s="298">
        <v>97</v>
      </c>
      <c r="AP22" s="299">
        <v>97.5</v>
      </c>
      <c r="AQ22" s="300">
        <v>-0.5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57" t="s">
        <v>526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c r="A27" s="305"/>
      <c r="AO27" s="258"/>
      <c r="AP27" s="258"/>
      <c r="AQ27" s="258"/>
      <c r="AR27" s="258"/>
      <c r="AS27" s="258"/>
      <c r="AT27" s="258"/>
    </row>
    <row r="28" spans="1:46" ht="17.2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507</v>
      </c>
      <c r="AP30" s="268"/>
      <c r="AQ30" s="269" t="s">
        <v>508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509</v>
      </c>
      <c r="AQ31" s="275" t="s">
        <v>510</v>
      </c>
      <c r="AR31" s="276" t="s">
        <v>511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529</v>
      </c>
      <c r="AL32" s="1149"/>
      <c r="AM32" s="1149"/>
      <c r="AN32" s="1150"/>
      <c r="AO32" s="308">
        <v>1027875</v>
      </c>
      <c r="AP32" s="308">
        <v>51342</v>
      </c>
      <c r="AQ32" s="309">
        <v>72468</v>
      </c>
      <c r="AR32" s="310">
        <v>-29.2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530</v>
      </c>
      <c r="AL33" s="1149"/>
      <c r="AM33" s="1149"/>
      <c r="AN33" s="1150"/>
      <c r="AO33" s="308" t="s">
        <v>515</v>
      </c>
      <c r="AP33" s="308" t="s">
        <v>515</v>
      </c>
      <c r="AQ33" s="309" t="s">
        <v>515</v>
      </c>
      <c r="AR33" s="310" t="s">
        <v>515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531</v>
      </c>
      <c r="AL34" s="1149"/>
      <c r="AM34" s="1149"/>
      <c r="AN34" s="1150"/>
      <c r="AO34" s="308" t="s">
        <v>515</v>
      </c>
      <c r="AP34" s="308" t="s">
        <v>515</v>
      </c>
      <c r="AQ34" s="309">
        <v>1</v>
      </c>
      <c r="AR34" s="310" t="s">
        <v>515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532</v>
      </c>
      <c r="AL35" s="1149"/>
      <c r="AM35" s="1149"/>
      <c r="AN35" s="1150"/>
      <c r="AO35" s="308">
        <v>277094</v>
      </c>
      <c r="AP35" s="308">
        <v>13841</v>
      </c>
      <c r="AQ35" s="309">
        <v>17710</v>
      </c>
      <c r="AR35" s="310">
        <v>-21.8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533</v>
      </c>
      <c r="AL36" s="1149"/>
      <c r="AM36" s="1149"/>
      <c r="AN36" s="1150"/>
      <c r="AO36" s="308" t="s">
        <v>515</v>
      </c>
      <c r="AP36" s="308" t="s">
        <v>515</v>
      </c>
      <c r="AQ36" s="309">
        <v>2475</v>
      </c>
      <c r="AR36" s="310" t="s">
        <v>515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534</v>
      </c>
      <c r="AL37" s="1149"/>
      <c r="AM37" s="1149"/>
      <c r="AN37" s="1150"/>
      <c r="AO37" s="308">
        <v>1495</v>
      </c>
      <c r="AP37" s="308">
        <v>75</v>
      </c>
      <c r="AQ37" s="309">
        <v>637</v>
      </c>
      <c r="AR37" s="310">
        <v>-88.2</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535</v>
      </c>
      <c r="AL38" s="1152"/>
      <c r="AM38" s="1152"/>
      <c r="AN38" s="1153"/>
      <c r="AO38" s="311" t="s">
        <v>515</v>
      </c>
      <c r="AP38" s="311" t="s">
        <v>515</v>
      </c>
      <c r="AQ38" s="312">
        <v>2</v>
      </c>
      <c r="AR38" s="300" t="s">
        <v>515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536</v>
      </c>
      <c r="AL39" s="1152"/>
      <c r="AM39" s="1152"/>
      <c r="AN39" s="1153"/>
      <c r="AO39" s="308">
        <v>-59357</v>
      </c>
      <c r="AP39" s="308">
        <v>-2965</v>
      </c>
      <c r="AQ39" s="309">
        <v>-3769</v>
      </c>
      <c r="AR39" s="310">
        <v>-21.3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537</v>
      </c>
      <c r="AL40" s="1149"/>
      <c r="AM40" s="1149"/>
      <c r="AN40" s="1150"/>
      <c r="AO40" s="308">
        <v>-803360</v>
      </c>
      <c r="AP40" s="308">
        <v>-40128</v>
      </c>
      <c r="AQ40" s="309">
        <v>-62733</v>
      </c>
      <c r="AR40" s="310">
        <v>-36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301</v>
      </c>
      <c r="AL41" s="1155"/>
      <c r="AM41" s="1155"/>
      <c r="AN41" s="1156"/>
      <c r="AO41" s="308">
        <v>443747</v>
      </c>
      <c r="AP41" s="308">
        <v>22165</v>
      </c>
      <c r="AQ41" s="309">
        <v>26792</v>
      </c>
      <c r="AR41" s="310">
        <v>-17.3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507</v>
      </c>
      <c r="AN49" s="1143" t="s">
        <v>541</v>
      </c>
      <c r="AO49" s="1144"/>
      <c r="AP49" s="1144"/>
      <c r="AQ49" s="1144"/>
      <c r="AR49" s="114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542</v>
      </c>
      <c r="AO50" s="325" t="s">
        <v>543</v>
      </c>
      <c r="AP50" s="326" t="s">
        <v>544</v>
      </c>
      <c r="AQ50" s="327" t="s">
        <v>545</v>
      </c>
      <c r="AR50" s="328" t="s">
        <v>546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1295166</v>
      </c>
      <c r="AN51" s="330">
        <v>59392</v>
      </c>
      <c r="AO51" s="331">
        <v>-10.8</v>
      </c>
      <c r="AP51" s="332">
        <v>88968</v>
      </c>
      <c r="AQ51" s="333">
        <v>6.8</v>
      </c>
      <c r="AR51" s="334">
        <v>-17.600000000000001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784554</v>
      </c>
      <c r="AN52" s="338">
        <v>35977</v>
      </c>
      <c r="AO52" s="339">
        <v>-19.2</v>
      </c>
      <c r="AP52" s="340">
        <v>45482</v>
      </c>
      <c r="AQ52" s="341">
        <v>5.5</v>
      </c>
      <c r="AR52" s="342">
        <v>-24.7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1972414</v>
      </c>
      <c r="AN53" s="330">
        <v>91967</v>
      </c>
      <c r="AO53" s="331">
        <v>54.8</v>
      </c>
      <c r="AP53" s="332">
        <v>85173</v>
      </c>
      <c r="AQ53" s="333">
        <v>-4.3</v>
      </c>
      <c r="AR53" s="334">
        <v>59.1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725395</v>
      </c>
      <c r="AN54" s="338">
        <v>33823</v>
      </c>
      <c r="AO54" s="339">
        <v>-6</v>
      </c>
      <c r="AP54" s="340">
        <v>43913</v>
      </c>
      <c r="AQ54" s="341">
        <v>-3.4</v>
      </c>
      <c r="AR54" s="342">
        <v>-2.6</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2019897</v>
      </c>
      <c r="AN55" s="330">
        <v>96158</v>
      </c>
      <c r="AO55" s="331">
        <v>4.5999999999999996</v>
      </c>
      <c r="AP55" s="332">
        <v>94081</v>
      </c>
      <c r="AQ55" s="333">
        <v>10.5</v>
      </c>
      <c r="AR55" s="334">
        <v>-5.9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877655</v>
      </c>
      <c r="AN56" s="338">
        <v>41781</v>
      </c>
      <c r="AO56" s="339">
        <v>23.5</v>
      </c>
      <c r="AP56" s="340">
        <v>48949</v>
      </c>
      <c r="AQ56" s="341">
        <v>11.5</v>
      </c>
      <c r="AR56" s="342">
        <v>12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1898343</v>
      </c>
      <c r="AN57" s="330">
        <v>92697</v>
      </c>
      <c r="AO57" s="331">
        <v>-3.6</v>
      </c>
      <c r="AP57" s="332">
        <v>92632</v>
      </c>
      <c r="AQ57" s="333">
        <v>-1.5</v>
      </c>
      <c r="AR57" s="334">
        <v>-2.1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912847</v>
      </c>
      <c r="AN58" s="338">
        <v>44575</v>
      </c>
      <c r="AO58" s="339">
        <v>6.7</v>
      </c>
      <c r="AP58" s="340">
        <v>47978</v>
      </c>
      <c r="AQ58" s="341">
        <v>-2</v>
      </c>
      <c r="AR58" s="342">
        <v>8.6999999999999993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1735335</v>
      </c>
      <c r="AN59" s="330">
        <v>86680</v>
      </c>
      <c r="AO59" s="331">
        <v>-6.5</v>
      </c>
      <c r="AP59" s="332">
        <v>96469</v>
      </c>
      <c r="AQ59" s="333">
        <v>4.0999999999999996</v>
      </c>
      <c r="AR59" s="334">
        <v>-10.6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906073</v>
      </c>
      <c r="AN60" s="338">
        <v>45258</v>
      </c>
      <c r="AO60" s="339">
        <v>1.5</v>
      </c>
      <c r="AP60" s="340">
        <v>49775</v>
      </c>
      <c r="AQ60" s="341">
        <v>3.7</v>
      </c>
      <c r="AR60" s="342">
        <v>-2.2000000000000002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1784231</v>
      </c>
      <c r="AN61" s="345">
        <v>85379</v>
      </c>
      <c r="AO61" s="346">
        <v>7.7</v>
      </c>
      <c r="AP61" s="347">
        <v>91465</v>
      </c>
      <c r="AQ61" s="348">
        <v>3.1</v>
      </c>
      <c r="AR61" s="334">
        <v>4.5999999999999996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841305</v>
      </c>
      <c r="AN62" s="338">
        <v>40283</v>
      </c>
      <c r="AO62" s="339">
        <v>1.3</v>
      </c>
      <c r="AP62" s="340">
        <v>47219</v>
      </c>
      <c r="AQ62" s="341">
        <v>3.1</v>
      </c>
      <c r="AR62" s="342">
        <v>-1.8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AqKTOT3dxpHez/vzQpPWH9z7J3lsBZA8k3Z1khzkilvlc2u43yZISGNnKf9+JtFPgldbQ7AYzo7xKLLR3d1oOw==" saltValue="HfSbW7syFc2zowjFyqEj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70" zoomScaleNormal="70" zoomScaleSheetLayoutView="55" workbookViewId="0">
      <selection activeCell="AD116" sqref="AD116"/>
    </sheetView>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555</v>
      </c>
    </row>
    <row r="120" spans="125:125" ht="13.5" hidden="1" customHeight="1"/>
    <row r="121" spans="125:125" ht="13.5" hidden="1" customHeight="1">
      <c r="DU121" s="255"/>
    </row>
  </sheetData>
  <sheetProtection algorithmName="SHA-512" hashValue="wb4UJgXmECII/7oW8QQuiHPV7+fg65yis1mzZhaF+FajhLdY/sEsLs1nGSe+Jdmyqc26P8MqRquhZKGGdAigSg==" saltValue="eg4VU/mpBjqH7vOBYjAj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0" zoomScaleNormal="70" zoomScaleSheetLayoutView="55" workbookViewId="0">
      <selection activeCell="BJ83" sqref="BJ83"/>
    </sheetView>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556</v>
      </c>
    </row>
  </sheetData>
  <sheetProtection algorithmName="SHA-512" hashValue="FUhfBEG3GTor3S4W2s1X731FnRePKaarqXWd4Jpccy/Ex210uUE3Nlp9bk51vj4ETHI4/cWXU9BUU6lwIfEwVQ==" saltValue="pFYgBoPMWxS5uAG/CdEn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62"/>
  <sheetViews>
    <sheetView showGridLines="0" topLeftCell="H26" zoomScale="85" zoomScaleNormal="85"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67" t="s">
        <v>3</v>
      </c>
      <c r="D47" s="1167"/>
      <c r="E47" s="1168"/>
      <c r="F47" s="11">
        <v>18.64</v>
      </c>
      <c r="G47" s="12">
        <v>19.510000000000002</v>
      </c>
      <c r="H47" s="12">
        <v>20.65</v>
      </c>
      <c r="I47" s="12">
        <v>21.21</v>
      </c>
      <c r="J47" s="13">
        <v>25.74</v>
      </c>
    </row>
    <row r="48" spans="2:10" ht="57.75" customHeight="1">
      <c r="B48" s="14"/>
      <c r="C48" s="1169" t="s">
        <v>4</v>
      </c>
      <c r="D48" s="1169"/>
      <c r="E48" s="1170"/>
      <c r="F48" s="15">
        <v>6.41</v>
      </c>
      <c r="G48" s="16">
        <v>6.65</v>
      </c>
      <c r="H48" s="16">
        <v>5.98</v>
      </c>
      <c r="I48" s="16">
        <v>6.79</v>
      </c>
      <c r="J48" s="17">
        <v>10.79</v>
      </c>
    </row>
    <row r="49" spans="2:10" ht="57.75" customHeight="1" thickBot="1">
      <c r="B49" s="18"/>
      <c r="C49" s="1171" t="s">
        <v>5</v>
      </c>
      <c r="D49" s="1171"/>
      <c r="E49" s="1172"/>
      <c r="F49" s="19">
        <v>1.97</v>
      </c>
      <c r="G49" s="20">
        <v>2.33</v>
      </c>
      <c r="H49" s="20">
        <v>1.19</v>
      </c>
      <c r="I49" s="20">
        <v>2.81</v>
      </c>
      <c r="J49" s="21">
        <v>10.37</v>
      </c>
    </row>
    <row r="50" spans="2:10"/>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row r="62" spans="2:10" ht="13.5" hidden="1" customHeight="1"/>
  </sheetData>
  <sheetProtection algorithmName="SHA-512" hashValue="TI0/IIl2szXvrD7fALTzyhSqvMpHoTSv9bfd7Rt5jIY0oRLEVlwFQh8Co+y4pZe/1aMkkmJy3Ozs86u+ZUbCyA==" saltValue="w1D92m+qdE90B+rxP7wl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2023-03-09T04:33:18Z</cp:lastPrinted>
  <dcterms:created xsi:type="dcterms:W3CDTF">2023-02-20T07:46:40Z</dcterms:created>
  <dcterms:modified xsi:type="dcterms:W3CDTF">2023-03-22T01:35:10Z</dcterms:modified>
  <cp:category/>
</cp:coreProperties>
</file>