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.1.30\40_地財班\平成30年度\02 担当\09 公会計\10 ★ 公 表 ★\03 HP掲載データ\"/>
    </mc:Choice>
  </mc:AlternateContent>
  <bookViews>
    <workbookView xWindow="0" yWindow="0" windowWidth="28800" windowHeight="12435"/>
  </bookViews>
  <sheets>
    <sheet name="貸借対照表" sheetId="5" r:id="rId1"/>
    <sheet name="行政コスト計算書" sheetId="6" r:id="rId2"/>
    <sheet name="純資産変動計算書" sheetId="7" r:id="rId3"/>
    <sheet name="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行政コスト計算書!$B$1:$P$47</definedName>
    <definedName name="_xlnm.Print_Area" localSheetId="3">資金収支計算書!$B$1:$O$64</definedName>
    <definedName name="_xlnm.Print_Area" localSheetId="2">純資産変動計算書!$B$5:$Q$30</definedName>
    <definedName name="_xlnm.Print_Area" localSheetId="0">貸借対照表!$C$1:$AB$68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5" i="5" l="1"/>
  <c r="AD60" i="5"/>
  <c r="AD56" i="5" s="1"/>
  <c r="AD51" i="5"/>
  <c r="AD44" i="5"/>
  <c r="AD40" i="5"/>
  <c r="AD29" i="5"/>
  <c r="AE17" i="5"/>
  <c r="AD13" i="5"/>
  <c r="AE11" i="5"/>
  <c r="Q61" i="8"/>
  <c r="Q50" i="8"/>
  <c r="Q47" i="8"/>
  <c r="Q53" i="8" s="1"/>
  <c r="Q39" i="8"/>
  <c r="Q33" i="8"/>
  <c r="Q45" i="8" s="1"/>
  <c r="Q27" i="8"/>
  <c r="Q22" i="8"/>
  <c r="Q17" i="8"/>
  <c r="Q12" i="8"/>
  <c r="U28" i="7"/>
  <c r="U26" i="7"/>
  <c r="U25" i="7"/>
  <c r="U24" i="7"/>
  <c r="W19" i="7"/>
  <c r="V19" i="7"/>
  <c r="V27" i="7" s="1"/>
  <c r="U17" i="7"/>
  <c r="U16" i="7"/>
  <c r="W15" i="7"/>
  <c r="U15" i="7" s="1"/>
  <c r="U14" i="7"/>
  <c r="U13" i="7"/>
  <c r="R42" i="6"/>
  <c r="R36" i="6"/>
  <c r="R32" i="6"/>
  <c r="R27" i="6"/>
  <c r="R23" i="6"/>
  <c r="R18" i="6"/>
  <c r="R13" i="6"/>
  <c r="W18" i="7" l="1"/>
  <c r="U18" i="7" s="1"/>
  <c r="AE26" i="5"/>
  <c r="AE66" i="5" s="1"/>
  <c r="AD43" i="5"/>
  <c r="AD12" i="5"/>
  <c r="Q11" i="8"/>
  <c r="Q31" i="8" s="1"/>
  <c r="Q54" i="8" s="1"/>
  <c r="Q57" i="8" s="1"/>
  <c r="Q62" i="8" s="1"/>
  <c r="R12" i="6"/>
  <c r="R11" i="6" s="1"/>
  <c r="R35" i="6" s="1"/>
  <c r="R45" i="6" s="1"/>
  <c r="W27" i="7" l="1"/>
  <c r="U27" i="7" s="1"/>
  <c r="AD11" i="5"/>
  <c r="AD66" i="5" s="1"/>
</calcChain>
</file>

<file path=xl/sharedStrings.xml><?xml version="1.0" encoding="utf-8"?>
<sst xmlns="http://schemas.openxmlformats.org/spreadsheetml/2006/main" count="468" uniqueCount="345">
  <si>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</si>
  <si>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</si>
  <si>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</si>
  <si>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</si>
  <si>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</si>
  <si>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</si>
  <si>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</si>
  <si>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</si>
  <si>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</si>
  <si>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</si>
  <si>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</si>
  <si>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</si>
  <si>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</si>
  <si>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</si>
  <si>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</si>
  <si>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</si>
  <si>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</si>
  <si>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</si>
  <si>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</si>
  <si>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</si>
  <si>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</si>
  <si>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</si>
  <si>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</si>
  <si>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</si>
  <si>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</si>
  <si>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</si>
  <si>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</si>
  <si>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</si>
  <si>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</si>
  <si>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</si>
  <si>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</si>
  <si>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</si>
  <si>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</si>
  <si>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</si>
  <si>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</si>
  <si>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</si>
  <si>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</si>
  <si>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</si>
  <si>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</si>
  <si>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</si>
  <si>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</si>
  <si>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</si>
  <si>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</si>
  <si>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</si>
  <si>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</si>
  <si>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</si>
  <si>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</si>
  <si>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</si>
  <si>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</si>
  <si>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</si>
  <si>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</si>
  <si>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</si>
  <si>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</si>
  <si>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</si>
  <si>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</si>
  <si>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</si>
  <si>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</si>
  <si>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</si>
  <si>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</si>
  <si>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</si>
  <si>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</si>
  <si>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</si>
  <si>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</si>
  <si>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</si>
  <si>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</si>
  <si>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</si>
  <si>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</si>
  <si>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</si>
  <si>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</si>
  <si>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</si>
  <si>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</si>
  <si>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</si>
  <si>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</si>
  <si>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</si>
  <si>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</si>
  <si>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</si>
  <si>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</si>
  <si>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</si>
  <si>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</si>
  <si>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</si>
  <si>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</si>
  <si>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</si>
  <si>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</si>
  <si>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</si>
  <si>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</si>
  <si>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</si>
  <si>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</si>
  <si>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</si>
  <si>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</si>
  <si>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</si>
  <si>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</si>
  <si>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</si>
  <si>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</si>
  <si>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</si>
  <si>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</si>
  <si>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</si>
  <si>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</si>
  <si>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</si>
  <si>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</si>
  <si>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</si>
  <si>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</si>
  <si>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</si>
  <si>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</si>
  <si>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</si>
  <si>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</si>
  <si>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</si>
  <si>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</si>
  <si>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</si>
  <si>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</si>
  <si>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</si>
  <si>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</si>
  <si>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</si>
  <si>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</si>
  <si>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</si>
  <si>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</si>
  <si>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</si>
  <si>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</si>
  <si>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</si>
  <si>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</si>
  <si>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</si>
  <si>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</si>
  <si>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</si>
  <si>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</si>
  <si>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</si>
  <si>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</si>
  <si>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</si>
  <si>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</si>
  <si>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</si>
  <si>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</si>
  <si>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</si>
  <si>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</si>
  <si>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</si>
  <si>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</si>
  <si>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</si>
  <si>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</si>
  <si>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</si>
  <si>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</si>
  <si>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</si>
  <si>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</si>
  <si>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</si>
  <si>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</si>
  <si>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</si>
  <si>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</si>
  <si>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</si>
  <si>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</si>
  <si>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</si>
  <si>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</si>
  <si>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</si>
  <si>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</si>
  <si>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</si>
  <si>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</si>
  <si>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</si>
  <si>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</si>
  <si>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</si>
  <si>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</si>
  <si>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</si>
  <si>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</si>
  <si>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</si>
  <si>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</si>
  <si>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</si>
  <si>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</si>
  <si>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</si>
  <si>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</si>
  <si>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</si>
  <si>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</si>
  <si>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</si>
  <si>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</si>
  <si>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</si>
  <si>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</si>
  <si>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</si>
  <si>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</si>
  <si>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</si>
  <si>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</si>
  <si>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</si>
  <si>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</si>
  <si>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</si>
  <si>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</si>
  <si>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</si>
  <si>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</si>
  <si>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</si>
  <si>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</si>
  <si>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</si>
  <si>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</si>
  <si>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</si>
  <si>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</si>
  <si>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</si>
  <si>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</si>
  <si>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</si>
  <si>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</si>
  <si>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</si>
  <si>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</si>
  <si>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</si>
  <si>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</si>
  <si>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</si>
  <si>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</si>
  <si>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</si>
  <si>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</si>
  <si>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</si>
  <si>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</si>
  <si>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</si>
  <si>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</si>
  <si>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</si>
  <si>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</si>
  <si>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</si>
  <si>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</si>
  <si>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</si>
  <si>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</si>
  <si>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</si>
  <si>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</si>
  <si>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</si>
  <si>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</si>
  <si>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</si>
  <si>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</si>
  <si>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</si>
  <si>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</si>
  <si>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</si>
  <si>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</si>
  <si>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</si>
  <si>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</si>
  <si>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</si>
  <si>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</si>
  <si>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</si>
  <si>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</si>
  <si>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</si>
  <si>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</si>
  <si>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</si>
  <si>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</si>
  <si>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</si>
  <si>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</si>
  <si>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</si>
  <si>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</si>
  <si>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</si>
  <si>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</si>
  <si>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</si>
  <si>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</si>
  <si>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</si>
  <si>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</si>
  <si>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</si>
  <si>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</si>
  <si>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</si>
  <si>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</si>
  <si>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</si>
  <si>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</si>
  <si>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</si>
  <si>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</si>
  <si>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</si>
  <si>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</si>
  <si>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</si>
  <si>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</si>
  <si>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</si>
  <si>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</si>
  <si>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</si>
  <si>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</si>
  <si>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</si>
  <si>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</si>
  <si>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</si>
  <si>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</si>
  <si>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</si>
  <si>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</si>
  <si>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</si>
  <si>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</si>
  <si>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</si>
  <si>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</si>
  <si>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</si>
  <si>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</si>
  <si>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</si>
  <si>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</si>
  <si>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</si>
  <si>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</si>
  <si>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</si>
  <si>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</si>
  <si>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</si>
  <si>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</si>
  <si>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</si>
  <si>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</si>
  <si>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</si>
  <si>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</si>
  <si>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</si>
  <si>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</si>
  <si>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</si>
  <si>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</si>
  <si>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</si>
  <si>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</si>
  <si>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</si>
  <si>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</si>
  <si>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</si>
  <si>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</si>
  <si>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</si>
  <si>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</si>
  <si>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</si>
  <si>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</si>
  <si>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</si>
  <si>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</si>
  <si>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</si>
  <si>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</si>
  <si>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</si>
  <si>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</si>
  <si>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</si>
  <si>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</si>
  <si>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</si>
  <si>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</si>
  <si>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</si>
  <si>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</si>
  <si>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</si>
  <si>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</si>
  <si>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</si>
  <si>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</si>
  <si>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</si>
  <si>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</si>
  <si>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</si>
  <si>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</si>
  <si>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</si>
  <si>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</si>
  <si>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</si>
  <si>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</si>
  <si>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</si>
  <si>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</si>
  <si>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</si>
  <si>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</si>
  <si>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</si>
  <si>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</si>
  <si>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</si>
  <si>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</si>
  <si>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</si>
  <si>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</si>
  <si>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</si>
  <si>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</si>
  <si>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</si>
  <si>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</si>
  <si>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</si>
  <si>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</si>
  <si>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</si>
  <si>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</si>
  <si>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（単位：百万円）</t>
  </si>
  <si>
    <t>行政コスト計算書</t>
  </si>
  <si>
    <t>自　平成２９年４月１日　</t>
    <phoneticPr fontId="11"/>
  </si>
  <si>
    <t>至　平成３０年３月３１日</t>
    <phoneticPr fontId="11"/>
  </si>
  <si>
    <t>-</t>
    <phoneticPr fontId="11"/>
  </si>
  <si>
    <t>※</t>
  </si>
  <si>
    <t>純資産変動計算書</t>
  </si>
  <si>
    <t>-</t>
    <phoneticPr fontId="11"/>
  </si>
  <si>
    <t>資金収支計算書</t>
  </si>
  <si>
    <t>-</t>
    <phoneticPr fontId="11"/>
  </si>
  <si>
    <t>貸借対照表</t>
  </si>
  <si>
    <t>（平成３０年３月３１日現在）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</si>
</sst>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0;&quot;△ &quot;0"/>
    <numFmt numFmtId="178" formatCode="#,##0_ "/>
    <numFmt numFmtId="179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7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7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7" fontId="9" fillId="2" borderId="10" xfId="5" applyNumberFormat="1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8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8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7" fontId="9" fillId="2" borderId="18" xfId="5" applyNumberFormat="1" applyFont="1" applyFill="1" applyBorder="1" applyAlignment="1">
      <alignment horizontal="center" vertical="center"/>
    </xf>
    <xf numFmtId="178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8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6" fontId="1" fillId="2" borderId="17" xfId="0" applyNumberFormat="1" applyFont="1" applyFill="1" applyBorder="1" applyAlignment="1">
      <alignment horizontal="right" vertical="center"/>
    </xf>
    <xf numFmtId="178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79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79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79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79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79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79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8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7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8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8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8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8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8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4" fillId="0" borderId="0" xfId="5" applyNumberFormat="1" applyFont="1" applyFill="1" applyAlignment="1">
      <alignment vertical="center"/>
    </xf>
    <xf numFmtId="0" fontId="7" fillId="0" borderId="0" xfId="5" applyFont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79" fontId="1" fillId="0" borderId="41" xfId="8" applyNumberFormat="1" applyFont="1" applyFill="1" applyBorder="1" applyAlignment="1">
      <alignment horizontal="center" vertical="center"/>
    </xf>
    <xf numFmtId="179" fontId="1" fillId="0" borderId="50" xfId="8" applyNumberFormat="1" applyFont="1" applyFill="1" applyBorder="1" applyAlignment="1">
      <alignment horizontal="center" vertical="center"/>
    </xf>
    <xf numFmtId="179" fontId="1" fillId="0" borderId="54" xfId="8" applyNumberFormat="1" applyFont="1" applyFill="1" applyBorder="1" applyAlignment="1">
      <alignment horizontal="center" vertical="center"/>
    </xf>
    <xf numFmtId="179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79" fontId="1" fillId="0" borderId="42" xfId="8" applyNumberFormat="1" applyFont="1" applyFill="1" applyBorder="1" applyAlignment="1">
      <alignment horizontal="center" vertical="center"/>
    </xf>
    <xf numFmtId="179" fontId="1" fillId="0" borderId="43" xfId="8" applyNumberFormat="1" applyFont="1" applyFill="1" applyBorder="1" applyAlignment="1">
      <alignment horizontal="center" vertical="center"/>
    </xf>
    <xf numFmtId="179" fontId="1" fillId="0" borderId="44" xfId="8" applyNumberFormat="1" applyFont="1" applyFill="1" applyBorder="1" applyAlignment="1">
      <alignment horizontal="center" vertical="center"/>
    </xf>
    <xf numFmtId="179" fontId="1" fillId="0" borderId="47" xfId="8" applyNumberFormat="1" applyFont="1" applyFill="1" applyBorder="1" applyAlignment="1">
      <alignment horizontal="center" vertical="center"/>
    </xf>
    <xf numFmtId="179" fontId="1" fillId="0" borderId="48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7"/>
  <sheetViews>
    <sheetView showGridLines="0" tabSelected="1" topLeftCell="C1" zoomScale="85" zoomScaleNormal="85" zoomScaleSheetLayoutView="85" workbookViewId="0">
      <selection activeCell="C1" sqref="C1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s="6" customFormat="1" ht="13.5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31" s="6" customFormat="1" ht="13.5" x14ac:dyDescent="0.15">
      <c r="A3" s="1"/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31" ht="23.25" customHeight="1" x14ac:dyDescent="0.25">
      <c r="C4" s="8"/>
      <c r="D4" s="238" t="s">
        <v>343</v>
      </c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</row>
    <row r="5" spans="1:31" ht="21" customHeight="1" x14ac:dyDescent="0.15">
      <c r="D5" s="239" t="s">
        <v>344</v>
      </c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</row>
    <row r="6" spans="1:31" ht="21" customHeight="1" x14ac:dyDescent="0.15"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</row>
    <row r="7" spans="1:31" ht="21" customHeight="1" x14ac:dyDescent="0.15"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</row>
    <row r="8" spans="1:31" s="11" customFormat="1" ht="16.5" customHeight="1" thickBot="1" x14ac:dyDescent="0.2">
      <c r="A8" s="10"/>
      <c r="B8" s="10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4" t="s">
        <v>333</v>
      </c>
      <c r="AB8" s="13"/>
    </row>
    <row r="9" spans="1:31" s="16" customFormat="1" ht="14.25" customHeight="1" thickBot="1" x14ac:dyDescent="0.2">
      <c r="A9" s="15" t="s">
        <v>314</v>
      </c>
      <c r="B9" s="15" t="s">
        <v>315</v>
      </c>
      <c r="D9" s="235" t="s">
        <v>0</v>
      </c>
      <c r="E9" s="236"/>
      <c r="F9" s="236"/>
      <c r="G9" s="236"/>
      <c r="H9" s="236"/>
      <c r="I9" s="236"/>
      <c r="J9" s="236"/>
      <c r="K9" s="240"/>
      <c r="L9" s="240"/>
      <c r="M9" s="240"/>
      <c r="N9" s="240"/>
      <c r="O9" s="240"/>
      <c r="P9" s="241" t="s">
        <v>316</v>
      </c>
      <c r="Q9" s="242"/>
      <c r="R9" s="236" t="s">
        <v>0</v>
      </c>
      <c r="S9" s="236"/>
      <c r="T9" s="236"/>
      <c r="U9" s="236"/>
      <c r="V9" s="236"/>
      <c r="W9" s="236"/>
      <c r="X9" s="236"/>
      <c r="Y9" s="236"/>
      <c r="Z9" s="241" t="s">
        <v>316</v>
      </c>
      <c r="AA9" s="242"/>
    </row>
    <row r="10" spans="1:31" ht="14.65" customHeight="1" x14ac:dyDescent="0.15">
      <c r="D10" s="17" t="s">
        <v>317</v>
      </c>
      <c r="E10" s="18"/>
      <c r="F10" s="19"/>
      <c r="G10" s="20"/>
      <c r="H10" s="20"/>
      <c r="I10" s="20"/>
      <c r="J10" s="20"/>
      <c r="K10" s="18"/>
      <c r="L10" s="18"/>
      <c r="M10" s="18"/>
      <c r="N10" s="18"/>
      <c r="O10" s="18"/>
      <c r="P10" s="21"/>
      <c r="Q10" s="22"/>
      <c r="R10" s="19" t="s">
        <v>318</v>
      </c>
      <c r="S10" s="19"/>
      <c r="T10" s="19"/>
      <c r="U10" s="19"/>
      <c r="V10" s="19"/>
      <c r="W10" s="19"/>
      <c r="X10" s="19"/>
      <c r="Y10" s="18"/>
      <c r="Z10" s="21"/>
      <c r="AA10" s="23"/>
      <c r="AB10" s="221"/>
      <c r="AC10" s="221"/>
    </row>
    <row r="11" spans="1:31" ht="14.65" customHeight="1" x14ac:dyDescent="0.15">
      <c r="A11" s="7" t="s">
        <v>3</v>
      </c>
      <c r="B11" s="7" t="s">
        <v>100</v>
      </c>
      <c r="D11" s="24"/>
      <c r="E11" s="19" t="s">
        <v>4</v>
      </c>
      <c r="F11" s="19"/>
      <c r="G11" s="19"/>
      <c r="H11" s="19"/>
      <c r="I11" s="19"/>
      <c r="J11" s="19"/>
      <c r="K11" s="18"/>
      <c r="L11" s="18"/>
      <c r="M11" s="18"/>
      <c r="N11" s="18"/>
      <c r="O11" s="18"/>
      <c r="P11" s="25">
        <v>3511627</v>
      </c>
      <c r="Q11" s="26" t="s">
        <v>338</v>
      </c>
      <c r="R11" s="19"/>
      <c r="S11" s="19" t="s">
        <v>101</v>
      </c>
      <c r="T11" s="19"/>
      <c r="U11" s="19"/>
      <c r="V11" s="19"/>
      <c r="W11" s="19"/>
      <c r="X11" s="19"/>
      <c r="Y11" s="18"/>
      <c r="Z11" s="25">
        <v>1791637</v>
      </c>
      <c r="AA11" s="27"/>
      <c r="AB11" s="221"/>
      <c r="AC11" s="221"/>
      <c r="AD11" s="9">
        <f>IF(AND(AD12="-",AD40="-",AD43="-"),"-",SUM(AD12,AD40,AD43))</f>
        <v>3511627370092</v>
      </c>
      <c r="AE11" s="9">
        <f>IF(COUNTIF(AE12:AE16,"-")=COUNTA(AE12:AE16),"-",SUM(AE12:AE16))</f>
        <v>1791637445306</v>
      </c>
    </row>
    <row r="12" spans="1:31" ht="14.65" customHeight="1" x14ac:dyDescent="0.15">
      <c r="A12" s="7" t="s">
        <v>5</v>
      </c>
      <c r="B12" s="7" t="s">
        <v>102</v>
      </c>
      <c r="D12" s="24"/>
      <c r="E12" s="19"/>
      <c r="F12" s="19" t="s">
        <v>6</v>
      </c>
      <c r="G12" s="19"/>
      <c r="H12" s="19"/>
      <c r="I12" s="19"/>
      <c r="J12" s="19"/>
      <c r="K12" s="18"/>
      <c r="L12" s="18"/>
      <c r="M12" s="18"/>
      <c r="N12" s="18"/>
      <c r="O12" s="18"/>
      <c r="P12" s="25">
        <v>3237872</v>
      </c>
      <c r="Q12" s="26"/>
      <c r="R12" s="19"/>
      <c r="S12" s="19"/>
      <c r="T12" s="19" t="s">
        <v>319</v>
      </c>
      <c r="U12" s="19"/>
      <c r="V12" s="19"/>
      <c r="W12" s="19"/>
      <c r="X12" s="19"/>
      <c r="Y12" s="18"/>
      <c r="Z12" s="25">
        <v>1551510</v>
      </c>
      <c r="AA12" s="27"/>
      <c r="AB12" s="221"/>
      <c r="AC12" s="221"/>
      <c r="AD12" s="9">
        <f>IF(AND(AD13="-",AD29="-",COUNTIF(AD38:AD39,"-")=COUNTA(AD38:AD39)),"-",SUM(AD13,AD29,AD38:AD39))</f>
        <v>3237872371801</v>
      </c>
      <c r="AE12" s="9">
        <v>1551510299000</v>
      </c>
    </row>
    <row r="13" spans="1:31" ht="14.65" customHeight="1" x14ac:dyDescent="0.15">
      <c r="A13" s="7" t="s">
        <v>7</v>
      </c>
      <c r="B13" s="7" t="s">
        <v>103</v>
      </c>
      <c r="D13" s="24"/>
      <c r="E13" s="19"/>
      <c r="F13" s="19"/>
      <c r="G13" s="19" t="s">
        <v>8</v>
      </c>
      <c r="H13" s="19"/>
      <c r="I13" s="19"/>
      <c r="J13" s="19"/>
      <c r="K13" s="18"/>
      <c r="L13" s="18"/>
      <c r="M13" s="18"/>
      <c r="N13" s="18"/>
      <c r="O13" s="18"/>
      <c r="P13" s="25">
        <v>384765</v>
      </c>
      <c r="Q13" s="26"/>
      <c r="R13" s="19"/>
      <c r="S13" s="19"/>
      <c r="T13" s="19" t="s">
        <v>104</v>
      </c>
      <c r="U13" s="19"/>
      <c r="V13" s="19"/>
      <c r="W13" s="19"/>
      <c r="X13" s="19"/>
      <c r="Y13" s="18"/>
      <c r="Z13" s="25">
        <v>3129</v>
      </c>
      <c r="AA13" s="27"/>
      <c r="AB13" s="221"/>
      <c r="AC13" s="221"/>
      <c r="AD13" s="9">
        <f>IF(COUNTIF(AD14:AD28,"-")=COUNTA(AD14:AD28),"-",SUM(AD14:AD28))</f>
        <v>384765414643</v>
      </c>
      <c r="AE13" s="9">
        <v>3128783000</v>
      </c>
    </row>
    <row r="14" spans="1:31" ht="14.65" customHeight="1" x14ac:dyDescent="0.15">
      <c r="A14" s="7" t="s">
        <v>9</v>
      </c>
      <c r="B14" s="7" t="s">
        <v>105</v>
      </c>
      <c r="D14" s="24"/>
      <c r="E14" s="19"/>
      <c r="F14" s="19"/>
      <c r="G14" s="19"/>
      <c r="H14" s="19" t="s">
        <v>10</v>
      </c>
      <c r="I14" s="19"/>
      <c r="J14" s="19"/>
      <c r="K14" s="18"/>
      <c r="L14" s="18"/>
      <c r="M14" s="18"/>
      <c r="N14" s="18"/>
      <c r="O14" s="18"/>
      <c r="P14" s="25">
        <v>129797</v>
      </c>
      <c r="Q14" s="26"/>
      <c r="R14" s="19"/>
      <c r="S14" s="19"/>
      <c r="T14" s="19" t="s">
        <v>106</v>
      </c>
      <c r="U14" s="19"/>
      <c r="V14" s="19"/>
      <c r="W14" s="19"/>
      <c r="X14" s="19"/>
      <c r="Y14" s="18"/>
      <c r="Z14" s="25">
        <v>223668</v>
      </c>
      <c r="AA14" s="27"/>
      <c r="AB14" s="221"/>
      <c r="AC14" s="221"/>
      <c r="AD14" s="9">
        <v>129796671827</v>
      </c>
      <c r="AE14" s="9">
        <v>223668167000</v>
      </c>
    </row>
    <row r="15" spans="1:31" ht="14.65" customHeight="1" x14ac:dyDescent="0.15">
      <c r="A15" s="7" t="s">
        <v>12</v>
      </c>
      <c r="B15" s="7" t="s">
        <v>107</v>
      </c>
      <c r="D15" s="24"/>
      <c r="E15" s="19"/>
      <c r="F15" s="19"/>
      <c r="G15" s="19"/>
      <c r="H15" s="19" t="s">
        <v>13</v>
      </c>
      <c r="I15" s="19"/>
      <c r="J15" s="19"/>
      <c r="K15" s="18"/>
      <c r="L15" s="18"/>
      <c r="M15" s="18"/>
      <c r="N15" s="18"/>
      <c r="O15" s="18"/>
      <c r="P15" s="25">
        <v>6447</v>
      </c>
      <c r="Q15" s="26"/>
      <c r="R15" s="19"/>
      <c r="S15" s="19"/>
      <c r="T15" s="19" t="s">
        <v>108</v>
      </c>
      <c r="U15" s="19"/>
      <c r="V15" s="19"/>
      <c r="W15" s="19"/>
      <c r="X15" s="19"/>
      <c r="Y15" s="18"/>
      <c r="Z15" s="25">
        <v>10298</v>
      </c>
      <c r="AA15" s="27"/>
      <c r="AB15" s="221"/>
      <c r="AC15" s="221"/>
      <c r="AD15" s="9">
        <v>6447159957</v>
      </c>
      <c r="AE15" s="9">
        <v>10297752000</v>
      </c>
    </row>
    <row r="16" spans="1:31" ht="14.65" customHeight="1" x14ac:dyDescent="0.15">
      <c r="A16" s="7" t="s">
        <v>14</v>
      </c>
      <c r="B16" s="7" t="s">
        <v>109</v>
      </c>
      <c r="D16" s="24"/>
      <c r="E16" s="19"/>
      <c r="F16" s="19"/>
      <c r="G16" s="19"/>
      <c r="H16" s="19" t="s">
        <v>15</v>
      </c>
      <c r="I16" s="19"/>
      <c r="J16" s="19"/>
      <c r="K16" s="18"/>
      <c r="L16" s="18"/>
      <c r="M16" s="18"/>
      <c r="N16" s="18"/>
      <c r="O16" s="18"/>
      <c r="P16" s="25">
        <v>546046</v>
      </c>
      <c r="Q16" s="26"/>
      <c r="R16" s="19"/>
      <c r="S16" s="19"/>
      <c r="T16" s="19" t="s">
        <v>35</v>
      </c>
      <c r="U16" s="19"/>
      <c r="V16" s="19"/>
      <c r="W16" s="19"/>
      <c r="X16" s="19"/>
      <c r="Y16" s="18"/>
      <c r="Z16" s="25">
        <v>3032</v>
      </c>
      <c r="AA16" s="27"/>
      <c r="AB16" s="221"/>
      <c r="AC16" s="221"/>
      <c r="AD16" s="9">
        <v>546045726177</v>
      </c>
      <c r="AE16" s="9">
        <v>3032444306</v>
      </c>
    </row>
    <row r="17" spans="1:31" ht="14.65" customHeight="1" x14ac:dyDescent="0.15">
      <c r="A17" s="7" t="s">
        <v>16</v>
      </c>
      <c r="B17" s="7" t="s">
        <v>110</v>
      </c>
      <c r="D17" s="24"/>
      <c r="E17" s="19"/>
      <c r="F17" s="19"/>
      <c r="G17" s="19"/>
      <c r="H17" s="19" t="s">
        <v>17</v>
      </c>
      <c r="I17" s="19"/>
      <c r="J17" s="19"/>
      <c r="K17" s="18"/>
      <c r="L17" s="18"/>
      <c r="M17" s="18"/>
      <c r="N17" s="18"/>
      <c r="O17" s="18"/>
      <c r="P17" s="25">
        <v>-311744</v>
      </c>
      <c r="Q17" s="26"/>
      <c r="R17" s="19"/>
      <c r="S17" s="19" t="s">
        <v>111</v>
      </c>
      <c r="T17" s="19"/>
      <c r="U17" s="19"/>
      <c r="V17" s="19"/>
      <c r="W17" s="19"/>
      <c r="X17" s="19"/>
      <c r="Y17" s="18"/>
      <c r="Z17" s="25">
        <v>189921</v>
      </c>
      <c r="AA17" s="27"/>
      <c r="AB17" s="221"/>
      <c r="AC17" s="221"/>
      <c r="AD17" s="9">
        <v>-311743876914</v>
      </c>
      <c r="AE17" s="9">
        <f>IF(COUNTIF(AE18:AE25,"-")=COUNTA(AE18:AE25),"-",SUM(AE18:AE25))</f>
        <v>189920631212</v>
      </c>
    </row>
    <row r="18" spans="1:31" ht="14.65" customHeight="1" x14ac:dyDescent="0.15">
      <c r="A18" s="7" t="s">
        <v>18</v>
      </c>
      <c r="B18" s="7" t="s">
        <v>112</v>
      </c>
      <c r="D18" s="24"/>
      <c r="E18" s="19"/>
      <c r="F18" s="19"/>
      <c r="G18" s="19"/>
      <c r="H18" s="19" t="s">
        <v>19</v>
      </c>
      <c r="I18" s="19"/>
      <c r="J18" s="19"/>
      <c r="K18" s="18"/>
      <c r="L18" s="18"/>
      <c r="M18" s="18"/>
      <c r="N18" s="18"/>
      <c r="O18" s="18"/>
      <c r="P18" s="25">
        <v>30274</v>
      </c>
      <c r="Q18" s="26"/>
      <c r="R18" s="19"/>
      <c r="S18" s="19"/>
      <c r="T18" s="19" t="s">
        <v>320</v>
      </c>
      <c r="U18" s="19"/>
      <c r="V18" s="19"/>
      <c r="W18" s="19"/>
      <c r="X18" s="19"/>
      <c r="Y18" s="18"/>
      <c r="Z18" s="25">
        <v>168853</v>
      </c>
      <c r="AA18" s="27"/>
      <c r="AB18" s="221"/>
      <c r="AC18" s="221"/>
      <c r="AD18" s="9">
        <v>30273925880</v>
      </c>
      <c r="AE18" s="9">
        <v>168853286000</v>
      </c>
    </row>
    <row r="19" spans="1:31" ht="14.65" customHeight="1" x14ac:dyDescent="0.15">
      <c r="A19" s="7" t="s">
        <v>20</v>
      </c>
      <c r="B19" s="7" t="s">
        <v>113</v>
      </c>
      <c r="D19" s="24"/>
      <c r="E19" s="19"/>
      <c r="F19" s="19"/>
      <c r="G19" s="19"/>
      <c r="H19" s="19" t="s">
        <v>21</v>
      </c>
      <c r="I19" s="19"/>
      <c r="J19" s="19"/>
      <c r="K19" s="18"/>
      <c r="L19" s="18"/>
      <c r="M19" s="18"/>
      <c r="N19" s="18"/>
      <c r="O19" s="18"/>
      <c r="P19" s="25">
        <v>-22181</v>
      </c>
      <c r="Q19" s="26"/>
      <c r="R19" s="19"/>
      <c r="S19" s="19"/>
      <c r="T19" s="19" t="s">
        <v>114</v>
      </c>
      <c r="U19" s="19"/>
      <c r="V19" s="19"/>
      <c r="W19" s="19"/>
      <c r="X19" s="19"/>
      <c r="Y19" s="18"/>
      <c r="Z19" s="25">
        <v>1147</v>
      </c>
      <c r="AA19" s="27"/>
      <c r="AB19" s="221"/>
      <c r="AC19" s="221"/>
      <c r="AD19" s="9">
        <v>-22181178391</v>
      </c>
      <c r="AE19" s="9">
        <v>1146572000</v>
      </c>
    </row>
    <row r="20" spans="1:31" ht="14.65" customHeight="1" x14ac:dyDescent="0.15">
      <c r="A20" s="7" t="s">
        <v>22</v>
      </c>
      <c r="B20" s="7" t="s">
        <v>115</v>
      </c>
      <c r="D20" s="24"/>
      <c r="E20" s="19"/>
      <c r="F20" s="19"/>
      <c r="G20" s="19"/>
      <c r="H20" s="19" t="s">
        <v>23</v>
      </c>
      <c r="I20" s="28"/>
      <c r="J20" s="28"/>
      <c r="K20" s="29"/>
      <c r="L20" s="29"/>
      <c r="M20" s="29"/>
      <c r="N20" s="29"/>
      <c r="O20" s="29"/>
      <c r="P20" s="25">
        <v>4888</v>
      </c>
      <c r="Q20" s="26"/>
      <c r="R20" s="19"/>
      <c r="S20" s="19"/>
      <c r="T20" s="19" t="s">
        <v>116</v>
      </c>
      <c r="U20" s="19"/>
      <c r="V20" s="19"/>
      <c r="W20" s="19"/>
      <c r="X20" s="19"/>
      <c r="Y20" s="18"/>
      <c r="Z20" s="25">
        <v>0</v>
      </c>
      <c r="AA20" s="27"/>
      <c r="AB20" s="221"/>
      <c r="AC20" s="221"/>
      <c r="AD20" s="9">
        <v>4887549000</v>
      </c>
      <c r="AE20" s="9">
        <v>0</v>
      </c>
    </row>
    <row r="21" spans="1:31" ht="14.65" customHeight="1" x14ac:dyDescent="0.15">
      <c r="A21" s="7" t="s">
        <v>24</v>
      </c>
      <c r="B21" s="7" t="s">
        <v>117</v>
      </c>
      <c r="D21" s="24"/>
      <c r="E21" s="19"/>
      <c r="F21" s="19"/>
      <c r="G21" s="19"/>
      <c r="H21" s="19" t="s">
        <v>25</v>
      </c>
      <c r="I21" s="28"/>
      <c r="J21" s="28"/>
      <c r="K21" s="29"/>
      <c r="L21" s="29"/>
      <c r="M21" s="29"/>
      <c r="N21" s="29"/>
      <c r="O21" s="29"/>
      <c r="P21" s="25">
        <v>-3946</v>
      </c>
      <c r="Q21" s="26"/>
      <c r="R21" s="18"/>
      <c r="S21" s="19"/>
      <c r="T21" s="19" t="s">
        <v>118</v>
      </c>
      <c r="U21" s="19"/>
      <c r="V21" s="19"/>
      <c r="W21" s="19"/>
      <c r="X21" s="19"/>
      <c r="Y21" s="18"/>
      <c r="Z21" s="25">
        <v>0</v>
      </c>
      <c r="AA21" s="27"/>
      <c r="AB21" s="221"/>
      <c r="AC21" s="221"/>
      <c r="AD21" s="9">
        <v>-3945698969</v>
      </c>
      <c r="AE21" s="9">
        <v>0</v>
      </c>
    </row>
    <row r="22" spans="1:31" ht="14.65" customHeight="1" x14ac:dyDescent="0.15">
      <c r="A22" s="7" t="s">
        <v>26</v>
      </c>
      <c r="B22" s="7" t="s">
        <v>119</v>
      </c>
      <c r="D22" s="24"/>
      <c r="E22" s="19"/>
      <c r="F22" s="19"/>
      <c r="G22" s="19"/>
      <c r="H22" s="19" t="s">
        <v>27</v>
      </c>
      <c r="I22" s="28"/>
      <c r="J22" s="28"/>
      <c r="K22" s="29"/>
      <c r="L22" s="29"/>
      <c r="M22" s="29"/>
      <c r="N22" s="29"/>
      <c r="O22" s="29"/>
      <c r="P22" s="25">
        <v>3848</v>
      </c>
      <c r="Q22" s="26"/>
      <c r="R22" s="18"/>
      <c r="S22" s="19"/>
      <c r="T22" s="19" t="s">
        <v>120</v>
      </c>
      <c r="U22" s="19"/>
      <c r="V22" s="19"/>
      <c r="W22" s="19"/>
      <c r="X22" s="19"/>
      <c r="Y22" s="18"/>
      <c r="Z22" s="25">
        <v>0</v>
      </c>
      <c r="AA22" s="27"/>
      <c r="AB22" s="221"/>
      <c r="AC22" s="221"/>
      <c r="AD22" s="9">
        <v>3848372026</v>
      </c>
      <c r="AE22" s="9">
        <v>0</v>
      </c>
    </row>
    <row r="23" spans="1:31" ht="14.65" customHeight="1" x14ac:dyDescent="0.15">
      <c r="A23" s="7" t="s">
        <v>28</v>
      </c>
      <c r="B23" s="7" t="s">
        <v>121</v>
      </c>
      <c r="D23" s="24"/>
      <c r="E23" s="19"/>
      <c r="F23" s="19"/>
      <c r="G23" s="19"/>
      <c r="H23" s="19" t="s">
        <v>29</v>
      </c>
      <c r="I23" s="28"/>
      <c r="J23" s="28"/>
      <c r="K23" s="29"/>
      <c r="L23" s="29"/>
      <c r="M23" s="29"/>
      <c r="N23" s="29"/>
      <c r="O23" s="29"/>
      <c r="P23" s="25">
        <v>-1931</v>
      </c>
      <c r="Q23" s="26"/>
      <c r="R23" s="19"/>
      <c r="S23" s="19"/>
      <c r="T23" s="19" t="s">
        <v>122</v>
      </c>
      <c r="U23" s="19"/>
      <c r="V23" s="19"/>
      <c r="W23" s="19"/>
      <c r="X23" s="19"/>
      <c r="Y23" s="18"/>
      <c r="Z23" s="25">
        <v>16113</v>
      </c>
      <c r="AA23" s="27"/>
      <c r="AB23" s="221"/>
      <c r="AC23" s="221"/>
      <c r="AD23" s="9">
        <v>-1931094385</v>
      </c>
      <c r="AE23" s="9">
        <v>16112589000</v>
      </c>
    </row>
    <row r="24" spans="1:31" ht="14.65" customHeight="1" x14ac:dyDescent="0.15">
      <c r="A24" s="7" t="s">
        <v>30</v>
      </c>
      <c r="B24" s="7" t="s">
        <v>123</v>
      </c>
      <c r="D24" s="24"/>
      <c r="E24" s="19"/>
      <c r="F24" s="19"/>
      <c r="G24" s="19"/>
      <c r="H24" s="19" t="s">
        <v>31</v>
      </c>
      <c r="I24" s="28"/>
      <c r="J24" s="28"/>
      <c r="K24" s="29"/>
      <c r="L24" s="29"/>
      <c r="M24" s="29"/>
      <c r="N24" s="29"/>
      <c r="O24" s="29"/>
      <c r="P24" s="25">
        <v>903</v>
      </c>
      <c r="Q24" s="26"/>
      <c r="R24" s="19"/>
      <c r="S24" s="19"/>
      <c r="T24" s="19" t="s">
        <v>124</v>
      </c>
      <c r="U24" s="19"/>
      <c r="V24" s="19"/>
      <c r="W24" s="19"/>
      <c r="X24" s="19"/>
      <c r="Y24" s="18"/>
      <c r="Z24" s="25">
        <v>2519</v>
      </c>
      <c r="AA24" s="27"/>
      <c r="AB24" s="221"/>
      <c r="AC24" s="221"/>
      <c r="AD24" s="9">
        <v>902642466</v>
      </c>
      <c r="AE24" s="9">
        <v>2519256164</v>
      </c>
    </row>
    <row r="25" spans="1:31" ht="14.65" customHeight="1" x14ac:dyDescent="0.15">
      <c r="A25" s="7" t="s">
        <v>32</v>
      </c>
      <c r="B25" s="7" t="s">
        <v>125</v>
      </c>
      <c r="D25" s="24"/>
      <c r="E25" s="19"/>
      <c r="F25" s="19"/>
      <c r="G25" s="19"/>
      <c r="H25" s="19" t="s">
        <v>33</v>
      </c>
      <c r="I25" s="28"/>
      <c r="J25" s="28"/>
      <c r="K25" s="29"/>
      <c r="L25" s="29"/>
      <c r="M25" s="29"/>
      <c r="N25" s="29"/>
      <c r="O25" s="29"/>
      <c r="P25" s="25">
        <v>-903</v>
      </c>
      <c r="Q25" s="26"/>
      <c r="R25" s="19"/>
      <c r="S25" s="19"/>
      <c r="T25" s="19" t="s">
        <v>35</v>
      </c>
      <c r="U25" s="19"/>
      <c r="V25" s="19"/>
      <c r="W25" s="19"/>
      <c r="X25" s="19"/>
      <c r="Y25" s="18"/>
      <c r="Z25" s="25">
        <v>1289</v>
      </c>
      <c r="AA25" s="27"/>
      <c r="AB25" s="221"/>
      <c r="AC25" s="221"/>
      <c r="AD25" s="9">
        <v>-902642465</v>
      </c>
      <c r="AE25" s="9">
        <v>1288928048</v>
      </c>
    </row>
    <row r="26" spans="1:31" ht="14.65" customHeight="1" x14ac:dyDescent="0.15">
      <c r="A26" s="7" t="s">
        <v>34</v>
      </c>
      <c r="B26" s="7" t="s">
        <v>98</v>
      </c>
      <c r="D26" s="24"/>
      <c r="E26" s="19"/>
      <c r="F26" s="19"/>
      <c r="G26" s="19"/>
      <c r="H26" s="19" t="s">
        <v>35</v>
      </c>
      <c r="I26" s="19"/>
      <c r="J26" s="19"/>
      <c r="K26" s="18"/>
      <c r="L26" s="18"/>
      <c r="M26" s="18"/>
      <c r="N26" s="18"/>
      <c r="O26" s="18"/>
      <c r="P26" s="25">
        <v>106</v>
      </c>
      <c r="Q26" s="26"/>
      <c r="R26" s="225" t="s">
        <v>99</v>
      </c>
      <c r="S26" s="226"/>
      <c r="T26" s="226"/>
      <c r="U26" s="226"/>
      <c r="V26" s="226"/>
      <c r="W26" s="226"/>
      <c r="X26" s="226"/>
      <c r="Y26" s="226"/>
      <c r="Z26" s="30">
        <v>1981558</v>
      </c>
      <c r="AA26" s="31"/>
      <c r="AB26" s="221"/>
      <c r="AC26" s="221"/>
      <c r="AD26" s="9">
        <v>106262917</v>
      </c>
      <c r="AE26" s="9">
        <f>IF(AND(AE11="-",AE17="-"),"-",SUM(AE11,AE17))</f>
        <v>1981558076518</v>
      </c>
    </row>
    <row r="27" spans="1:31" ht="14.65" customHeight="1" x14ac:dyDescent="0.15">
      <c r="A27" s="7" t="s">
        <v>36</v>
      </c>
      <c r="D27" s="24"/>
      <c r="E27" s="19"/>
      <c r="F27" s="19"/>
      <c r="G27" s="19"/>
      <c r="H27" s="19" t="s">
        <v>37</v>
      </c>
      <c r="I27" s="19"/>
      <c r="J27" s="19"/>
      <c r="K27" s="18"/>
      <c r="L27" s="18"/>
      <c r="M27" s="18"/>
      <c r="N27" s="18"/>
      <c r="O27" s="18"/>
      <c r="P27" s="25">
        <v>-36</v>
      </c>
      <c r="Q27" s="26"/>
      <c r="R27" s="19" t="s">
        <v>321</v>
      </c>
      <c r="S27" s="32"/>
      <c r="T27" s="32"/>
      <c r="U27" s="32"/>
      <c r="V27" s="32"/>
      <c r="W27" s="32"/>
      <c r="X27" s="32"/>
      <c r="Y27" s="32"/>
      <c r="Z27" s="33"/>
      <c r="AA27" s="34"/>
      <c r="AB27" s="221"/>
      <c r="AC27" s="221"/>
      <c r="AD27" s="9">
        <v>-35825221</v>
      </c>
    </row>
    <row r="28" spans="1:31" ht="14.65" customHeight="1" x14ac:dyDescent="0.15">
      <c r="A28" s="7" t="s">
        <v>38</v>
      </c>
      <c r="B28" s="7" t="s">
        <v>128</v>
      </c>
      <c r="D28" s="24"/>
      <c r="E28" s="19"/>
      <c r="F28" s="19"/>
      <c r="G28" s="19"/>
      <c r="H28" s="19" t="s">
        <v>39</v>
      </c>
      <c r="I28" s="19"/>
      <c r="J28" s="19"/>
      <c r="K28" s="18"/>
      <c r="L28" s="18"/>
      <c r="M28" s="18"/>
      <c r="N28" s="18"/>
      <c r="O28" s="18"/>
      <c r="P28" s="25">
        <v>3197</v>
      </c>
      <c r="Q28" s="26"/>
      <c r="R28" s="19"/>
      <c r="S28" s="19" t="s">
        <v>129</v>
      </c>
      <c r="T28" s="19"/>
      <c r="U28" s="19"/>
      <c r="V28" s="19"/>
      <c r="W28" s="19"/>
      <c r="X28" s="19"/>
      <c r="Y28" s="18"/>
      <c r="Z28" s="25">
        <v>3547308</v>
      </c>
      <c r="AA28" s="27"/>
      <c r="AB28" s="221"/>
      <c r="AC28" s="221"/>
      <c r="AD28" s="9">
        <v>3197420738</v>
      </c>
      <c r="AE28" s="9">
        <v>3547308432084</v>
      </c>
    </row>
    <row r="29" spans="1:31" ht="14.65" customHeight="1" x14ac:dyDescent="0.15">
      <c r="A29" s="7" t="s">
        <v>40</v>
      </c>
      <c r="B29" s="7" t="s">
        <v>130</v>
      </c>
      <c r="D29" s="24"/>
      <c r="E29" s="19"/>
      <c r="F29" s="19"/>
      <c r="G29" s="19" t="s">
        <v>41</v>
      </c>
      <c r="H29" s="19"/>
      <c r="I29" s="19"/>
      <c r="J29" s="19"/>
      <c r="K29" s="18"/>
      <c r="L29" s="18"/>
      <c r="M29" s="18"/>
      <c r="N29" s="18"/>
      <c r="O29" s="18"/>
      <c r="P29" s="25">
        <v>2841016</v>
      </c>
      <c r="Q29" s="26"/>
      <c r="R29" s="19"/>
      <c r="S29" s="18" t="s">
        <v>131</v>
      </c>
      <c r="T29" s="19"/>
      <c r="U29" s="19"/>
      <c r="V29" s="19"/>
      <c r="W29" s="19"/>
      <c r="X29" s="19"/>
      <c r="Y29" s="18"/>
      <c r="Z29" s="25">
        <v>-1959225</v>
      </c>
      <c r="AA29" s="27"/>
      <c r="AB29" s="221"/>
      <c r="AC29" s="221"/>
      <c r="AD29" s="9">
        <f>IF(COUNTIF(AD30:AD37,"-")=COUNTA(AD30:AD37),"-",SUM(AD30:AD37))</f>
        <v>2841016452400</v>
      </c>
      <c r="AE29" s="9">
        <v>-1959224635449</v>
      </c>
    </row>
    <row r="30" spans="1:31" ht="14.65" customHeight="1" x14ac:dyDescent="0.15">
      <c r="A30" s="7" t="s">
        <v>42</v>
      </c>
      <c r="D30" s="24"/>
      <c r="E30" s="19"/>
      <c r="F30" s="19"/>
      <c r="G30" s="19"/>
      <c r="H30" s="19" t="s">
        <v>10</v>
      </c>
      <c r="I30" s="19"/>
      <c r="J30" s="19"/>
      <c r="K30" s="18"/>
      <c r="L30" s="18"/>
      <c r="M30" s="18"/>
      <c r="N30" s="18"/>
      <c r="O30" s="18"/>
      <c r="P30" s="25">
        <v>319307</v>
      </c>
      <c r="Q30" s="26"/>
      <c r="R30" s="24"/>
      <c r="S30" s="19"/>
      <c r="T30" s="19"/>
      <c r="U30" s="19"/>
      <c r="V30" s="19"/>
      <c r="W30" s="19"/>
      <c r="X30" s="19"/>
      <c r="Y30" s="18"/>
      <c r="Z30" s="25"/>
      <c r="AA30" s="35"/>
      <c r="AB30" s="221"/>
      <c r="AC30" s="221"/>
      <c r="AD30" s="9">
        <v>319307058476</v>
      </c>
    </row>
    <row r="31" spans="1:31" ht="14.65" customHeight="1" x14ac:dyDescent="0.15">
      <c r="A31" s="7" t="s">
        <v>43</v>
      </c>
      <c r="D31" s="24"/>
      <c r="E31" s="19"/>
      <c r="F31" s="19"/>
      <c r="G31" s="19"/>
      <c r="H31" s="19" t="s">
        <v>15</v>
      </c>
      <c r="I31" s="19"/>
      <c r="J31" s="19"/>
      <c r="K31" s="18"/>
      <c r="L31" s="18"/>
      <c r="M31" s="18"/>
      <c r="N31" s="18"/>
      <c r="O31" s="18"/>
      <c r="P31" s="25">
        <v>6033</v>
      </c>
      <c r="Q31" s="26"/>
      <c r="R31" s="227"/>
      <c r="S31" s="228"/>
      <c r="T31" s="228"/>
      <c r="U31" s="228"/>
      <c r="V31" s="228"/>
      <c r="W31" s="228"/>
      <c r="X31" s="228"/>
      <c r="Y31" s="228"/>
      <c r="Z31" s="25"/>
      <c r="AA31" s="27"/>
      <c r="AB31" s="221"/>
      <c r="AC31" s="221"/>
      <c r="AD31" s="9">
        <v>6032872201</v>
      </c>
    </row>
    <row r="32" spans="1:31" ht="14.65" customHeight="1" x14ac:dyDescent="0.15">
      <c r="A32" s="7" t="s">
        <v>44</v>
      </c>
      <c r="D32" s="24"/>
      <c r="E32" s="19"/>
      <c r="F32" s="19"/>
      <c r="G32" s="19"/>
      <c r="H32" s="19" t="s">
        <v>17</v>
      </c>
      <c r="I32" s="19"/>
      <c r="J32" s="19"/>
      <c r="K32" s="18"/>
      <c r="L32" s="18"/>
      <c r="M32" s="18"/>
      <c r="N32" s="18"/>
      <c r="O32" s="18"/>
      <c r="P32" s="25">
        <v>-3366</v>
      </c>
      <c r="Q32" s="26"/>
      <c r="R32" s="19"/>
      <c r="S32" s="32"/>
      <c r="T32" s="32"/>
      <c r="U32" s="32"/>
      <c r="V32" s="32"/>
      <c r="W32" s="32"/>
      <c r="X32" s="32"/>
      <c r="Y32" s="32"/>
      <c r="Z32" s="33"/>
      <c r="AA32" s="36"/>
      <c r="AB32" s="221"/>
      <c r="AC32" s="221"/>
      <c r="AD32" s="9">
        <v>-3365541269</v>
      </c>
    </row>
    <row r="33" spans="1:30" ht="14.65" customHeight="1" x14ac:dyDescent="0.15">
      <c r="A33" s="7" t="s">
        <v>45</v>
      </c>
      <c r="D33" s="24"/>
      <c r="E33" s="19"/>
      <c r="F33" s="19"/>
      <c r="G33" s="19"/>
      <c r="H33" s="19" t="s">
        <v>19</v>
      </c>
      <c r="I33" s="19"/>
      <c r="J33" s="19"/>
      <c r="K33" s="18"/>
      <c r="L33" s="18"/>
      <c r="M33" s="18"/>
      <c r="N33" s="18"/>
      <c r="O33" s="18"/>
      <c r="P33" s="25">
        <v>5410043</v>
      </c>
      <c r="Q33" s="26"/>
      <c r="R33" s="19"/>
      <c r="S33" s="19"/>
      <c r="T33" s="19"/>
      <c r="U33" s="19"/>
      <c r="V33" s="19"/>
      <c r="W33" s="19"/>
      <c r="X33" s="19"/>
      <c r="Y33" s="18"/>
      <c r="Z33" s="25"/>
      <c r="AA33" s="35"/>
      <c r="AB33" s="221"/>
      <c r="AC33" s="221"/>
      <c r="AD33" s="9">
        <v>5410042841491</v>
      </c>
    </row>
    <row r="34" spans="1:30" ht="14.65" customHeight="1" x14ac:dyDescent="0.15">
      <c r="A34" s="7" t="s">
        <v>46</v>
      </c>
      <c r="D34" s="24"/>
      <c r="E34" s="19"/>
      <c r="F34" s="19"/>
      <c r="G34" s="19"/>
      <c r="H34" s="19" t="s">
        <v>21</v>
      </c>
      <c r="I34" s="19"/>
      <c r="J34" s="19"/>
      <c r="K34" s="18"/>
      <c r="L34" s="18"/>
      <c r="M34" s="18"/>
      <c r="N34" s="18"/>
      <c r="O34" s="18"/>
      <c r="P34" s="25">
        <v>-2990023</v>
      </c>
      <c r="Q34" s="26"/>
      <c r="R34" s="17"/>
      <c r="S34" s="18"/>
      <c r="T34" s="18"/>
      <c r="U34" s="18"/>
      <c r="V34" s="18"/>
      <c r="W34" s="18"/>
      <c r="X34" s="18"/>
      <c r="Y34" s="37"/>
      <c r="Z34" s="25"/>
      <c r="AA34" s="35"/>
      <c r="AB34" s="221"/>
      <c r="AC34" s="221"/>
      <c r="AD34" s="9">
        <v>-2990023110046</v>
      </c>
    </row>
    <row r="35" spans="1:30" ht="14.65" customHeight="1" x14ac:dyDescent="0.15">
      <c r="A35" s="7" t="s">
        <v>47</v>
      </c>
      <c r="D35" s="24"/>
      <c r="E35" s="19"/>
      <c r="F35" s="19"/>
      <c r="G35" s="19"/>
      <c r="H35" s="19" t="s">
        <v>35</v>
      </c>
      <c r="I35" s="19"/>
      <c r="J35" s="19"/>
      <c r="K35" s="18"/>
      <c r="L35" s="18"/>
      <c r="M35" s="18"/>
      <c r="N35" s="18"/>
      <c r="O35" s="18"/>
      <c r="P35" s="25">
        <v>1502</v>
      </c>
      <c r="Q35" s="26"/>
      <c r="R35" s="18"/>
      <c r="S35" s="18"/>
      <c r="T35" s="18"/>
      <c r="U35" s="18"/>
      <c r="V35" s="18"/>
      <c r="W35" s="18"/>
      <c r="X35" s="18"/>
      <c r="Y35" s="18"/>
      <c r="Z35" s="25"/>
      <c r="AA35" s="35"/>
      <c r="AB35" s="221"/>
      <c r="AC35" s="221"/>
      <c r="AD35" s="9">
        <v>1502402380</v>
      </c>
    </row>
    <row r="36" spans="1:30" ht="14.65" customHeight="1" x14ac:dyDescent="0.15">
      <c r="A36" s="7" t="s">
        <v>48</v>
      </c>
      <c r="D36" s="24"/>
      <c r="E36" s="19"/>
      <c r="F36" s="19"/>
      <c r="G36" s="19"/>
      <c r="H36" s="19" t="s">
        <v>37</v>
      </c>
      <c r="I36" s="19"/>
      <c r="J36" s="19"/>
      <c r="K36" s="18"/>
      <c r="L36" s="18"/>
      <c r="M36" s="18"/>
      <c r="N36" s="18"/>
      <c r="O36" s="18"/>
      <c r="P36" s="25">
        <v>-1147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B36" s="221"/>
      <c r="AC36" s="221"/>
      <c r="AD36" s="9">
        <v>-1146948825</v>
      </c>
    </row>
    <row r="37" spans="1:30" ht="14.65" customHeight="1" x14ac:dyDescent="0.15">
      <c r="A37" s="7" t="s">
        <v>49</v>
      </c>
      <c r="D37" s="24"/>
      <c r="E37" s="19"/>
      <c r="F37" s="19"/>
      <c r="G37" s="19"/>
      <c r="H37" s="19" t="s">
        <v>39</v>
      </c>
      <c r="I37" s="19"/>
      <c r="J37" s="19"/>
      <c r="K37" s="18"/>
      <c r="L37" s="18"/>
      <c r="M37" s="18"/>
      <c r="N37" s="18"/>
      <c r="O37" s="18"/>
      <c r="P37" s="25">
        <v>98667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B37" s="221"/>
      <c r="AC37" s="221"/>
      <c r="AD37" s="9">
        <v>98666877992</v>
      </c>
    </row>
    <row r="38" spans="1:30" ht="14.65" customHeight="1" x14ac:dyDescent="0.15">
      <c r="A38" s="7" t="s">
        <v>50</v>
      </c>
      <c r="D38" s="24"/>
      <c r="E38" s="19"/>
      <c r="F38" s="19"/>
      <c r="G38" s="19" t="s">
        <v>51</v>
      </c>
      <c r="H38" s="28"/>
      <c r="I38" s="28"/>
      <c r="J38" s="28"/>
      <c r="K38" s="29"/>
      <c r="L38" s="29"/>
      <c r="M38" s="29"/>
      <c r="N38" s="29"/>
      <c r="O38" s="29"/>
      <c r="P38" s="25">
        <v>41162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B38" s="221"/>
      <c r="AC38" s="221"/>
      <c r="AD38" s="9">
        <v>41161945080</v>
      </c>
    </row>
    <row r="39" spans="1:30" ht="14.65" customHeight="1" x14ac:dyDescent="0.15">
      <c r="A39" s="7" t="s">
        <v>52</v>
      </c>
      <c r="D39" s="24"/>
      <c r="E39" s="19"/>
      <c r="F39" s="19"/>
      <c r="G39" s="19" t="s">
        <v>53</v>
      </c>
      <c r="H39" s="28"/>
      <c r="I39" s="28"/>
      <c r="J39" s="28"/>
      <c r="K39" s="29"/>
      <c r="L39" s="29"/>
      <c r="M39" s="29"/>
      <c r="N39" s="29"/>
      <c r="O39" s="29"/>
      <c r="P39" s="25">
        <v>-29071</v>
      </c>
      <c r="Q39" s="26"/>
      <c r="R39" s="38"/>
      <c r="S39" s="38"/>
      <c r="T39" s="38"/>
      <c r="U39" s="38"/>
      <c r="V39" s="38"/>
      <c r="W39" s="38"/>
      <c r="X39" s="38"/>
      <c r="Y39" s="38"/>
      <c r="Z39" s="21"/>
      <c r="AA39" s="39"/>
      <c r="AB39" s="221"/>
      <c r="AC39" s="221"/>
      <c r="AD39" s="9">
        <v>-29071440322</v>
      </c>
    </row>
    <row r="40" spans="1:30" ht="14.65" customHeight="1" x14ac:dyDescent="0.15">
      <c r="A40" s="7" t="s">
        <v>54</v>
      </c>
      <c r="D40" s="24"/>
      <c r="E40" s="19"/>
      <c r="F40" s="19" t="s">
        <v>55</v>
      </c>
      <c r="G40" s="19"/>
      <c r="H40" s="28"/>
      <c r="I40" s="28"/>
      <c r="J40" s="28"/>
      <c r="K40" s="29"/>
      <c r="L40" s="29"/>
      <c r="M40" s="29"/>
      <c r="N40" s="29"/>
      <c r="O40" s="29"/>
      <c r="P40" s="25">
        <v>3586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B40" s="221"/>
      <c r="AC40" s="221"/>
      <c r="AD40" s="9">
        <f>IF(COUNTIF(AD41:AD42,"-")=COUNTA(AD41:AD42),"-",SUM(AD41:AD42))</f>
        <v>3586090266</v>
      </c>
    </row>
    <row r="41" spans="1:30" ht="14.65" customHeight="1" x14ac:dyDescent="0.15">
      <c r="A41" s="7" t="s">
        <v>56</v>
      </c>
      <c r="D41" s="24"/>
      <c r="E41" s="19"/>
      <c r="F41" s="19"/>
      <c r="G41" s="19" t="s">
        <v>57</v>
      </c>
      <c r="H41" s="19"/>
      <c r="I41" s="19"/>
      <c r="J41" s="19"/>
      <c r="K41" s="18"/>
      <c r="L41" s="18"/>
      <c r="M41" s="18"/>
      <c r="N41" s="18"/>
      <c r="O41" s="18"/>
      <c r="P41" s="25">
        <v>1525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B41" s="221"/>
      <c r="AC41" s="221"/>
      <c r="AD41" s="9">
        <v>1525179431</v>
      </c>
    </row>
    <row r="42" spans="1:30" ht="14.65" customHeight="1" x14ac:dyDescent="0.15">
      <c r="A42" s="7" t="s">
        <v>58</v>
      </c>
      <c r="D42" s="24"/>
      <c r="E42" s="19"/>
      <c r="F42" s="19"/>
      <c r="G42" s="19" t="s">
        <v>35</v>
      </c>
      <c r="H42" s="19"/>
      <c r="I42" s="19"/>
      <c r="J42" s="19"/>
      <c r="K42" s="18"/>
      <c r="L42" s="18"/>
      <c r="M42" s="18"/>
      <c r="N42" s="18"/>
      <c r="O42" s="18"/>
      <c r="P42" s="25">
        <v>2061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B42" s="221"/>
      <c r="AC42" s="221"/>
      <c r="AD42" s="9">
        <v>2060910835</v>
      </c>
    </row>
    <row r="43" spans="1:30" ht="14.65" customHeight="1" x14ac:dyDescent="0.15">
      <c r="A43" s="7" t="s">
        <v>59</v>
      </c>
      <c r="D43" s="24"/>
      <c r="E43" s="19"/>
      <c r="F43" s="19" t="s">
        <v>60</v>
      </c>
      <c r="G43" s="19"/>
      <c r="H43" s="19"/>
      <c r="I43" s="19"/>
      <c r="J43" s="19"/>
      <c r="K43" s="19"/>
      <c r="L43" s="18"/>
      <c r="M43" s="18"/>
      <c r="N43" s="18"/>
      <c r="O43" s="18"/>
      <c r="P43" s="25">
        <v>270169</v>
      </c>
      <c r="Q43" s="26" t="s">
        <v>338</v>
      </c>
      <c r="R43" s="38"/>
      <c r="S43" s="38"/>
      <c r="T43" s="38"/>
      <c r="U43" s="38"/>
      <c r="V43" s="38"/>
      <c r="W43" s="38"/>
      <c r="X43" s="38"/>
      <c r="Y43" s="38"/>
      <c r="Z43" s="21"/>
      <c r="AA43" s="39"/>
      <c r="AB43" s="221"/>
      <c r="AC43" s="221"/>
      <c r="AD43" s="9">
        <f>IF(COUNTIF(AD44:AD55,"-")=COUNTA(AD44:AD55),"-",SUM(AD44,AD48:AD51,AD54:AD55))</f>
        <v>270168908025</v>
      </c>
    </row>
    <row r="44" spans="1:30" ht="14.65" customHeight="1" x14ac:dyDescent="0.15">
      <c r="A44" s="7" t="s">
        <v>61</v>
      </c>
      <c r="D44" s="24"/>
      <c r="E44" s="19"/>
      <c r="F44" s="19"/>
      <c r="G44" s="19" t="s">
        <v>62</v>
      </c>
      <c r="H44" s="19"/>
      <c r="I44" s="19"/>
      <c r="J44" s="19"/>
      <c r="K44" s="19"/>
      <c r="L44" s="18"/>
      <c r="M44" s="18"/>
      <c r="N44" s="18"/>
      <c r="O44" s="18"/>
      <c r="P44" s="25">
        <v>53143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B44" s="221"/>
      <c r="AC44" s="221"/>
      <c r="AD44" s="9">
        <f>IF(COUNTIF(AD45:AD47,"-")=COUNTA(AD45:AD47),"-",SUM(AD45:AD47))</f>
        <v>53142674507</v>
      </c>
    </row>
    <row r="45" spans="1:30" ht="14.65" customHeight="1" x14ac:dyDescent="0.15">
      <c r="A45" s="7" t="s">
        <v>63</v>
      </c>
      <c r="D45" s="24"/>
      <c r="E45" s="19"/>
      <c r="F45" s="19"/>
      <c r="G45" s="19"/>
      <c r="H45" s="19" t="s">
        <v>64</v>
      </c>
      <c r="I45" s="19"/>
      <c r="J45" s="19"/>
      <c r="K45" s="19"/>
      <c r="L45" s="18"/>
      <c r="M45" s="18"/>
      <c r="N45" s="18"/>
      <c r="O45" s="18"/>
      <c r="P45" s="25">
        <v>1420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B45" s="221"/>
      <c r="AC45" s="221"/>
      <c r="AD45" s="9">
        <v>1419960264</v>
      </c>
    </row>
    <row r="46" spans="1:30" ht="14.65" customHeight="1" x14ac:dyDescent="0.15">
      <c r="A46" s="7" t="s">
        <v>65</v>
      </c>
      <c r="D46" s="24"/>
      <c r="E46" s="19"/>
      <c r="F46" s="19"/>
      <c r="G46" s="19"/>
      <c r="H46" s="19" t="s">
        <v>66</v>
      </c>
      <c r="I46" s="19"/>
      <c r="J46" s="19"/>
      <c r="K46" s="19"/>
      <c r="L46" s="18"/>
      <c r="M46" s="18"/>
      <c r="N46" s="18"/>
      <c r="O46" s="18"/>
      <c r="P46" s="25">
        <v>51723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B46" s="221"/>
      <c r="AC46" s="221"/>
      <c r="AD46" s="9">
        <v>51722714243</v>
      </c>
    </row>
    <row r="47" spans="1:30" ht="14.65" customHeight="1" x14ac:dyDescent="0.15">
      <c r="A47" s="7" t="s">
        <v>67</v>
      </c>
      <c r="D47" s="24"/>
      <c r="E47" s="19"/>
      <c r="F47" s="19"/>
      <c r="G47" s="19"/>
      <c r="H47" s="19" t="s">
        <v>35</v>
      </c>
      <c r="I47" s="19"/>
      <c r="J47" s="19"/>
      <c r="K47" s="19"/>
      <c r="L47" s="18"/>
      <c r="M47" s="18"/>
      <c r="N47" s="18"/>
      <c r="O47" s="18"/>
      <c r="P47" s="25">
        <v>0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B47" s="221"/>
      <c r="AC47" s="221"/>
      <c r="AD47" s="9">
        <v>0</v>
      </c>
    </row>
    <row r="48" spans="1:30" ht="14.65" customHeight="1" x14ac:dyDescent="0.15">
      <c r="A48" s="7" t="s">
        <v>68</v>
      </c>
      <c r="D48" s="24"/>
      <c r="E48" s="19"/>
      <c r="F48" s="19"/>
      <c r="G48" s="19" t="s">
        <v>69</v>
      </c>
      <c r="H48" s="19"/>
      <c r="I48" s="19"/>
      <c r="J48" s="19"/>
      <c r="K48" s="19"/>
      <c r="L48" s="18"/>
      <c r="M48" s="18"/>
      <c r="N48" s="18"/>
      <c r="O48" s="18"/>
      <c r="P48" s="25">
        <v>-471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B48" s="221"/>
      <c r="AC48" s="221"/>
      <c r="AD48" s="9">
        <v>-470568638</v>
      </c>
    </row>
    <row r="49" spans="1:30" ht="14.65" customHeight="1" x14ac:dyDescent="0.15">
      <c r="A49" s="7" t="s">
        <v>70</v>
      </c>
      <c r="D49" s="24"/>
      <c r="E49" s="19"/>
      <c r="F49" s="19"/>
      <c r="G49" s="19" t="s">
        <v>71</v>
      </c>
      <c r="H49" s="19"/>
      <c r="I49" s="19"/>
      <c r="J49" s="19"/>
      <c r="K49" s="18"/>
      <c r="L49" s="18"/>
      <c r="M49" s="18"/>
      <c r="N49" s="18"/>
      <c r="O49" s="18"/>
      <c r="P49" s="25">
        <v>4706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B49" s="221"/>
      <c r="AC49" s="221"/>
      <c r="AD49" s="9">
        <v>4705828251</v>
      </c>
    </row>
    <row r="50" spans="1:30" ht="14.65" customHeight="1" x14ac:dyDescent="0.15">
      <c r="A50" s="7" t="s">
        <v>72</v>
      </c>
      <c r="D50" s="24"/>
      <c r="E50" s="19"/>
      <c r="F50" s="19"/>
      <c r="G50" s="19" t="s">
        <v>73</v>
      </c>
      <c r="H50" s="19"/>
      <c r="I50" s="19"/>
      <c r="J50" s="19"/>
      <c r="K50" s="18"/>
      <c r="L50" s="18"/>
      <c r="M50" s="18"/>
      <c r="N50" s="18"/>
      <c r="O50" s="18"/>
      <c r="P50" s="25">
        <v>62983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B50" s="221"/>
      <c r="AC50" s="221"/>
      <c r="AD50" s="9">
        <v>62982993377</v>
      </c>
    </row>
    <row r="51" spans="1:30" ht="14.65" customHeight="1" x14ac:dyDescent="0.15">
      <c r="A51" s="7" t="s">
        <v>74</v>
      </c>
      <c r="D51" s="24"/>
      <c r="E51" s="19"/>
      <c r="F51" s="19"/>
      <c r="G51" s="19" t="s">
        <v>75</v>
      </c>
      <c r="H51" s="19"/>
      <c r="I51" s="19"/>
      <c r="J51" s="19"/>
      <c r="K51" s="18"/>
      <c r="L51" s="18"/>
      <c r="M51" s="18"/>
      <c r="N51" s="18"/>
      <c r="O51" s="18"/>
      <c r="P51" s="25">
        <v>152201</v>
      </c>
      <c r="Q51" s="26" t="s">
        <v>338</v>
      </c>
      <c r="R51" s="38"/>
      <c r="S51" s="38"/>
      <c r="T51" s="38"/>
      <c r="U51" s="38"/>
      <c r="V51" s="38"/>
      <c r="W51" s="38"/>
      <c r="X51" s="38"/>
      <c r="Y51" s="38"/>
      <c r="Z51" s="21"/>
      <c r="AA51" s="39"/>
      <c r="AB51" s="221"/>
      <c r="AC51" s="221"/>
      <c r="AD51" s="9">
        <f>IF(COUNTIF(AD52:AD53,"-")=COUNTA(AD52:AD53),"-",SUM(AD52:AD53))</f>
        <v>152201444468</v>
      </c>
    </row>
    <row r="52" spans="1:30" ht="14.65" customHeight="1" x14ac:dyDescent="0.15">
      <c r="A52" s="7" t="s">
        <v>76</v>
      </c>
      <c r="D52" s="24"/>
      <c r="E52" s="19"/>
      <c r="F52" s="19"/>
      <c r="G52" s="19"/>
      <c r="H52" s="19" t="s">
        <v>77</v>
      </c>
      <c r="I52" s="19"/>
      <c r="J52" s="19"/>
      <c r="K52" s="18"/>
      <c r="L52" s="18"/>
      <c r="M52" s="18"/>
      <c r="N52" s="18"/>
      <c r="O52" s="18"/>
      <c r="P52" s="25">
        <v>91267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B52" s="221"/>
      <c r="AC52" s="221"/>
      <c r="AD52" s="9">
        <v>91266524514</v>
      </c>
    </row>
    <row r="53" spans="1:30" ht="14.65" customHeight="1" x14ac:dyDescent="0.15">
      <c r="A53" s="7" t="s">
        <v>78</v>
      </c>
      <c r="D53" s="24"/>
      <c r="E53" s="18"/>
      <c r="F53" s="19"/>
      <c r="G53" s="19"/>
      <c r="H53" s="19" t="s">
        <v>35</v>
      </c>
      <c r="I53" s="19"/>
      <c r="J53" s="19"/>
      <c r="K53" s="18"/>
      <c r="L53" s="18"/>
      <c r="M53" s="18"/>
      <c r="N53" s="18"/>
      <c r="O53" s="18"/>
      <c r="P53" s="25">
        <v>60935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B53" s="221"/>
      <c r="AC53" s="221"/>
      <c r="AD53" s="9">
        <v>60934919954</v>
      </c>
    </row>
    <row r="54" spans="1:30" ht="14.65" customHeight="1" x14ac:dyDescent="0.15">
      <c r="A54" s="7" t="s">
        <v>79</v>
      </c>
      <c r="D54" s="24"/>
      <c r="E54" s="18"/>
      <c r="F54" s="19"/>
      <c r="G54" s="19" t="s">
        <v>35</v>
      </c>
      <c r="H54" s="19"/>
      <c r="I54" s="19"/>
      <c r="J54" s="19"/>
      <c r="K54" s="18"/>
      <c r="L54" s="18"/>
      <c r="M54" s="18"/>
      <c r="N54" s="18"/>
      <c r="O54" s="18"/>
      <c r="P54" s="25">
        <v>0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B54" s="221"/>
      <c r="AC54" s="221"/>
      <c r="AD54" s="9">
        <v>0</v>
      </c>
    </row>
    <row r="55" spans="1:30" ht="14.65" customHeight="1" x14ac:dyDescent="0.15">
      <c r="A55" s="7" t="s">
        <v>80</v>
      </c>
      <c r="D55" s="24"/>
      <c r="E55" s="18"/>
      <c r="F55" s="19"/>
      <c r="G55" s="19" t="s">
        <v>81</v>
      </c>
      <c r="H55" s="19"/>
      <c r="I55" s="19"/>
      <c r="J55" s="19"/>
      <c r="K55" s="18"/>
      <c r="L55" s="18"/>
      <c r="M55" s="18"/>
      <c r="N55" s="18"/>
      <c r="O55" s="18"/>
      <c r="P55" s="25">
        <v>-2393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B55" s="221"/>
      <c r="AC55" s="221"/>
      <c r="AD55" s="9">
        <v>-2393463940</v>
      </c>
    </row>
    <row r="56" spans="1:30" ht="14.65" customHeight="1" x14ac:dyDescent="0.15">
      <c r="A56" s="7" t="s">
        <v>82</v>
      </c>
      <c r="D56" s="24"/>
      <c r="E56" s="18" t="s">
        <v>83</v>
      </c>
      <c r="F56" s="19"/>
      <c r="G56" s="20"/>
      <c r="H56" s="20"/>
      <c r="I56" s="20"/>
      <c r="J56" s="18"/>
      <c r="K56" s="18"/>
      <c r="L56" s="18"/>
      <c r="M56" s="18"/>
      <c r="N56" s="18"/>
      <c r="O56" s="18"/>
      <c r="P56" s="25">
        <v>58015</v>
      </c>
      <c r="Q56" s="26" t="s">
        <v>338</v>
      </c>
      <c r="R56" s="38"/>
      <c r="S56" s="38"/>
      <c r="T56" s="38"/>
      <c r="U56" s="38"/>
      <c r="V56" s="38"/>
      <c r="W56" s="38"/>
      <c r="X56" s="38"/>
      <c r="Y56" s="38"/>
      <c r="Z56" s="21"/>
      <c r="AA56" s="39"/>
      <c r="AB56" s="221"/>
      <c r="AC56" s="221"/>
      <c r="AD56" s="9">
        <f>IF(COUNTIF(AD57:AD65,"-")=COUNTA(AD57:AD65),"-",SUM(AD57:AD60,AD63:AD65))</f>
        <v>58014503061</v>
      </c>
    </row>
    <row r="57" spans="1:30" ht="14.65" customHeight="1" x14ac:dyDescent="0.15">
      <c r="A57" s="7" t="s">
        <v>84</v>
      </c>
      <c r="D57" s="24"/>
      <c r="E57" s="18"/>
      <c r="F57" s="19" t="s">
        <v>85</v>
      </c>
      <c r="G57" s="20"/>
      <c r="H57" s="20"/>
      <c r="I57" s="20"/>
      <c r="J57" s="18"/>
      <c r="K57" s="18"/>
      <c r="L57" s="18"/>
      <c r="M57" s="18"/>
      <c r="N57" s="18"/>
      <c r="O57" s="18"/>
      <c r="P57" s="25">
        <v>21477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B57" s="221"/>
      <c r="AC57" s="221"/>
      <c r="AD57" s="9">
        <v>21477308338</v>
      </c>
    </row>
    <row r="58" spans="1:30" ht="14.65" customHeight="1" x14ac:dyDescent="0.15">
      <c r="A58" s="7" t="s">
        <v>86</v>
      </c>
      <c r="D58" s="24"/>
      <c r="E58" s="18"/>
      <c r="F58" s="19" t="s">
        <v>87</v>
      </c>
      <c r="G58" s="19"/>
      <c r="H58" s="28"/>
      <c r="I58" s="19"/>
      <c r="J58" s="19"/>
      <c r="K58" s="18"/>
      <c r="L58" s="18"/>
      <c r="M58" s="18"/>
      <c r="N58" s="18"/>
      <c r="O58" s="18"/>
      <c r="P58" s="25">
        <v>889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B58" s="221"/>
      <c r="AC58" s="221"/>
      <c r="AD58" s="9">
        <v>888657048</v>
      </c>
    </row>
    <row r="59" spans="1:30" ht="14.65" customHeight="1" x14ac:dyDescent="0.15">
      <c r="A59" s="7">
        <v>1500000</v>
      </c>
      <c r="D59" s="24"/>
      <c r="E59" s="18"/>
      <c r="F59" s="19" t="s">
        <v>88</v>
      </c>
      <c r="G59" s="19"/>
      <c r="H59" s="19"/>
      <c r="I59" s="19"/>
      <c r="J59" s="19"/>
      <c r="K59" s="18"/>
      <c r="L59" s="18"/>
      <c r="M59" s="18"/>
      <c r="N59" s="18"/>
      <c r="O59" s="18"/>
      <c r="P59" s="25">
        <v>3755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B59" s="221"/>
      <c r="AC59" s="221"/>
      <c r="AD59" s="9">
        <v>3754896439</v>
      </c>
    </row>
    <row r="60" spans="1:30" ht="14.65" customHeight="1" x14ac:dyDescent="0.15">
      <c r="A60" s="7" t="s">
        <v>89</v>
      </c>
      <c r="D60" s="24"/>
      <c r="E60" s="19"/>
      <c r="F60" s="19" t="s">
        <v>75</v>
      </c>
      <c r="G60" s="19"/>
      <c r="H60" s="28"/>
      <c r="I60" s="19"/>
      <c r="J60" s="19"/>
      <c r="K60" s="18"/>
      <c r="L60" s="18"/>
      <c r="M60" s="18"/>
      <c r="N60" s="18"/>
      <c r="O60" s="18"/>
      <c r="P60" s="25">
        <v>31926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B60" s="221"/>
      <c r="AC60" s="221"/>
      <c r="AD60" s="9">
        <f>IF(COUNTIF(AD61:AD62,"-")=COUNTA(AD61:AD62),"-",SUM(AD61:AD62))</f>
        <v>31926165553</v>
      </c>
    </row>
    <row r="61" spans="1:30" ht="14.65" customHeight="1" x14ac:dyDescent="0.15">
      <c r="A61" s="7" t="s">
        <v>90</v>
      </c>
      <c r="D61" s="24"/>
      <c r="E61" s="19"/>
      <c r="F61" s="19"/>
      <c r="G61" s="19" t="s">
        <v>91</v>
      </c>
      <c r="H61" s="19"/>
      <c r="I61" s="19"/>
      <c r="J61" s="19"/>
      <c r="K61" s="18"/>
      <c r="L61" s="18"/>
      <c r="M61" s="18"/>
      <c r="N61" s="18"/>
      <c r="O61" s="18"/>
      <c r="P61" s="25">
        <v>17556</v>
      </c>
      <c r="Q61" s="26"/>
      <c r="R61" s="38"/>
      <c r="S61" s="38"/>
      <c r="T61" s="38"/>
      <c r="U61" s="38"/>
      <c r="V61" s="38"/>
      <c r="W61" s="38"/>
      <c r="X61" s="38"/>
      <c r="Y61" s="38"/>
      <c r="Z61" s="21"/>
      <c r="AA61" s="39"/>
      <c r="AB61" s="221"/>
      <c r="AC61" s="221"/>
      <c r="AD61" s="9">
        <v>17556165553</v>
      </c>
    </row>
    <row r="62" spans="1:30" ht="14.65" customHeight="1" x14ac:dyDescent="0.15">
      <c r="A62" s="7" t="s">
        <v>92</v>
      </c>
      <c r="D62" s="24"/>
      <c r="E62" s="19"/>
      <c r="F62" s="19"/>
      <c r="G62" s="19" t="s">
        <v>77</v>
      </c>
      <c r="H62" s="19"/>
      <c r="I62" s="19"/>
      <c r="J62" s="19"/>
      <c r="K62" s="18"/>
      <c r="L62" s="18"/>
      <c r="M62" s="18"/>
      <c r="N62" s="18"/>
      <c r="O62" s="18"/>
      <c r="P62" s="25">
        <v>14370</v>
      </c>
      <c r="Q62" s="26"/>
      <c r="R62" s="38"/>
      <c r="S62" s="38"/>
      <c r="T62" s="38"/>
      <c r="U62" s="38"/>
      <c r="V62" s="38"/>
      <c r="W62" s="38"/>
      <c r="X62" s="38"/>
      <c r="Y62" s="38"/>
      <c r="Z62" s="21"/>
      <c r="AA62" s="39"/>
      <c r="AB62" s="221"/>
      <c r="AC62" s="221"/>
      <c r="AD62" s="9">
        <v>14370000000</v>
      </c>
    </row>
    <row r="63" spans="1:30" ht="14.65" customHeight="1" x14ac:dyDescent="0.15">
      <c r="A63" s="7" t="s">
        <v>93</v>
      </c>
      <c r="D63" s="24"/>
      <c r="E63" s="19"/>
      <c r="F63" s="19" t="s">
        <v>94</v>
      </c>
      <c r="G63" s="19"/>
      <c r="H63" s="19"/>
      <c r="I63" s="19"/>
      <c r="J63" s="19"/>
      <c r="K63" s="18"/>
      <c r="L63" s="18"/>
      <c r="M63" s="18"/>
      <c r="N63" s="18"/>
      <c r="O63" s="18"/>
      <c r="P63" s="25">
        <v>0</v>
      </c>
      <c r="Q63" s="26"/>
      <c r="R63" s="38"/>
      <c r="S63" s="38"/>
      <c r="T63" s="38"/>
      <c r="U63" s="38"/>
      <c r="V63" s="38"/>
      <c r="W63" s="38"/>
      <c r="X63" s="38"/>
      <c r="Y63" s="38"/>
      <c r="Z63" s="21"/>
      <c r="AA63" s="39"/>
      <c r="AB63" s="221"/>
      <c r="AC63" s="221"/>
      <c r="AD63" s="9">
        <v>0</v>
      </c>
    </row>
    <row r="64" spans="1:30" ht="14.65" customHeight="1" x14ac:dyDescent="0.15">
      <c r="A64" s="7" t="s">
        <v>95</v>
      </c>
      <c r="D64" s="24"/>
      <c r="E64" s="19"/>
      <c r="F64" s="19" t="s">
        <v>35</v>
      </c>
      <c r="G64" s="19"/>
      <c r="H64" s="28"/>
      <c r="I64" s="19"/>
      <c r="J64" s="19"/>
      <c r="K64" s="18"/>
      <c r="L64" s="18"/>
      <c r="M64" s="18"/>
      <c r="N64" s="18"/>
      <c r="O64" s="18"/>
      <c r="P64" s="25">
        <v>0</v>
      </c>
      <c r="Q64" s="26"/>
      <c r="R64" s="38"/>
      <c r="S64" s="38"/>
      <c r="T64" s="38"/>
      <c r="U64" s="38"/>
      <c r="V64" s="38"/>
      <c r="W64" s="38"/>
      <c r="X64" s="38"/>
      <c r="Y64" s="38"/>
      <c r="Z64" s="21"/>
      <c r="AA64" s="39"/>
      <c r="AB64" s="221"/>
      <c r="AC64" s="221"/>
      <c r="AD64" s="9">
        <v>0</v>
      </c>
    </row>
    <row r="65" spans="1:31" ht="14.65" customHeight="1" thickBot="1" x14ac:dyDescent="0.2">
      <c r="A65" s="7" t="s">
        <v>96</v>
      </c>
      <c r="B65" s="7" t="s">
        <v>126</v>
      </c>
      <c r="D65" s="24"/>
      <c r="E65" s="19"/>
      <c r="F65" s="38" t="s">
        <v>81</v>
      </c>
      <c r="G65" s="19"/>
      <c r="H65" s="19"/>
      <c r="I65" s="19"/>
      <c r="J65" s="19"/>
      <c r="K65" s="18"/>
      <c r="L65" s="18"/>
      <c r="M65" s="18"/>
      <c r="N65" s="18"/>
      <c r="O65" s="18"/>
      <c r="P65" s="25">
        <v>-33</v>
      </c>
      <c r="Q65" s="26"/>
      <c r="R65" s="229" t="s">
        <v>127</v>
      </c>
      <c r="S65" s="230"/>
      <c r="T65" s="230"/>
      <c r="U65" s="230"/>
      <c r="V65" s="230"/>
      <c r="W65" s="230"/>
      <c r="X65" s="230"/>
      <c r="Y65" s="231"/>
      <c r="Z65" s="40">
        <v>1588084</v>
      </c>
      <c r="AA65" s="41" t="s">
        <v>338</v>
      </c>
      <c r="AB65" s="221"/>
      <c r="AC65" s="221"/>
      <c r="AD65" s="9">
        <v>-32524317</v>
      </c>
      <c r="AE65" s="9" t="e">
        <f>IF(AND(AE28="-",AE29="-",#REF!="-"),"-",SUM(AE28,AE29,#REF!))</f>
        <v>#REF!</v>
      </c>
    </row>
    <row r="66" spans="1:31" ht="14.65" customHeight="1" thickBot="1" x14ac:dyDescent="0.2">
      <c r="A66" s="7" t="s">
        <v>1</v>
      </c>
      <c r="B66" s="7" t="s">
        <v>97</v>
      </c>
      <c r="D66" s="232" t="s">
        <v>2</v>
      </c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4"/>
      <c r="P66" s="42">
        <v>3569642</v>
      </c>
      <c r="Q66" s="43"/>
      <c r="R66" s="235" t="s">
        <v>322</v>
      </c>
      <c r="S66" s="236"/>
      <c r="T66" s="236"/>
      <c r="U66" s="236"/>
      <c r="V66" s="236"/>
      <c r="W66" s="236"/>
      <c r="X66" s="236"/>
      <c r="Y66" s="237"/>
      <c r="Z66" s="42">
        <v>3569642</v>
      </c>
      <c r="AA66" s="44"/>
      <c r="AB66" s="221"/>
      <c r="AC66" s="221"/>
      <c r="AD66" s="9" t="e">
        <f>IF(AND(AD11="-",AD56="-",#REF!="-"),"-",SUM(AD11,AD56,#REF!))</f>
        <v>#REF!</v>
      </c>
      <c r="AE66" s="9" t="e">
        <f>IF(AND(AE26="-",AE65="-"),"-",SUM(AE26,AE65))</f>
        <v>#REF!</v>
      </c>
    </row>
    <row r="67" spans="1:31" ht="14.65" customHeight="1" x14ac:dyDescent="0.15"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Z67" s="18"/>
      <c r="AA67" s="18"/>
      <c r="AB67" s="221"/>
      <c r="AC67" s="221"/>
    </row>
    <row r="68" spans="1:31" ht="14.65" customHeight="1" x14ac:dyDescent="0.15">
      <c r="D68" s="46"/>
      <c r="E68" s="47" t="s">
        <v>323</v>
      </c>
      <c r="F68" s="4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Z68" s="45"/>
      <c r="AA68" s="45"/>
      <c r="AB68" s="221"/>
      <c r="AC68" s="221"/>
    </row>
    <row r="69" spans="1:31" ht="14.65" customHeight="1" x14ac:dyDescent="0.15">
      <c r="AB69" s="221"/>
      <c r="AC69" s="221"/>
    </row>
    <row r="70" spans="1:31" ht="14.65" customHeight="1" x14ac:dyDescent="0.15">
      <c r="AB70" s="221"/>
      <c r="AC70" s="221"/>
    </row>
    <row r="71" spans="1:31" ht="14.65" customHeight="1" x14ac:dyDescent="0.15">
      <c r="AB71" s="221"/>
      <c r="AC71" s="221"/>
    </row>
    <row r="72" spans="1:31" ht="14.65" customHeight="1" x14ac:dyDescent="0.15">
      <c r="AB72" s="221"/>
      <c r="AC72" s="221"/>
    </row>
    <row r="73" spans="1:31" ht="14.65" customHeight="1" x14ac:dyDescent="0.15">
      <c r="AB73" s="221"/>
      <c r="AC73" s="221"/>
    </row>
    <row r="74" spans="1:31" ht="16.5" customHeight="1" x14ac:dyDescent="0.15">
      <c r="AB74" s="221"/>
      <c r="AC74" s="221"/>
    </row>
    <row r="75" spans="1:31" ht="14.65" customHeight="1" x14ac:dyDescent="0.15">
      <c r="AB75" s="221"/>
      <c r="AC75" s="221"/>
    </row>
    <row r="76" spans="1:31" ht="9.75" customHeight="1" x14ac:dyDescent="0.15"/>
    <row r="77" spans="1:31" ht="14.65" customHeight="1" x14ac:dyDescent="0.15"/>
  </sheetData>
  <mergeCells count="11">
    <mergeCell ref="D4:AA4"/>
    <mergeCell ref="D5:AA5"/>
    <mergeCell ref="D9:O9"/>
    <mergeCell ref="P9:Q9"/>
    <mergeCell ref="R9:Y9"/>
    <mergeCell ref="Z9:AA9"/>
    <mergeCell ref="R26:Y26"/>
    <mergeCell ref="R31:Y31"/>
    <mergeCell ref="R65:Y65"/>
    <mergeCell ref="D66:O66"/>
    <mergeCell ref="R66:Y66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B47"/>
  <sheetViews>
    <sheetView topLeftCell="B1" zoomScale="85" zoomScaleNormal="85" zoomScaleSheetLayoutView="100" workbookViewId="0">
      <selection activeCell="B1" sqref="B1"/>
    </sheetView>
  </sheetViews>
  <sheetFormatPr defaultRowHeight="13.5" x14ac:dyDescent="0.15"/>
  <cols>
    <col min="1" max="1" width="0" style="49" hidden="1" customWidth="1"/>
    <col min="2" max="2" width="0.625" style="6" customWidth="1"/>
    <col min="3" max="3" width="1.25" style="79" customWidth="1"/>
    <col min="4" max="12" width="2.125" style="79" customWidth="1"/>
    <col min="13" max="13" width="18.375" style="79" customWidth="1"/>
    <col min="14" max="14" width="21.625" style="79" bestFit="1" customWidth="1"/>
    <col min="15" max="15" width="2.5" style="79" customWidth="1"/>
    <col min="16" max="16" width="0.625" style="79" customWidth="1"/>
    <col min="17" max="17" width="9" style="6"/>
    <col min="18" max="18" width="0" style="6" hidden="1" customWidth="1"/>
    <col min="19" max="16384" width="9" style="6"/>
  </cols>
  <sheetData>
    <row r="1" spans="1:28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8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x14ac:dyDescent="0.15">
      <c r="A3" s="1"/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8" ht="24" x14ac:dyDescent="0.2">
      <c r="C4" s="243" t="s">
        <v>334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50"/>
    </row>
    <row r="5" spans="1:28" ht="17.25" x14ac:dyDescent="0.2">
      <c r="C5" s="244" t="s">
        <v>335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50"/>
    </row>
    <row r="6" spans="1:28" ht="17.25" x14ac:dyDescent="0.2">
      <c r="C6" s="244" t="s">
        <v>336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50"/>
    </row>
    <row r="7" spans="1:28" ht="17.25" x14ac:dyDescent="0.2"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50"/>
    </row>
    <row r="8" spans="1:28" ht="17.25" x14ac:dyDescent="0.2"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50"/>
    </row>
    <row r="9" spans="1:28" ht="18" thickBot="1" x14ac:dyDescent="0.25">
      <c r="C9" s="51"/>
      <c r="D9" s="50"/>
      <c r="E9" s="50"/>
      <c r="F9" s="50"/>
      <c r="G9" s="50"/>
      <c r="H9" s="50"/>
      <c r="I9" s="50"/>
      <c r="J9" s="50"/>
      <c r="K9" s="50"/>
      <c r="L9" s="50"/>
      <c r="M9" s="52"/>
      <c r="N9" s="50"/>
      <c r="O9" s="52" t="s">
        <v>333</v>
      </c>
      <c r="P9" s="50"/>
    </row>
    <row r="10" spans="1:28" ht="18" thickBot="1" x14ac:dyDescent="0.25">
      <c r="A10" s="49" t="s">
        <v>314</v>
      </c>
      <c r="C10" s="245" t="s">
        <v>0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7" t="s">
        <v>316</v>
      </c>
      <c r="O10" s="248"/>
      <c r="P10" s="50"/>
    </row>
    <row r="11" spans="1:28" x14ac:dyDescent="0.15">
      <c r="A11" s="49" t="s">
        <v>135</v>
      </c>
      <c r="C11" s="53"/>
      <c r="D11" s="54" t="s">
        <v>136</v>
      </c>
      <c r="E11" s="54"/>
      <c r="F11" s="55"/>
      <c r="G11" s="54"/>
      <c r="H11" s="54"/>
      <c r="I11" s="54"/>
      <c r="J11" s="54"/>
      <c r="K11" s="55"/>
      <c r="L11" s="55"/>
      <c r="M11" s="55"/>
      <c r="N11" s="56">
        <v>711865</v>
      </c>
      <c r="O11" s="57" t="s">
        <v>338</v>
      </c>
      <c r="P11" s="58"/>
      <c r="R11" s="6">
        <f>IF(AND(R12="-",R27="-"),"-",SUM(R12,R27))</f>
        <v>711865155438</v>
      </c>
      <c r="AB11" s="215"/>
    </row>
    <row r="12" spans="1:28" x14ac:dyDescent="0.15">
      <c r="A12" s="49" t="s">
        <v>137</v>
      </c>
      <c r="C12" s="53"/>
      <c r="D12" s="54"/>
      <c r="E12" s="54" t="s">
        <v>138</v>
      </c>
      <c r="F12" s="54"/>
      <c r="G12" s="54"/>
      <c r="H12" s="54"/>
      <c r="I12" s="54"/>
      <c r="J12" s="54"/>
      <c r="K12" s="55"/>
      <c r="L12" s="55"/>
      <c r="M12" s="55"/>
      <c r="N12" s="56">
        <v>421309</v>
      </c>
      <c r="O12" s="59" t="s">
        <v>338</v>
      </c>
      <c r="P12" s="58"/>
      <c r="R12" s="6">
        <f>IF(COUNTIF(R13:R26,"-")=COUNTA(R13:R26),"-",SUM(R13,R18,R23))</f>
        <v>421309436832</v>
      </c>
      <c r="AB12" s="215"/>
    </row>
    <row r="13" spans="1:28" x14ac:dyDescent="0.15">
      <c r="A13" s="49" t="s">
        <v>139</v>
      </c>
      <c r="C13" s="53"/>
      <c r="D13" s="54"/>
      <c r="E13" s="54"/>
      <c r="F13" s="54" t="s">
        <v>140</v>
      </c>
      <c r="G13" s="54"/>
      <c r="H13" s="54"/>
      <c r="I13" s="54"/>
      <c r="J13" s="54"/>
      <c r="K13" s="55"/>
      <c r="L13" s="55"/>
      <c r="M13" s="55"/>
      <c r="N13" s="56">
        <v>228994</v>
      </c>
      <c r="O13" s="59" t="s">
        <v>338</v>
      </c>
      <c r="P13" s="58"/>
      <c r="R13" s="6">
        <f>IF(COUNTIF(R14:R17,"-")=COUNTA(R14:R17),"-",SUM(R14:R17))</f>
        <v>228994093164</v>
      </c>
      <c r="AB13" s="215"/>
    </row>
    <row r="14" spans="1:28" x14ac:dyDescent="0.15">
      <c r="A14" s="49" t="s">
        <v>141</v>
      </c>
      <c r="C14" s="53"/>
      <c r="D14" s="54"/>
      <c r="E14" s="54"/>
      <c r="F14" s="54"/>
      <c r="G14" s="54" t="s">
        <v>142</v>
      </c>
      <c r="H14" s="54"/>
      <c r="I14" s="54"/>
      <c r="J14" s="54"/>
      <c r="K14" s="55"/>
      <c r="L14" s="55"/>
      <c r="M14" s="55"/>
      <c r="N14" s="56">
        <v>193071</v>
      </c>
      <c r="O14" s="59"/>
      <c r="P14" s="58"/>
      <c r="R14" s="6">
        <v>193071262404</v>
      </c>
      <c r="AB14" s="215"/>
    </row>
    <row r="15" spans="1:28" x14ac:dyDescent="0.15">
      <c r="A15" s="49" t="s">
        <v>143</v>
      </c>
      <c r="C15" s="53"/>
      <c r="D15" s="54"/>
      <c r="E15" s="54"/>
      <c r="F15" s="54"/>
      <c r="G15" s="54" t="s">
        <v>144</v>
      </c>
      <c r="H15" s="54"/>
      <c r="I15" s="54"/>
      <c r="J15" s="54"/>
      <c r="K15" s="55"/>
      <c r="L15" s="55"/>
      <c r="M15" s="55"/>
      <c r="N15" s="56">
        <v>16113</v>
      </c>
      <c r="O15" s="59"/>
      <c r="P15" s="58"/>
      <c r="R15" s="6">
        <v>16112589000</v>
      </c>
      <c r="AB15" s="215"/>
    </row>
    <row r="16" spans="1:28" x14ac:dyDescent="0.15">
      <c r="A16" s="49" t="s">
        <v>145</v>
      </c>
      <c r="C16" s="53"/>
      <c r="D16" s="54"/>
      <c r="E16" s="54"/>
      <c r="F16" s="54"/>
      <c r="G16" s="54" t="s">
        <v>146</v>
      </c>
      <c r="H16" s="54"/>
      <c r="I16" s="54"/>
      <c r="J16" s="54"/>
      <c r="K16" s="55"/>
      <c r="L16" s="55"/>
      <c r="M16" s="55"/>
      <c r="N16" s="56">
        <v>15927</v>
      </c>
      <c r="O16" s="59"/>
      <c r="P16" s="58"/>
      <c r="R16" s="6">
        <v>15926735845</v>
      </c>
      <c r="AB16" s="215"/>
    </row>
    <row r="17" spans="1:28" x14ac:dyDescent="0.15">
      <c r="A17" s="49" t="s">
        <v>147</v>
      </c>
      <c r="C17" s="53"/>
      <c r="D17" s="54"/>
      <c r="E17" s="54"/>
      <c r="F17" s="54"/>
      <c r="G17" s="54" t="s">
        <v>35</v>
      </c>
      <c r="H17" s="54"/>
      <c r="I17" s="54"/>
      <c r="J17" s="54"/>
      <c r="K17" s="55"/>
      <c r="L17" s="55"/>
      <c r="M17" s="55"/>
      <c r="N17" s="56">
        <v>3884</v>
      </c>
      <c r="O17" s="59"/>
      <c r="P17" s="58"/>
      <c r="R17" s="6">
        <v>3883505915</v>
      </c>
      <c r="AB17" s="215"/>
    </row>
    <row r="18" spans="1:28" x14ac:dyDescent="0.15">
      <c r="A18" s="49" t="s">
        <v>148</v>
      </c>
      <c r="C18" s="53"/>
      <c r="D18" s="54"/>
      <c r="E18" s="54"/>
      <c r="F18" s="54" t="s">
        <v>149</v>
      </c>
      <c r="G18" s="54"/>
      <c r="H18" s="54"/>
      <c r="I18" s="54"/>
      <c r="J18" s="54"/>
      <c r="K18" s="55"/>
      <c r="L18" s="55"/>
      <c r="M18" s="55"/>
      <c r="N18" s="56">
        <v>172834</v>
      </c>
      <c r="O18" s="59"/>
      <c r="P18" s="58"/>
      <c r="R18" s="6">
        <f>IF(COUNTIF(R19:R22,"-")=COUNTA(R19:R22),"-",SUM(R19:R22))</f>
        <v>172834227186</v>
      </c>
      <c r="AB18" s="215"/>
    </row>
    <row r="19" spans="1:28" x14ac:dyDescent="0.15">
      <c r="A19" s="49" t="s">
        <v>150</v>
      </c>
      <c r="C19" s="53"/>
      <c r="D19" s="54"/>
      <c r="E19" s="54"/>
      <c r="F19" s="54"/>
      <c r="G19" s="54" t="s">
        <v>151</v>
      </c>
      <c r="H19" s="54"/>
      <c r="I19" s="54"/>
      <c r="J19" s="54"/>
      <c r="K19" s="55"/>
      <c r="L19" s="55"/>
      <c r="M19" s="55"/>
      <c r="N19" s="56">
        <v>34851</v>
      </c>
      <c r="O19" s="59"/>
      <c r="P19" s="58"/>
      <c r="R19" s="6">
        <v>34850774599</v>
      </c>
      <c r="AB19" s="215"/>
    </row>
    <row r="20" spans="1:28" x14ac:dyDescent="0.15">
      <c r="A20" s="49" t="s">
        <v>152</v>
      </c>
      <c r="C20" s="53"/>
      <c r="D20" s="54"/>
      <c r="E20" s="54"/>
      <c r="F20" s="54"/>
      <c r="G20" s="54" t="s">
        <v>153</v>
      </c>
      <c r="H20" s="54"/>
      <c r="I20" s="54"/>
      <c r="J20" s="54"/>
      <c r="K20" s="55"/>
      <c r="L20" s="55"/>
      <c r="M20" s="55"/>
      <c r="N20" s="56">
        <v>8296</v>
      </c>
      <c r="O20" s="59"/>
      <c r="P20" s="58"/>
      <c r="R20" s="6">
        <v>8296216383</v>
      </c>
      <c r="AB20" s="215"/>
    </row>
    <row r="21" spans="1:28" x14ac:dyDescent="0.15">
      <c r="A21" s="49" t="s">
        <v>154</v>
      </c>
      <c r="C21" s="53"/>
      <c r="D21" s="54"/>
      <c r="E21" s="54"/>
      <c r="F21" s="54"/>
      <c r="G21" s="54" t="s">
        <v>155</v>
      </c>
      <c r="H21" s="54"/>
      <c r="I21" s="54"/>
      <c r="J21" s="54"/>
      <c r="K21" s="55"/>
      <c r="L21" s="55"/>
      <c r="M21" s="55"/>
      <c r="N21" s="56">
        <v>129687</v>
      </c>
      <c r="O21" s="59"/>
      <c r="P21" s="58"/>
      <c r="R21" s="6">
        <v>129687236204</v>
      </c>
      <c r="AB21" s="215"/>
    </row>
    <row r="22" spans="1:28" x14ac:dyDescent="0.15">
      <c r="A22" s="49" t="s">
        <v>156</v>
      </c>
      <c r="C22" s="53"/>
      <c r="D22" s="54"/>
      <c r="E22" s="54"/>
      <c r="F22" s="54"/>
      <c r="G22" s="54" t="s">
        <v>35</v>
      </c>
      <c r="H22" s="54"/>
      <c r="I22" s="54"/>
      <c r="J22" s="54"/>
      <c r="K22" s="55"/>
      <c r="L22" s="55"/>
      <c r="M22" s="55"/>
      <c r="N22" s="56" t="s">
        <v>337</v>
      </c>
      <c r="O22" s="59"/>
      <c r="P22" s="58"/>
      <c r="R22" s="6" t="s">
        <v>11</v>
      </c>
      <c r="AB22" s="215"/>
    </row>
    <row r="23" spans="1:28" x14ac:dyDescent="0.15">
      <c r="A23" s="49" t="s">
        <v>157</v>
      </c>
      <c r="C23" s="53"/>
      <c r="D23" s="54"/>
      <c r="E23" s="54"/>
      <c r="F23" s="54" t="s">
        <v>158</v>
      </c>
      <c r="G23" s="54"/>
      <c r="H23" s="54"/>
      <c r="I23" s="54"/>
      <c r="J23" s="54"/>
      <c r="K23" s="55"/>
      <c r="L23" s="55"/>
      <c r="M23" s="55"/>
      <c r="N23" s="56">
        <v>19481</v>
      </c>
      <c r="O23" s="59"/>
      <c r="P23" s="58"/>
      <c r="R23" s="6">
        <f>IF(COUNTIF(R24:R26,"-")=COUNTA(R24:R26),"-",SUM(R24:R26))</f>
        <v>19481116482</v>
      </c>
      <c r="AB23" s="215"/>
    </row>
    <row r="24" spans="1:28" x14ac:dyDescent="0.15">
      <c r="A24" s="49" t="s">
        <v>159</v>
      </c>
      <c r="C24" s="53"/>
      <c r="D24" s="54"/>
      <c r="E24" s="54"/>
      <c r="F24" s="55"/>
      <c r="G24" s="55" t="s">
        <v>160</v>
      </c>
      <c r="H24" s="55"/>
      <c r="I24" s="54"/>
      <c r="J24" s="54"/>
      <c r="K24" s="55"/>
      <c r="L24" s="55"/>
      <c r="M24" s="55"/>
      <c r="N24" s="56">
        <v>14969</v>
      </c>
      <c r="O24" s="59"/>
      <c r="P24" s="58"/>
      <c r="R24" s="6">
        <v>14968742706</v>
      </c>
      <c r="AB24" s="215"/>
    </row>
    <row r="25" spans="1:28" x14ac:dyDescent="0.15">
      <c r="A25" s="49" t="s">
        <v>161</v>
      </c>
      <c r="C25" s="53"/>
      <c r="D25" s="54"/>
      <c r="E25" s="54"/>
      <c r="F25" s="55"/>
      <c r="G25" s="54" t="s">
        <v>162</v>
      </c>
      <c r="H25" s="54"/>
      <c r="I25" s="54"/>
      <c r="J25" s="54"/>
      <c r="K25" s="55"/>
      <c r="L25" s="55"/>
      <c r="M25" s="55"/>
      <c r="N25" s="56">
        <v>654</v>
      </c>
      <c r="O25" s="59"/>
      <c r="P25" s="58"/>
      <c r="R25" s="6">
        <v>654275196</v>
      </c>
      <c r="AB25" s="215"/>
    </row>
    <row r="26" spans="1:28" x14ac:dyDescent="0.15">
      <c r="A26" s="49" t="s">
        <v>163</v>
      </c>
      <c r="C26" s="53"/>
      <c r="D26" s="54"/>
      <c r="E26" s="54"/>
      <c r="F26" s="55"/>
      <c r="G26" s="54" t="s">
        <v>35</v>
      </c>
      <c r="H26" s="54"/>
      <c r="I26" s="54"/>
      <c r="J26" s="54"/>
      <c r="K26" s="55"/>
      <c r="L26" s="55"/>
      <c r="M26" s="55"/>
      <c r="N26" s="56">
        <v>3858</v>
      </c>
      <c r="O26" s="59"/>
      <c r="P26" s="58"/>
      <c r="R26" s="6">
        <v>3858098580</v>
      </c>
      <c r="AB26" s="215"/>
    </row>
    <row r="27" spans="1:28" x14ac:dyDescent="0.15">
      <c r="A27" s="49" t="s">
        <v>164</v>
      </c>
      <c r="C27" s="53"/>
      <c r="D27" s="54"/>
      <c r="E27" s="55" t="s">
        <v>165</v>
      </c>
      <c r="F27" s="55"/>
      <c r="G27" s="54"/>
      <c r="H27" s="54"/>
      <c r="I27" s="54"/>
      <c r="J27" s="54"/>
      <c r="K27" s="55"/>
      <c r="L27" s="55"/>
      <c r="M27" s="55"/>
      <c r="N27" s="56">
        <v>290556</v>
      </c>
      <c r="O27" s="59"/>
      <c r="P27" s="58"/>
      <c r="R27" s="6">
        <f>IF(COUNTIF(R28:R31,"-")=COUNTA(R28:R31),"-",SUM(R28:R31))</f>
        <v>290555718606</v>
      </c>
      <c r="AB27" s="215"/>
    </row>
    <row r="28" spans="1:28" x14ac:dyDescent="0.15">
      <c r="A28" s="49" t="s">
        <v>166</v>
      </c>
      <c r="C28" s="53"/>
      <c r="D28" s="54"/>
      <c r="E28" s="54"/>
      <c r="F28" s="54" t="s">
        <v>167</v>
      </c>
      <c r="G28" s="54"/>
      <c r="H28" s="54"/>
      <c r="I28" s="54"/>
      <c r="J28" s="54"/>
      <c r="K28" s="55"/>
      <c r="L28" s="55"/>
      <c r="M28" s="55"/>
      <c r="N28" s="56">
        <v>229789</v>
      </c>
      <c r="O28" s="59"/>
      <c r="P28" s="58"/>
      <c r="R28" s="6">
        <v>229788754935</v>
      </c>
      <c r="AB28" s="215"/>
    </row>
    <row r="29" spans="1:28" x14ac:dyDescent="0.15">
      <c r="A29" s="49" t="s">
        <v>168</v>
      </c>
      <c r="C29" s="53"/>
      <c r="D29" s="54"/>
      <c r="E29" s="54"/>
      <c r="F29" s="54" t="s">
        <v>169</v>
      </c>
      <c r="G29" s="54"/>
      <c r="H29" s="54"/>
      <c r="I29" s="54"/>
      <c r="J29" s="54"/>
      <c r="K29" s="55"/>
      <c r="L29" s="55"/>
      <c r="M29" s="55"/>
      <c r="N29" s="56">
        <v>26920</v>
      </c>
      <c r="O29" s="59"/>
      <c r="P29" s="58"/>
      <c r="R29" s="6">
        <v>26919749573</v>
      </c>
      <c r="AB29" s="215"/>
    </row>
    <row r="30" spans="1:28" x14ac:dyDescent="0.15">
      <c r="A30" s="49" t="s">
        <v>170</v>
      </c>
      <c r="C30" s="53"/>
      <c r="D30" s="54"/>
      <c r="E30" s="54"/>
      <c r="F30" s="54" t="s">
        <v>171</v>
      </c>
      <c r="G30" s="54"/>
      <c r="H30" s="54"/>
      <c r="I30" s="54"/>
      <c r="J30" s="54"/>
      <c r="K30" s="55"/>
      <c r="L30" s="55"/>
      <c r="M30" s="55"/>
      <c r="N30" s="56">
        <v>1085</v>
      </c>
      <c r="O30" s="59"/>
      <c r="P30" s="58"/>
      <c r="R30" s="6">
        <v>1085133681</v>
      </c>
      <c r="AB30" s="215"/>
    </row>
    <row r="31" spans="1:28" x14ac:dyDescent="0.15">
      <c r="A31" s="49" t="s">
        <v>172</v>
      </c>
      <c r="C31" s="53"/>
      <c r="D31" s="54"/>
      <c r="E31" s="54"/>
      <c r="F31" s="54" t="s">
        <v>35</v>
      </c>
      <c r="G31" s="54"/>
      <c r="H31" s="54"/>
      <c r="I31" s="54"/>
      <c r="J31" s="54"/>
      <c r="K31" s="55"/>
      <c r="L31" s="55"/>
      <c r="M31" s="55"/>
      <c r="N31" s="56">
        <v>32762</v>
      </c>
      <c r="O31" s="59"/>
      <c r="P31" s="58"/>
      <c r="R31" s="6">
        <v>32762080417</v>
      </c>
      <c r="AB31" s="215"/>
    </row>
    <row r="32" spans="1:28" x14ac:dyDescent="0.15">
      <c r="A32" s="49" t="s">
        <v>173</v>
      </c>
      <c r="C32" s="53"/>
      <c r="D32" s="54" t="s">
        <v>174</v>
      </c>
      <c r="E32" s="54"/>
      <c r="F32" s="54"/>
      <c r="G32" s="54"/>
      <c r="H32" s="54"/>
      <c r="I32" s="54"/>
      <c r="J32" s="54"/>
      <c r="K32" s="55"/>
      <c r="L32" s="55"/>
      <c r="M32" s="55"/>
      <c r="N32" s="56">
        <v>31238</v>
      </c>
      <c r="O32" s="59" t="s">
        <v>338</v>
      </c>
      <c r="P32" s="58"/>
      <c r="R32" s="6">
        <f>IF(COUNTIF(R33:R34,"-")=COUNTA(R33:R34),"-",SUM(R33:R34))</f>
        <v>31237724164</v>
      </c>
      <c r="AB32" s="215"/>
    </row>
    <row r="33" spans="1:28" x14ac:dyDescent="0.15">
      <c r="A33" s="49" t="s">
        <v>175</v>
      </c>
      <c r="C33" s="53"/>
      <c r="D33" s="54"/>
      <c r="E33" s="54" t="s">
        <v>176</v>
      </c>
      <c r="F33" s="54"/>
      <c r="G33" s="54"/>
      <c r="H33" s="54"/>
      <c r="I33" s="54"/>
      <c r="J33" s="54"/>
      <c r="K33" s="60"/>
      <c r="L33" s="60"/>
      <c r="M33" s="60"/>
      <c r="N33" s="56">
        <v>11913</v>
      </c>
      <c r="O33" s="59"/>
      <c r="P33" s="58"/>
      <c r="R33" s="6">
        <v>11913387244</v>
      </c>
      <c r="AB33" s="215"/>
    </row>
    <row r="34" spans="1:28" x14ac:dyDescent="0.15">
      <c r="A34" s="49" t="s">
        <v>177</v>
      </c>
      <c r="C34" s="53"/>
      <c r="D34" s="54"/>
      <c r="E34" s="54" t="s">
        <v>35</v>
      </c>
      <c r="F34" s="54"/>
      <c r="G34" s="55"/>
      <c r="H34" s="54"/>
      <c r="I34" s="54"/>
      <c r="J34" s="54"/>
      <c r="K34" s="60"/>
      <c r="L34" s="60"/>
      <c r="M34" s="60"/>
      <c r="N34" s="56">
        <v>19324</v>
      </c>
      <c r="O34" s="59"/>
      <c r="P34" s="58"/>
      <c r="R34" s="6">
        <v>19324336920</v>
      </c>
      <c r="AB34" s="215"/>
    </row>
    <row r="35" spans="1:28" x14ac:dyDescent="0.15">
      <c r="A35" s="49" t="s">
        <v>133</v>
      </c>
      <c r="C35" s="61" t="s">
        <v>134</v>
      </c>
      <c r="D35" s="62"/>
      <c r="E35" s="62"/>
      <c r="F35" s="62"/>
      <c r="G35" s="62"/>
      <c r="H35" s="62"/>
      <c r="I35" s="62"/>
      <c r="J35" s="62"/>
      <c r="K35" s="63"/>
      <c r="L35" s="63"/>
      <c r="M35" s="63"/>
      <c r="N35" s="64">
        <v>680627</v>
      </c>
      <c r="O35" s="65"/>
      <c r="P35" s="58"/>
      <c r="R35" s="6">
        <f>IF(COUNTIF(R11:R32,"-")=COUNTA(R11:R32),"-",SUM(R32)-SUM(R11))</f>
        <v>-680627431274</v>
      </c>
      <c r="AB35" s="215"/>
    </row>
    <row r="36" spans="1:28" x14ac:dyDescent="0.15">
      <c r="A36" s="49" t="s">
        <v>180</v>
      </c>
      <c r="C36" s="53"/>
      <c r="D36" s="54" t="s">
        <v>181</v>
      </c>
      <c r="E36" s="54"/>
      <c r="F36" s="55"/>
      <c r="G36" s="54"/>
      <c r="H36" s="54"/>
      <c r="I36" s="54"/>
      <c r="J36" s="54"/>
      <c r="K36" s="55"/>
      <c r="L36" s="55"/>
      <c r="M36" s="55"/>
      <c r="N36" s="56">
        <v>10710</v>
      </c>
      <c r="O36" s="57"/>
      <c r="P36" s="58"/>
      <c r="R36" s="6">
        <f>IF(COUNTIF(R37:R41,"-")=COUNTA(R37:R41),"-",SUM(R37:R41))</f>
        <v>10710063297</v>
      </c>
      <c r="AB36" s="215"/>
    </row>
    <row r="37" spans="1:28" x14ac:dyDescent="0.15">
      <c r="A37" s="49" t="s">
        <v>182</v>
      </c>
      <c r="C37" s="53"/>
      <c r="D37" s="54"/>
      <c r="E37" s="55" t="s">
        <v>183</v>
      </c>
      <c r="F37" s="55"/>
      <c r="G37" s="54"/>
      <c r="H37" s="54"/>
      <c r="I37" s="54"/>
      <c r="J37" s="54"/>
      <c r="K37" s="55"/>
      <c r="L37" s="55"/>
      <c r="M37" s="55"/>
      <c r="N37" s="56">
        <v>10160</v>
      </c>
      <c r="O37" s="59"/>
      <c r="P37" s="58"/>
      <c r="R37" s="6">
        <v>10159512181</v>
      </c>
      <c r="AB37" s="215"/>
    </row>
    <row r="38" spans="1:28" x14ac:dyDescent="0.15">
      <c r="A38" s="49" t="s">
        <v>184</v>
      </c>
      <c r="C38" s="53"/>
      <c r="D38" s="54"/>
      <c r="E38" s="55" t="s">
        <v>185</v>
      </c>
      <c r="F38" s="55"/>
      <c r="G38" s="54"/>
      <c r="H38" s="54"/>
      <c r="I38" s="54"/>
      <c r="J38" s="54"/>
      <c r="K38" s="55"/>
      <c r="L38" s="55"/>
      <c r="M38" s="55"/>
      <c r="N38" s="56">
        <v>422</v>
      </c>
      <c r="O38" s="59"/>
      <c r="P38" s="58"/>
      <c r="R38" s="6">
        <v>422102838</v>
      </c>
      <c r="AB38" s="215"/>
    </row>
    <row r="39" spans="1:28" x14ac:dyDescent="0.15">
      <c r="A39" s="49" t="s">
        <v>186</v>
      </c>
      <c r="C39" s="53"/>
      <c r="D39" s="54"/>
      <c r="E39" s="55" t="s">
        <v>187</v>
      </c>
      <c r="F39" s="55"/>
      <c r="G39" s="54"/>
      <c r="H39" s="55"/>
      <c r="I39" s="54"/>
      <c r="J39" s="54"/>
      <c r="K39" s="55"/>
      <c r="L39" s="55"/>
      <c r="M39" s="55"/>
      <c r="N39" s="56">
        <v>0</v>
      </c>
      <c r="O39" s="59"/>
      <c r="P39" s="58"/>
      <c r="R39" s="6">
        <v>0</v>
      </c>
      <c r="AB39" s="215"/>
    </row>
    <row r="40" spans="1:28" x14ac:dyDescent="0.15">
      <c r="A40" s="49" t="s">
        <v>188</v>
      </c>
      <c r="C40" s="53"/>
      <c r="D40" s="54"/>
      <c r="E40" s="54" t="s">
        <v>189</v>
      </c>
      <c r="F40" s="54"/>
      <c r="G40" s="54"/>
      <c r="H40" s="54"/>
      <c r="I40" s="54"/>
      <c r="J40" s="54"/>
      <c r="K40" s="55"/>
      <c r="L40" s="55"/>
      <c r="M40" s="55"/>
      <c r="N40" s="56">
        <v>0</v>
      </c>
      <c r="O40" s="59"/>
      <c r="P40" s="58"/>
      <c r="R40" s="6">
        <v>0</v>
      </c>
      <c r="AB40" s="215"/>
    </row>
    <row r="41" spans="1:28" x14ac:dyDescent="0.15">
      <c r="A41" s="49" t="s">
        <v>190</v>
      </c>
      <c r="C41" s="53"/>
      <c r="D41" s="54"/>
      <c r="E41" s="54" t="s">
        <v>35</v>
      </c>
      <c r="F41" s="54"/>
      <c r="G41" s="54"/>
      <c r="H41" s="54"/>
      <c r="I41" s="54"/>
      <c r="J41" s="54"/>
      <c r="K41" s="55"/>
      <c r="L41" s="55"/>
      <c r="M41" s="55"/>
      <c r="N41" s="56">
        <v>128</v>
      </c>
      <c r="O41" s="59"/>
      <c r="P41" s="58"/>
      <c r="R41" s="6">
        <v>128448278</v>
      </c>
      <c r="AB41" s="215"/>
    </row>
    <row r="42" spans="1:28" x14ac:dyDescent="0.15">
      <c r="A42" s="49" t="s">
        <v>191</v>
      </c>
      <c r="C42" s="53"/>
      <c r="D42" s="54" t="s">
        <v>192</v>
      </c>
      <c r="E42" s="54"/>
      <c r="F42" s="54"/>
      <c r="G42" s="54"/>
      <c r="H42" s="54"/>
      <c r="I42" s="54"/>
      <c r="J42" s="54"/>
      <c r="K42" s="60"/>
      <c r="L42" s="60"/>
      <c r="M42" s="60"/>
      <c r="N42" s="56">
        <v>1904</v>
      </c>
      <c r="O42" s="57"/>
      <c r="P42" s="58"/>
      <c r="R42" s="6">
        <f>IF(COUNTIF(R43:R44,"-")=COUNTA(R43:R44),"-",SUM(R43:R44))</f>
        <v>1903748583</v>
      </c>
      <c r="AB42" s="215"/>
    </row>
    <row r="43" spans="1:28" x14ac:dyDescent="0.15">
      <c r="A43" s="49" t="s">
        <v>193</v>
      </c>
      <c r="C43" s="53"/>
      <c r="D43" s="54"/>
      <c r="E43" s="54" t="s">
        <v>194</v>
      </c>
      <c r="F43" s="54"/>
      <c r="G43" s="54"/>
      <c r="H43" s="54"/>
      <c r="I43" s="54"/>
      <c r="J43" s="54"/>
      <c r="K43" s="60"/>
      <c r="L43" s="60"/>
      <c r="M43" s="60"/>
      <c r="N43" s="56">
        <v>1904</v>
      </c>
      <c r="O43" s="59"/>
      <c r="P43" s="58"/>
      <c r="R43" s="6">
        <v>1903748583</v>
      </c>
      <c r="AB43" s="215"/>
    </row>
    <row r="44" spans="1:28" ht="14.25" thickBot="1" x14ac:dyDescent="0.2">
      <c r="A44" s="49" t="s">
        <v>195</v>
      </c>
      <c r="C44" s="53"/>
      <c r="D44" s="54"/>
      <c r="E44" s="54" t="s">
        <v>35</v>
      </c>
      <c r="F44" s="54"/>
      <c r="G44" s="54"/>
      <c r="H44" s="54"/>
      <c r="I44" s="54"/>
      <c r="J44" s="54"/>
      <c r="K44" s="60"/>
      <c r="L44" s="60"/>
      <c r="M44" s="60"/>
      <c r="N44" s="56" t="s">
        <v>337</v>
      </c>
      <c r="O44" s="59"/>
      <c r="P44" s="58"/>
      <c r="R44" s="6" t="s">
        <v>11</v>
      </c>
      <c r="AB44" s="215"/>
    </row>
    <row r="45" spans="1:28" ht="14.25" thickBot="1" x14ac:dyDescent="0.2">
      <c r="A45" s="49" t="s">
        <v>178</v>
      </c>
      <c r="C45" s="66" t="s">
        <v>179</v>
      </c>
      <c r="D45" s="67"/>
      <c r="E45" s="67"/>
      <c r="F45" s="67"/>
      <c r="G45" s="67"/>
      <c r="H45" s="67"/>
      <c r="I45" s="67"/>
      <c r="J45" s="67"/>
      <c r="K45" s="68"/>
      <c r="L45" s="68"/>
      <c r="M45" s="68"/>
      <c r="N45" s="69">
        <v>689434</v>
      </c>
      <c r="O45" s="70" t="s">
        <v>338</v>
      </c>
      <c r="P45" s="58"/>
      <c r="R45" s="6">
        <f>IF(COUNTIF(R35:R44,"-")=COUNTA(R35:R44),"-",SUM(R35,R42)-SUM(R36))</f>
        <v>-689433745988</v>
      </c>
      <c r="AB45" s="215"/>
    </row>
    <row r="46" spans="1:28" s="72" customFormat="1" ht="3.75" customHeight="1" x14ac:dyDescent="0.15">
      <c r="A46" s="71"/>
      <c r="C46" s="73"/>
      <c r="D46" s="73"/>
      <c r="E46" s="74"/>
      <c r="F46" s="74"/>
      <c r="G46" s="74"/>
      <c r="H46" s="74"/>
      <c r="I46" s="74"/>
      <c r="J46" s="75"/>
      <c r="K46" s="75"/>
      <c r="L46" s="75"/>
    </row>
    <row r="47" spans="1:28" s="72" customFormat="1" ht="15.6" customHeight="1" x14ac:dyDescent="0.15">
      <c r="A47" s="71"/>
      <c r="C47" s="76"/>
      <c r="D47" s="76" t="s">
        <v>323</v>
      </c>
      <c r="E47" s="77"/>
      <c r="F47" s="77"/>
      <c r="G47" s="77"/>
      <c r="H47" s="77"/>
      <c r="I47" s="77"/>
      <c r="J47" s="78"/>
      <c r="K47" s="78"/>
      <c r="L47" s="78"/>
    </row>
  </sheetData>
  <mergeCells count="5">
    <mergeCell ref="C4:O4"/>
    <mergeCell ref="C5:O5"/>
    <mergeCell ref="C6:O6"/>
    <mergeCell ref="C10:M10"/>
    <mergeCell ref="N10:O10"/>
  </mergeCells>
  <phoneticPr fontId="11"/>
  <pageMargins left="1.4960629921259843" right="0.70866141732283472" top="0.39370078740157483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30"/>
  <sheetViews>
    <sheetView showGridLines="0" topLeftCell="B1" zoomScale="85" zoomScaleNormal="85" zoomScaleSheetLayoutView="100" workbookViewId="0">
      <selection activeCell="B1" sqref="B1"/>
    </sheetView>
  </sheetViews>
  <sheetFormatPr defaultRowHeight="12.75" x14ac:dyDescent="0.15"/>
  <cols>
    <col min="1" max="1" width="0" style="80" hidden="1" customWidth="1"/>
    <col min="2" max="2" width="1.125" style="82" customWidth="1"/>
    <col min="3" max="3" width="1.625" style="82" customWidth="1"/>
    <col min="4" max="9" width="2" style="82" customWidth="1"/>
    <col min="10" max="10" width="15.375" style="82" customWidth="1"/>
    <col min="11" max="11" width="21.625" style="82" bestFit="1" customWidth="1"/>
    <col min="12" max="12" width="3" style="82" bestFit="1" customWidth="1"/>
    <col min="13" max="13" width="21.625" style="82" bestFit="1" customWidth="1"/>
    <col min="14" max="14" width="3" style="82" bestFit="1" customWidth="1"/>
    <col min="15" max="15" width="21.625" style="82" bestFit="1" customWidth="1"/>
    <col min="16" max="16" width="3" style="82" bestFit="1" customWidth="1"/>
    <col min="17" max="17" width="21.625" style="82" hidden="1" customWidth="1"/>
    <col min="18" max="18" width="3" style="82" hidden="1" customWidth="1"/>
    <col min="19" max="19" width="1" style="82" customWidth="1"/>
    <col min="20" max="20" width="9" style="82"/>
    <col min="21" max="24" width="0" style="82" hidden="1" customWidth="1"/>
    <col min="25" max="16384" width="9" style="82"/>
  </cols>
  <sheetData>
    <row r="1" spans="1:27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s="6" customFormat="1" ht="13.5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6" customFormat="1" ht="13.5" x14ac:dyDescent="0.15">
      <c r="A3" s="1"/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6" customFormat="1" ht="13.5" x14ac:dyDescent="0.15">
      <c r="A4" s="1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24" x14ac:dyDescent="0.25">
      <c r="B5" s="81"/>
      <c r="C5" s="267" t="s">
        <v>339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</row>
    <row r="6" spans="1:27" ht="17.25" x14ac:dyDescent="0.2">
      <c r="B6" s="83"/>
      <c r="C6" s="268" t="s">
        <v>335</v>
      </c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</row>
    <row r="7" spans="1:27" ht="17.25" x14ac:dyDescent="0.2">
      <c r="B7" s="83"/>
      <c r="C7" s="268" t="s">
        <v>336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</row>
    <row r="8" spans="1:27" ht="17.25" x14ac:dyDescent="0.2">
      <c r="B8" s="83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</row>
    <row r="9" spans="1:27" ht="17.25" x14ac:dyDescent="0.2">
      <c r="B9" s="83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</row>
    <row r="10" spans="1:27" ht="15.75" customHeight="1" thickBot="1" x14ac:dyDescent="0.2">
      <c r="B10" s="84"/>
      <c r="C10" s="85"/>
      <c r="D10" s="85"/>
      <c r="E10" s="85"/>
      <c r="F10" s="85"/>
      <c r="G10" s="85"/>
      <c r="H10" s="85"/>
      <c r="I10" s="85"/>
      <c r="J10" s="86"/>
      <c r="K10" s="85"/>
      <c r="L10" s="86"/>
      <c r="M10" s="85"/>
      <c r="N10" s="85"/>
      <c r="O10" s="85"/>
      <c r="P10" s="216" t="s">
        <v>333</v>
      </c>
      <c r="Q10" s="85"/>
      <c r="R10" s="86"/>
    </row>
    <row r="11" spans="1:27" ht="12.75" customHeight="1" x14ac:dyDescent="0.15">
      <c r="B11" s="87"/>
      <c r="C11" s="269" t="s">
        <v>0</v>
      </c>
      <c r="D11" s="270"/>
      <c r="E11" s="270"/>
      <c r="F11" s="270"/>
      <c r="G11" s="270"/>
      <c r="H11" s="270"/>
      <c r="I11" s="270"/>
      <c r="J11" s="271"/>
      <c r="K11" s="275" t="s">
        <v>324</v>
      </c>
      <c r="L11" s="270"/>
      <c r="M11" s="88"/>
      <c r="N11" s="88"/>
      <c r="O11" s="88"/>
      <c r="P11" s="89"/>
      <c r="Q11" s="88"/>
      <c r="R11" s="89"/>
    </row>
    <row r="12" spans="1:27" ht="29.25" customHeight="1" thickBot="1" x14ac:dyDescent="0.2">
      <c r="A12" s="80" t="s">
        <v>314</v>
      </c>
      <c r="B12" s="87"/>
      <c r="C12" s="272"/>
      <c r="D12" s="273"/>
      <c r="E12" s="273"/>
      <c r="F12" s="273"/>
      <c r="G12" s="273"/>
      <c r="H12" s="273"/>
      <c r="I12" s="273"/>
      <c r="J12" s="274"/>
      <c r="K12" s="276"/>
      <c r="L12" s="273"/>
      <c r="M12" s="277" t="s">
        <v>325</v>
      </c>
      <c r="N12" s="278"/>
      <c r="O12" s="277" t="s">
        <v>326</v>
      </c>
      <c r="P12" s="279"/>
      <c r="Q12" s="280" t="s">
        <v>132</v>
      </c>
      <c r="R12" s="281"/>
    </row>
    <row r="13" spans="1:27" ht="15.95" customHeight="1" x14ac:dyDescent="0.15">
      <c r="A13" s="80" t="s">
        <v>196</v>
      </c>
      <c r="B13" s="90"/>
      <c r="C13" s="91" t="s">
        <v>197</v>
      </c>
      <c r="D13" s="92"/>
      <c r="E13" s="92"/>
      <c r="F13" s="92"/>
      <c r="G13" s="92"/>
      <c r="H13" s="92"/>
      <c r="I13" s="92"/>
      <c r="J13" s="93"/>
      <c r="K13" s="94">
        <v>1638999</v>
      </c>
      <c r="L13" s="95"/>
      <c r="M13" s="94">
        <v>3596761</v>
      </c>
      <c r="N13" s="96"/>
      <c r="O13" s="94">
        <v>-1957762</v>
      </c>
      <c r="P13" s="98"/>
      <c r="Q13" s="97" t="s">
        <v>340</v>
      </c>
      <c r="R13" s="98"/>
      <c r="U13" s="219">
        <f t="shared" ref="U13:U18" si="0">IF(COUNTIF(V13:X13,"-")=COUNTA(V13:X13),"-",SUM(V13:X13))</f>
        <v>1638998900303</v>
      </c>
      <c r="V13" s="219">
        <v>3596760546839</v>
      </c>
      <c r="W13" s="219">
        <v>-1957761646536</v>
      </c>
      <c r="X13" s="219" t="s">
        <v>11</v>
      </c>
    </row>
    <row r="14" spans="1:27" ht="15.95" customHeight="1" x14ac:dyDescent="0.15">
      <c r="A14" s="80" t="s">
        <v>198</v>
      </c>
      <c r="B14" s="90"/>
      <c r="C14" s="24"/>
      <c r="D14" s="19" t="s">
        <v>199</v>
      </c>
      <c r="E14" s="19"/>
      <c r="F14" s="19"/>
      <c r="G14" s="19"/>
      <c r="H14" s="19"/>
      <c r="I14" s="19"/>
      <c r="J14" s="99"/>
      <c r="K14" s="100">
        <v>-689434</v>
      </c>
      <c r="L14" s="101"/>
      <c r="M14" s="258"/>
      <c r="N14" s="259"/>
      <c r="O14" s="100">
        <v>-689434</v>
      </c>
      <c r="P14" s="106"/>
      <c r="Q14" s="103" t="s">
        <v>340</v>
      </c>
      <c r="R14" s="104"/>
      <c r="U14" s="219">
        <f t="shared" si="0"/>
        <v>-689433745988</v>
      </c>
      <c r="V14" s="219" t="s">
        <v>11</v>
      </c>
      <c r="W14" s="219">
        <v>-689433745988</v>
      </c>
      <c r="X14" s="219" t="s">
        <v>11</v>
      </c>
    </row>
    <row r="15" spans="1:27" ht="15.95" customHeight="1" x14ac:dyDescent="0.15">
      <c r="A15" s="80" t="s">
        <v>200</v>
      </c>
      <c r="B15" s="87"/>
      <c r="C15" s="105"/>
      <c r="D15" s="99" t="s">
        <v>201</v>
      </c>
      <c r="E15" s="99"/>
      <c r="F15" s="99"/>
      <c r="G15" s="99"/>
      <c r="H15" s="99"/>
      <c r="I15" s="99"/>
      <c r="J15" s="99"/>
      <c r="K15" s="100">
        <v>637085</v>
      </c>
      <c r="L15" s="101"/>
      <c r="M15" s="255"/>
      <c r="N15" s="260"/>
      <c r="O15" s="100">
        <v>637085</v>
      </c>
      <c r="P15" s="106"/>
      <c r="Q15" s="103" t="s">
        <v>11</v>
      </c>
      <c r="R15" s="106"/>
      <c r="U15" s="219">
        <f t="shared" si="0"/>
        <v>637085188617</v>
      </c>
      <c r="V15" s="219" t="s">
        <v>11</v>
      </c>
      <c r="W15" s="219">
        <f>IF(COUNTIF(W16:W17,"-")=COUNTA(W16:W17),"-",SUM(W16:W17))</f>
        <v>637085188617</v>
      </c>
      <c r="X15" s="219" t="s">
        <v>11</v>
      </c>
    </row>
    <row r="16" spans="1:27" ht="15.95" customHeight="1" x14ac:dyDescent="0.15">
      <c r="A16" s="80" t="s">
        <v>202</v>
      </c>
      <c r="B16" s="87"/>
      <c r="C16" s="107"/>
      <c r="D16" s="99"/>
      <c r="E16" s="108" t="s">
        <v>203</v>
      </c>
      <c r="F16" s="108"/>
      <c r="G16" s="108"/>
      <c r="H16" s="108"/>
      <c r="I16" s="108"/>
      <c r="J16" s="99"/>
      <c r="K16" s="100">
        <v>482960</v>
      </c>
      <c r="L16" s="101"/>
      <c r="M16" s="255"/>
      <c r="N16" s="260"/>
      <c r="O16" s="100">
        <v>482960</v>
      </c>
      <c r="P16" s="106"/>
      <c r="Q16" s="103" t="s">
        <v>340</v>
      </c>
      <c r="R16" s="106"/>
      <c r="U16" s="219">
        <f t="shared" si="0"/>
        <v>482959835986</v>
      </c>
      <c r="V16" s="219" t="s">
        <v>11</v>
      </c>
      <c r="W16" s="219">
        <v>482959835986</v>
      </c>
      <c r="X16" s="219" t="s">
        <v>11</v>
      </c>
    </row>
    <row r="17" spans="1:24" ht="15.95" customHeight="1" x14ac:dyDescent="0.15">
      <c r="A17" s="80" t="s">
        <v>204</v>
      </c>
      <c r="B17" s="87"/>
      <c r="C17" s="109"/>
      <c r="D17" s="110"/>
      <c r="E17" s="110" t="s">
        <v>205</v>
      </c>
      <c r="F17" s="110"/>
      <c r="G17" s="110"/>
      <c r="H17" s="110"/>
      <c r="I17" s="110"/>
      <c r="J17" s="111"/>
      <c r="K17" s="112">
        <v>154125</v>
      </c>
      <c r="L17" s="113"/>
      <c r="M17" s="261"/>
      <c r="N17" s="262"/>
      <c r="O17" s="112">
        <v>154125</v>
      </c>
      <c r="P17" s="116"/>
      <c r="Q17" s="115" t="s">
        <v>340</v>
      </c>
      <c r="R17" s="116"/>
      <c r="U17" s="219">
        <f t="shared" si="0"/>
        <v>154125352631</v>
      </c>
      <c r="V17" s="219" t="s">
        <v>11</v>
      </c>
      <c r="W17" s="219">
        <v>154125352631</v>
      </c>
      <c r="X17" s="219" t="s">
        <v>11</v>
      </c>
    </row>
    <row r="18" spans="1:24" ht="15.95" customHeight="1" x14ac:dyDescent="0.15">
      <c r="A18" s="80" t="s">
        <v>206</v>
      </c>
      <c r="B18" s="87"/>
      <c r="C18" s="117"/>
      <c r="D18" s="118" t="s">
        <v>207</v>
      </c>
      <c r="E18" s="119"/>
      <c r="F18" s="118"/>
      <c r="G18" s="118"/>
      <c r="H18" s="118"/>
      <c r="I18" s="118"/>
      <c r="J18" s="120"/>
      <c r="K18" s="121">
        <v>-52349</v>
      </c>
      <c r="L18" s="122"/>
      <c r="M18" s="263"/>
      <c r="N18" s="264"/>
      <c r="O18" s="121">
        <v>-52349</v>
      </c>
      <c r="P18" s="124"/>
      <c r="Q18" s="123" t="s">
        <v>11</v>
      </c>
      <c r="R18" s="124"/>
      <c r="U18" s="219">
        <f t="shared" si="0"/>
        <v>-52348557371</v>
      </c>
      <c r="V18" s="219" t="s">
        <v>11</v>
      </c>
      <c r="W18" s="219">
        <f>IF(COUNTIF(W14:W15,"-")=COUNTA(W14:W15),"-",SUM(W14:W15))</f>
        <v>-52348557371</v>
      </c>
      <c r="X18" s="219" t="s">
        <v>11</v>
      </c>
    </row>
    <row r="19" spans="1:24" ht="15.95" customHeight="1" x14ac:dyDescent="0.15">
      <c r="A19" s="80" t="s">
        <v>208</v>
      </c>
      <c r="B19" s="87"/>
      <c r="C19" s="24"/>
      <c r="D19" s="125" t="s">
        <v>327</v>
      </c>
      <c r="E19" s="125"/>
      <c r="F19" s="125"/>
      <c r="G19" s="108"/>
      <c r="H19" s="108"/>
      <c r="I19" s="108"/>
      <c r="J19" s="99"/>
      <c r="K19" s="251"/>
      <c r="L19" s="252"/>
      <c r="M19" s="100">
        <v>-50886</v>
      </c>
      <c r="N19" s="102"/>
      <c r="O19" s="100">
        <v>50886</v>
      </c>
      <c r="P19" s="106"/>
      <c r="Q19" s="265" t="s">
        <v>11</v>
      </c>
      <c r="R19" s="266"/>
      <c r="U19" s="219">
        <v>0</v>
      </c>
      <c r="V19" s="219">
        <f>IF(COUNTA(V20:V23)=COUNTIF(V20:V23,"-"),"-",SUM(V20,V22,V21,V23))</f>
        <v>-50885568458</v>
      </c>
      <c r="W19" s="219">
        <f>IF(COUNTA(W20:W23)=COUNTIF(W20:W23,"-"),"-",SUM(W20,W22,W21,W23))</f>
        <v>50885568458</v>
      </c>
      <c r="X19" s="219" t="s">
        <v>11</v>
      </c>
    </row>
    <row r="20" spans="1:24" ht="15.95" customHeight="1" x14ac:dyDescent="0.15">
      <c r="A20" s="80" t="s">
        <v>209</v>
      </c>
      <c r="B20" s="87"/>
      <c r="C20" s="24"/>
      <c r="D20" s="125"/>
      <c r="E20" s="125" t="s">
        <v>210</v>
      </c>
      <c r="F20" s="108"/>
      <c r="G20" s="108"/>
      <c r="H20" s="108"/>
      <c r="I20" s="108"/>
      <c r="J20" s="99"/>
      <c r="K20" s="251"/>
      <c r="L20" s="252"/>
      <c r="M20" s="100">
        <v>60331</v>
      </c>
      <c r="N20" s="102"/>
      <c r="O20" s="100">
        <v>-60331</v>
      </c>
      <c r="P20" s="106"/>
      <c r="Q20" s="253" t="s">
        <v>11</v>
      </c>
      <c r="R20" s="254"/>
      <c r="U20" s="219">
        <v>0</v>
      </c>
      <c r="V20" s="219">
        <v>60331184573</v>
      </c>
      <c r="W20" s="219">
        <v>-60331184573</v>
      </c>
      <c r="X20" s="219" t="s">
        <v>11</v>
      </c>
    </row>
    <row r="21" spans="1:24" ht="15.95" customHeight="1" x14ac:dyDescent="0.15">
      <c r="A21" s="80" t="s">
        <v>211</v>
      </c>
      <c r="B21" s="87"/>
      <c r="C21" s="24"/>
      <c r="D21" s="125"/>
      <c r="E21" s="125" t="s">
        <v>212</v>
      </c>
      <c r="F21" s="125"/>
      <c r="G21" s="108"/>
      <c r="H21" s="108"/>
      <c r="I21" s="108"/>
      <c r="J21" s="99"/>
      <c r="K21" s="251"/>
      <c r="L21" s="252"/>
      <c r="M21" s="100">
        <v>-132253</v>
      </c>
      <c r="N21" s="102"/>
      <c r="O21" s="100">
        <v>132253</v>
      </c>
      <c r="P21" s="106"/>
      <c r="Q21" s="253" t="s">
        <v>11</v>
      </c>
      <c r="R21" s="254"/>
      <c r="U21" s="219">
        <v>0</v>
      </c>
      <c r="V21" s="219">
        <v>-132252707566</v>
      </c>
      <c r="W21" s="219">
        <v>132252707566</v>
      </c>
      <c r="X21" s="219" t="s">
        <v>11</v>
      </c>
    </row>
    <row r="22" spans="1:24" ht="15.95" customHeight="1" x14ac:dyDescent="0.15">
      <c r="A22" s="80" t="s">
        <v>213</v>
      </c>
      <c r="B22" s="87"/>
      <c r="C22" s="24"/>
      <c r="D22" s="125"/>
      <c r="E22" s="125" t="s">
        <v>214</v>
      </c>
      <c r="F22" s="125"/>
      <c r="G22" s="108"/>
      <c r="H22" s="108"/>
      <c r="I22" s="108"/>
      <c r="J22" s="99"/>
      <c r="K22" s="251"/>
      <c r="L22" s="252"/>
      <c r="M22" s="100">
        <v>44269</v>
      </c>
      <c r="N22" s="102"/>
      <c r="O22" s="100">
        <v>-44269</v>
      </c>
      <c r="P22" s="106"/>
      <c r="Q22" s="253" t="s">
        <v>11</v>
      </c>
      <c r="R22" s="254"/>
      <c r="U22" s="219">
        <v>0</v>
      </c>
      <c r="V22" s="219">
        <v>44269015124</v>
      </c>
      <c r="W22" s="219">
        <v>-44269015124</v>
      </c>
      <c r="X22" s="219" t="s">
        <v>11</v>
      </c>
    </row>
    <row r="23" spans="1:24" ht="15.95" customHeight="1" x14ac:dyDescent="0.15">
      <c r="A23" s="80" t="s">
        <v>215</v>
      </c>
      <c r="B23" s="87"/>
      <c r="C23" s="24"/>
      <c r="D23" s="125"/>
      <c r="E23" s="125" t="s">
        <v>216</v>
      </c>
      <c r="F23" s="125"/>
      <c r="G23" s="108"/>
      <c r="H23" s="20"/>
      <c r="I23" s="108"/>
      <c r="J23" s="99"/>
      <c r="K23" s="251"/>
      <c r="L23" s="252"/>
      <c r="M23" s="100">
        <v>-23233</v>
      </c>
      <c r="N23" s="102"/>
      <c r="O23" s="100">
        <v>23233</v>
      </c>
      <c r="P23" s="106"/>
      <c r="Q23" s="253" t="s">
        <v>11</v>
      </c>
      <c r="R23" s="254"/>
      <c r="U23" s="219">
        <v>0</v>
      </c>
      <c r="V23" s="219">
        <v>-23233060589</v>
      </c>
      <c r="W23" s="219">
        <v>23233060589</v>
      </c>
      <c r="X23" s="219" t="s">
        <v>11</v>
      </c>
    </row>
    <row r="24" spans="1:24" ht="15.95" customHeight="1" x14ac:dyDescent="0.15">
      <c r="A24" s="80" t="s">
        <v>217</v>
      </c>
      <c r="B24" s="87"/>
      <c r="C24" s="24"/>
      <c r="D24" s="125" t="s">
        <v>218</v>
      </c>
      <c r="E24" s="108"/>
      <c r="F24" s="108"/>
      <c r="G24" s="108"/>
      <c r="H24" s="108"/>
      <c r="I24" s="108"/>
      <c r="J24" s="99"/>
      <c r="K24" s="100">
        <v>0</v>
      </c>
      <c r="L24" s="101"/>
      <c r="M24" s="100">
        <v>0</v>
      </c>
      <c r="N24" s="102"/>
      <c r="O24" s="255"/>
      <c r="P24" s="256"/>
      <c r="Q24" s="257" t="s">
        <v>11</v>
      </c>
      <c r="R24" s="256"/>
      <c r="U24" s="219">
        <f>IF(COUNTIF(V24:X24,"-")=COUNTA(V24:X24),"-",SUM(V24:X24))</f>
        <v>183325</v>
      </c>
      <c r="V24" s="219">
        <v>183325</v>
      </c>
      <c r="W24" s="219" t="s">
        <v>11</v>
      </c>
      <c r="X24" s="219" t="s">
        <v>11</v>
      </c>
    </row>
    <row r="25" spans="1:24" ht="15.95" customHeight="1" x14ac:dyDescent="0.15">
      <c r="A25" s="80" t="s">
        <v>219</v>
      </c>
      <c r="B25" s="87"/>
      <c r="C25" s="24"/>
      <c r="D25" s="125" t="s">
        <v>220</v>
      </c>
      <c r="E25" s="125"/>
      <c r="F25" s="108"/>
      <c r="G25" s="108"/>
      <c r="H25" s="108"/>
      <c r="I25" s="108"/>
      <c r="J25" s="99"/>
      <c r="K25" s="100">
        <v>1433</v>
      </c>
      <c r="L25" s="101"/>
      <c r="M25" s="100">
        <v>1433</v>
      </c>
      <c r="N25" s="102"/>
      <c r="O25" s="255"/>
      <c r="P25" s="256"/>
      <c r="Q25" s="257" t="s">
        <v>11</v>
      </c>
      <c r="R25" s="256"/>
      <c r="U25" s="219">
        <f>IF(COUNTIF(V25:X25,"-")=COUNTA(V25:X25),"-",SUM(V25:X25))</f>
        <v>1433270378</v>
      </c>
      <c r="V25" s="219">
        <v>1433270378</v>
      </c>
      <c r="W25" s="219" t="s">
        <v>11</v>
      </c>
      <c r="X25" s="219" t="s">
        <v>11</v>
      </c>
    </row>
    <row r="26" spans="1:24" ht="15.95" customHeight="1" x14ac:dyDescent="0.15">
      <c r="A26" s="80" t="s">
        <v>222</v>
      </c>
      <c r="B26" s="87"/>
      <c r="C26" s="109"/>
      <c r="D26" s="110" t="s">
        <v>35</v>
      </c>
      <c r="E26" s="110"/>
      <c r="F26" s="110"/>
      <c r="G26" s="126"/>
      <c r="H26" s="126"/>
      <c r="I26" s="126"/>
      <c r="J26" s="111"/>
      <c r="K26" s="112" t="s">
        <v>11</v>
      </c>
      <c r="L26" s="113"/>
      <c r="M26" s="112" t="s">
        <v>337</v>
      </c>
      <c r="N26" s="114"/>
      <c r="O26" s="112" t="s">
        <v>337</v>
      </c>
      <c r="P26" s="116"/>
      <c r="Q26" s="249" t="s">
        <v>11</v>
      </c>
      <c r="R26" s="250"/>
      <c r="S26" s="127"/>
      <c r="U26" s="219" t="str">
        <f>IF(COUNTIF(V26:X26,"-")=COUNTA(V26:X26),"-",SUM(V26:X26))</f>
        <v>-</v>
      </c>
      <c r="V26" s="219" t="s">
        <v>340</v>
      </c>
      <c r="W26" s="219" t="s">
        <v>340</v>
      </c>
      <c r="X26" s="219" t="s">
        <v>11</v>
      </c>
    </row>
    <row r="27" spans="1:24" ht="15.95" customHeight="1" thickBot="1" x14ac:dyDescent="0.2">
      <c r="A27" s="80" t="s">
        <v>223</v>
      </c>
      <c r="B27" s="87"/>
      <c r="C27" s="128"/>
      <c r="D27" s="129" t="s">
        <v>224</v>
      </c>
      <c r="E27" s="129"/>
      <c r="F27" s="130"/>
      <c r="G27" s="130"/>
      <c r="H27" s="131"/>
      <c r="I27" s="130"/>
      <c r="J27" s="132"/>
      <c r="K27" s="133">
        <v>-50915</v>
      </c>
      <c r="L27" s="134" t="s">
        <v>338</v>
      </c>
      <c r="M27" s="133">
        <v>-49452</v>
      </c>
      <c r="N27" s="135" t="s">
        <v>338</v>
      </c>
      <c r="O27" s="133">
        <v>-1463</v>
      </c>
      <c r="P27" s="217"/>
      <c r="Q27" s="136" t="s">
        <v>11</v>
      </c>
      <c r="R27" s="137"/>
      <c r="S27" s="127"/>
      <c r="U27" s="219">
        <f>IF(COUNTIF(V27:X27,"-")=COUNTA(V27:X27),"-",SUM(V27:X27))</f>
        <v>-50915103668</v>
      </c>
      <c r="V27" s="219">
        <f>IF(AND(V19="-",COUNTIF(V24:V25,"-")=COUNTA(V24:V25),V26="-"),"-",SUM(V19,V24:V25,V26))</f>
        <v>-49452114755</v>
      </c>
      <c r="W27" s="219">
        <f>IF(AND(W18="-",W19="-",COUNTIF(W24:W25,"-")=COUNTA(W24:W25),W26="-"),"-",SUM(W18,W19,W24:W25,W26))</f>
        <v>-1462988913</v>
      </c>
      <c r="X27" s="219" t="s">
        <v>11</v>
      </c>
    </row>
    <row r="28" spans="1:24" ht="15.95" customHeight="1" thickBot="1" x14ac:dyDescent="0.2">
      <c r="A28" s="80" t="s">
        <v>225</v>
      </c>
      <c r="B28" s="87"/>
      <c r="C28" s="138" t="s">
        <v>226</v>
      </c>
      <c r="D28" s="139"/>
      <c r="E28" s="139"/>
      <c r="F28" s="139"/>
      <c r="G28" s="140"/>
      <c r="H28" s="140"/>
      <c r="I28" s="140"/>
      <c r="J28" s="141"/>
      <c r="K28" s="142">
        <v>1588084</v>
      </c>
      <c r="L28" s="143"/>
      <c r="M28" s="142">
        <v>3547308</v>
      </c>
      <c r="N28" s="144" t="s">
        <v>338</v>
      </c>
      <c r="O28" s="142">
        <v>-1959225</v>
      </c>
      <c r="P28" s="218"/>
      <c r="Q28" s="145" t="s">
        <v>11</v>
      </c>
      <c r="R28" s="146"/>
      <c r="S28" s="127"/>
      <c r="U28" s="219">
        <f>IF(COUNTIF(V28:X28,"-")=COUNTA(V28:X28),"-",SUM(V28:X28))</f>
        <v>1588083796635</v>
      </c>
      <c r="V28" s="219">
        <v>3547308432084</v>
      </c>
      <c r="W28" s="219">
        <v>-1959224635449</v>
      </c>
      <c r="X28" s="219" t="s">
        <v>11</v>
      </c>
    </row>
    <row r="29" spans="1:24" ht="6.75" customHeight="1" x14ac:dyDescent="0.15">
      <c r="B29" s="87"/>
      <c r="C29" s="147"/>
      <c r="D29" s="148"/>
      <c r="E29" s="148"/>
      <c r="F29" s="148"/>
      <c r="G29" s="148"/>
      <c r="H29" s="148"/>
      <c r="I29" s="148"/>
      <c r="J29" s="148"/>
      <c r="K29" s="87"/>
      <c r="L29" s="87"/>
      <c r="M29" s="87"/>
      <c r="N29" s="87"/>
      <c r="O29" s="87"/>
      <c r="P29" s="87"/>
      <c r="Q29" s="87"/>
      <c r="R29" s="19"/>
      <c r="S29" s="127"/>
    </row>
    <row r="30" spans="1:24" ht="15.6" customHeight="1" x14ac:dyDescent="0.15">
      <c r="B30" s="87"/>
      <c r="C30" s="149"/>
      <c r="D30" s="150" t="s">
        <v>323</v>
      </c>
      <c r="F30" s="151"/>
      <c r="G30" s="152"/>
      <c r="H30" s="151"/>
      <c r="I30" s="151"/>
      <c r="J30" s="149"/>
      <c r="K30" s="87"/>
      <c r="L30" s="87"/>
      <c r="M30" s="87"/>
      <c r="N30" s="87"/>
      <c r="O30" s="87"/>
      <c r="P30" s="87"/>
      <c r="Q30" s="87"/>
      <c r="R30" s="19"/>
      <c r="S30" s="127"/>
    </row>
  </sheetData>
  <mergeCells count="28">
    <mergeCell ref="C5:R5"/>
    <mergeCell ref="C6:R6"/>
    <mergeCell ref="C7:R7"/>
    <mergeCell ref="C11:J12"/>
    <mergeCell ref="K11:L12"/>
    <mergeCell ref="M12:N12"/>
    <mergeCell ref="O12:P12"/>
    <mergeCell ref="Q12:R12"/>
    <mergeCell ref="K22:L22"/>
    <mergeCell ref="Q22:R22"/>
    <mergeCell ref="M14:N14"/>
    <mergeCell ref="M15:N15"/>
    <mergeCell ref="M16:N16"/>
    <mergeCell ref="M17:N17"/>
    <mergeCell ref="M18:N18"/>
    <mergeCell ref="K19:L19"/>
    <mergeCell ref="Q19:R19"/>
    <mergeCell ref="K20:L20"/>
    <mergeCell ref="Q20:R20"/>
    <mergeCell ref="K21:L21"/>
    <mergeCell ref="Q21:R21"/>
    <mergeCell ref="Q26:R26"/>
    <mergeCell ref="K23:L23"/>
    <mergeCell ref="Q23:R23"/>
    <mergeCell ref="O24:P24"/>
    <mergeCell ref="Q24:R24"/>
    <mergeCell ref="O25:P25"/>
    <mergeCell ref="Q25:R25"/>
  </mergeCells>
  <phoneticPr fontId="11"/>
  <pageMargins left="1.4960629921259843" right="0.70866141732283472" top="0.59055118110236227" bottom="0.39370078740157483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4:AB64"/>
  <sheetViews>
    <sheetView topLeftCell="B1" zoomScale="85" zoomScaleNormal="85" workbookViewId="0">
      <selection activeCell="B1" sqref="B1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8" customWidth="1"/>
    <col min="16" max="16" width="9" style="6"/>
    <col min="17" max="17" width="0" style="6" hidden="1" customWidth="1"/>
    <col min="18" max="16384" width="9" style="6"/>
  </cols>
  <sheetData>
    <row r="4" spans="1:28" s="48" customFormat="1" ht="24" x14ac:dyDescent="0.15">
      <c r="A4" s="1"/>
      <c r="B4" s="153"/>
      <c r="C4" s="291" t="s">
        <v>341</v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28" s="48" customFormat="1" ht="14.25" x14ac:dyDescent="0.15">
      <c r="A5" s="154"/>
      <c r="B5" s="155"/>
      <c r="C5" s="292" t="s">
        <v>335</v>
      </c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28" s="48" customFormat="1" ht="14.25" x14ac:dyDescent="0.15">
      <c r="A6" s="154"/>
      <c r="B6" s="155"/>
      <c r="C6" s="292" t="s">
        <v>336</v>
      </c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28" s="48" customFormat="1" ht="14.25" thickBot="1" x14ac:dyDescent="0.2">
      <c r="A7" s="154"/>
      <c r="B7" s="155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7" t="s">
        <v>333</v>
      </c>
    </row>
    <row r="8" spans="1:28" s="48" customFormat="1" x14ac:dyDescent="0.15">
      <c r="A8" s="154"/>
      <c r="B8" s="155"/>
      <c r="C8" s="293" t="s">
        <v>0</v>
      </c>
      <c r="D8" s="294"/>
      <c r="E8" s="294"/>
      <c r="F8" s="294"/>
      <c r="G8" s="294"/>
      <c r="H8" s="294"/>
      <c r="I8" s="294"/>
      <c r="J8" s="295"/>
      <c r="K8" s="295"/>
      <c r="L8" s="296"/>
      <c r="M8" s="300" t="s">
        <v>316</v>
      </c>
      <c r="N8" s="301"/>
    </row>
    <row r="9" spans="1:28" s="48" customFormat="1" ht="14.25" thickBot="1" x14ac:dyDescent="0.2">
      <c r="A9" s="154" t="s">
        <v>314</v>
      </c>
      <c r="B9" s="155"/>
      <c r="C9" s="297"/>
      <c r="D9" s="298"/>
      <c r="E9" s="298"/>
      <c r="F9" s="298"/>
      <c r="G9" s="298"/>
      <c r="H9" s="298"/>
      <c r="I9" s="298"/>
      <c r="J9" s="298"/>
      <c r="K9" s="298"/>
      <c r="L9" s="299"/>
      <c r="M9" s="302"/>
      <c r="N9" s="303"/>
    </row>
    <row r="10" spans="1:28" s="48" customFormat="1" x14ac:dyDescent="0.15">
      <c r="A10" s="158"/>
      <c r="B10" s="159"/>
      <c r="C10" s="160" t="s">
        <v>328</v>
      </c>
      <c r="D10" s="161"/>
      <c r="E10" s="161"/>
      <c r="F10" s="162"/>
      <c r="G10" s="162"/>
      <c r="H10" s="163"/>
      <c r="I10" s="162"/>
      <c r="J10" s="163"/>
      <c r="K10" s="163"/>
      <c r="L10" s="164"/>
      <c r="M10" s="165"/>
      <c r="N10" s="166"/>
      <c r="AB10" s="220"/>
    </row>
    <row r="11" spans="1:28" s="48" customFormat="1" x14ac:dyDescent="0.15">
      <c r="A11" s="1" t="s">
        <v>229</v>
      </c>
      <c r="B11" s="3"/>
      <c r="C11" s="167"/>
      <c r="D11" s="168" t="s">
        <v>230</v>
      </c>
      <c r="E11" s="168"/>
      <c r="F11" s="169"/>
      <c r="G11" s="169"/>
      <c r="H11" s="156"/>
      <c r="I11" s="169"/>
      <c r="J11" s="156"/>
      <c r="K11" s="156"/>
      <c r="L11" s="170"/>
      <c r="M11" s="171">
        <v>611588</v>
      </c>
      <c r="N11" s="172"/>
      <c r="Q11" s="48">
        <f>IF(AND(Q12="-",Q17="-"),"-",SUM(Q12,Q17))</f>
        <v>611587911411</v>
      </c>
      <c r="AB11" s="220"/>
    </row>
    <row r="12" spans="1:28" s="48" customFormat="1" x14ac:dyDescent="0.15">
      <c r="A12" s="1" t="s">
        <v>231</v>
      </c>
      <c r="B12" s="3"/>
      <c r="C12" s="167"/>
      <c r="D12" s="168"/>
      <c r="E12" s="168" t="s">
        <v>232</v>
      </c>
      <c r="F12" s="169"/>
      <c r="G12" s="169"/>
      <c r="H12" s="169"/>
      <c r="I12" s="169"/>
      <c r="J12" s="156"/>
      <c r="K12" s="156"/>
      <c r="L12" s="170"/>
      <c r="M12" s="171">
        <v>320217</v>
      </c>
      <c r="N12" s="172"/>
      <c r="Q12" s="48">
        <f>IF(COUNTIF(Q13:Q16,"-")=COUNTA(Q13:Q16),"-",SUM(Q13:Q16))</f>
        <v>320216941275</v>
      </c>
      <c r="AB12" s="220"/>
    </row>
    <row r="13" spans="1:28" s="48" customFormat="1" x14ac:dyDescent="0.15">
      <c r="A13" s="1" t="s">
        <v>233</v>
      </c>
      <c r="B13" s="3"/>
      <c r="C13" s="167"/>
      <c r="D13" s="168"/>
      <c r="E13" s="168"/>
      <c r="F13" s="169" t="s">
        <v>234</v>
      </c>
      <c r="G13" s="169"/>
      <c r="H13" s="169"/>
      <c r="I13" s="169"/>
      <c r="J13" s="156"/>
      <c r="K13" s="156"/>
      <c r="L13" s="170"/>
      <c r="M13" s="171">
        <v>229608</v>
      </c>
      <c r="N13" s="172"/>
      <c r="Q13" s="48">
        <v>229608092164</v>
      </c>
      <c r="AB13" s="220"/>
    </row>
    <row r="14" spans="1:28" s="48" customFormat="1" x14ac:dyDescent="0.15">
      <c r="A14" s="1" t="s">
        <v>235</v>
      </c>
      <c r="B14" s="3"/>
      <c r="C14" s="167"/>
      <c r="D14" s="168"/>
      <c r="E14" s="168"/>
      <c r="F14" s="169" t="s">
        <v>236</v>
      </c>
      <c r="G14" s="169"/>
      <c r="H14" s="169"/>
      <c r="I14" s="169"/>
      <c r="J14" s="156"/>
      <c r="K14" s="156"/>
      <c r="L14" s="170"/>
      <c r="M14" s="171">
        <v>43147</v>
      </c>
      <c r="N14" s="172"/>
      <c r="Q14" s="48">
        <v>43146990982</v>
      </c>
      <c r="AB14" s="220"/>
    </row>
    <row r="15" spans="1:28" s="48" customFormat="1" x14ac:dyDescent="0.15">
      <c r="A15" s="1" t="s">
        <v>237</v>
      </c>
      <c r="B15" s="3"/>
      <c r="C15" s="173"/>
      <c r="D15" s="156"/>
      <c r="E15" s="156"/>
      <c r="F15" s="156" t="s">
        <v>238</v>
      </c>
      <c r="G15" s="156"/>
      <c r="H15" s="156"/>
      <c r="I15" s="156"/>
      <c r="J15" s="156"/>
      <c r="K15" s="156"/>
      <c r="L15" s="170"/>
      <c r="M15" s="171">
        <v>14969</v>
      </c>
      <c r="N15" s="172"/>
      <c r="Q15" s="48">
        <v>14968742706</v>
      </c>
      <c r="AB15" s="220"/>
    </row>
    <row r="16" spans="1:28" s="48" customFormat="1" x14ac:dyDescent="0.15">
      <c r="A16" s="1" t="s">
        <v>239</v>
      </c>
      <c r="B16" s="3"/>
      <c r="C16" s="174"/>
      <c r="D16" s="175"/>
      <c r="E16" s="156"/>
      <c r="F16" s="175" t="s">
        <v>240</v>
      </c>
      <c r="G16" s="175"/>
      <c r="H16" s="175"/>
      <c r="I16" s="175"/>
      <c r="J16" s="156"/>
      <c r="K16" s="156"/>
      <c r="L16" s="170"/>
      <c r="M16" s="171">
        <v>32493</v>
      </c>
      <c r="N16" s="172"/>
      <c r="Q16" s="48">
        <v>32493115423</v>
      </c>
      <c r="AB16" s="220"/>
    </row>
    <row r="17" spans="1:28" s="48" customFormat="1" x14ac:dyDescent="0.15">
      <c r="A17" s="1" t="s">
        <v>241</v>
      </c>
      <c r="B17" s="3"/>
      <c r="C17" s="173"/>
      <c r="D17" s="175"/>
      <c r="E17" s="156" t="s">
        <v>242</v>
      </c>
      <c r="F17" s="175"/>
      <c r="G17" s="175"/>
      <c r="H17" s="175"/>
      <c r="I17" s="175"/>
      <c r="J17" s="156"/>
      <c r="K17" s="156"/>
      <c r="L17" s="170"/>
      <c r="M17" s="171">
        <v>291371</v>
      </c>
      <c r="N17" s="172"/>
      <c r="Q17" s="48">
        <f>IF(COUNTIF(Q18:Q21,"-")=COUNTA(Q18:Q21),"-",SUM(Q18:Q21))</f>
        <v>291370970136</v>
      </c>
      <c r="AB17" s="220"/>
    </row>
    <row r="18" spans="1:28" s="48" customFormat="1" x14ac:dyDescent="0.15">
      <c r="A18" s="1" t="s">
        <v>243</v>
      </c>
      <c r="B18" s="3"/>
      <c r="C18" s="173"/>
      <c r="D18" s="175"/>
      <c r="E18" s="175"/>
      <c r="F18" s="156" t="s">
        <v>244</v>
      </c>
      <c r="G18" s="175"/>
      <c r="H18" s="175"/>
      <c r="I18" s="175"/>
      <c r="J18" s="156"/>
      <c r="K18" s="156"/>
      <c r="L18" s="170"/>
      <c r="M18" s="171">
        <v>229789</v>
      </c>
      <c r="N18" s="172"/>
      <c r="Q18" s="48">
        <v>229788754935</v>
      </c>
      <c r="AB18" s="220"/>
    </row>
    <row r="19" spans="1:28" s="48" customFormat="1" x14ac:dyDescent="0.15">
      <c r="A19" s="1" t="s">
        <v>245</v>
      </c>
      <c r="B19" s="3"/>
      <c r="C19" s="173"/>
      <c r="D19" s="175"/>
      <c r="E19" s="175"/>
      <c r="F19" s="156" t="s">
        <v>246</v>
      </c>
      <c r="G19" s="175"/>
      <c r="H19" s="175"/>
      <c r="I19" s="175"/>
      <c r="J19" s="156"/>
      <c r="K19" s="156"/>
      <c r="L19" s="170"/>
      <c r="M19" s="171">
        <v>26920</v>
      </c>
      <c r="N19" s="172"/>
      <c r="Q19" s="48">
        <v>26919749573</v>
      </c>
      <c r="AB19" s="220"/>
    </row>
    <row r="20" spans="1:28" s="48" customFormat="1" x14ac:dyDescent="0.15">
      <c r="A20" s="1" t="s">
        <v>247</v>
      </c>
      <c r="B20" s="3"/>
      <c r="C20" s="173"/>
      <c r="D20" s="156"/>
      <c r="E20" s="175"/>
      <c r="F20" s="156" t="s">
        <v>248</v>
      </c>
      <c r="G20" s="175"/>
      <c r="H20" s="175"/>
      <c r="I20" s="175"/>
      <c r="J20" s="156"/>
      <c r="K20" s="156"/>
      <c r="L20" s="170"/>
      <c r="M20" s="171">
        <v>1085</v>
      </c>
      <c r="N20" s="176"/>
      <c r="Q20" s="48">
        <v>1085133681</v>
      </c>
      <c r="AB20" s="220"/>
    </row>
    <row r="21" spans="1:28" s="48" customFormat="1" x14ac:dyDescent="0.15">
      <c r="A21" s="1" t="s">
        <v>249</v>
      </c>
      <c r="B21" s="3"/>
      <c r="C21" s="173"/>
      <c r="D21" s="156"/>
      <c r="E21" s="177"/>
      <c r="F21" s="175" t="s">
        <v>240</v>
      </c>
      <c r="G21" s="156"/>
      <c r="H21" s="175"/>
      <c r="I21" s="175"/>
      <c r="J21" s="156"/>
      <c r="K21" s="156"/>
      <c r="L21" s="170"/>
      <c r="M21" s="171">
        <v>33577</v>
      </c>
      <c r="N21" s="172"/>
      <c r="Q21" s="48">
        <v>33577331947</v>
      </c>
      <c r="AB21" s="220"/>
    </row>
    <row r="22" spans="1:28" s="48" customFormat="1" x14ac:dyDescent="0.15">
      <c r="A22" s="1" t="s">
        <v>250</v>
      </c>
      <c r="B22" s="3"/>
      <c r="C22" s="173"/>
      <c r="D22" s="156" t="s">
        <v>251</v>
      </c>
      <c r="E22" s="177"/>
      <c r="F22" s="175"/>
      <c r="G22" s="175"/>
      <c r="H22" s="175"/>
      <c r="I22" s="175"/>
      <c r="J22" s="156"/>
      <c r="K22" s="156"/>
      <c r="L22" s="170"/>
      <c r="M22" s="171">
        <v>656799</v>
      </c>
      <c r="N22" s="172" t="s">
        <v>338</v>
      </c>
      <c r="Q22" s="48">
        <f>IF(COUNTIF(Q23:Q26,"-")=COUNTA(Q23:Q26),"-",SUM(Q23:Q26))</f>
        <v>656799259765</v>
      </c>
      <c r="AB22" s="220"/>
    </row>
    <row r="23" spans="1:28" s="48" customFormat="1" x14ac:dyDescent="0.15">
      <c r="A23" s="1" t="s">
        <v>252</v>
      </c>
      <c r="B23" s="3"/>
      <c r="C23" s="173"/>
      <c r="D23" s="156"/>
      <c r="E23" s="177" t="s">
        <v>253</v>
      </c>
      <c r="F23" s="175"/>
      <c r="G23" s="175"/>
      <c r="H23" s="175"/>
      <c r="I23" s="175"/>
      <c r="J23" s="156"/>
      <c r="K23" s="156"/>
      <c r="L23" s="170"/>
      <c r="M23" s="171">
        <v>511055</v>
      </c>
      <c r="N23" s="172"/>
      <c r="Q23" s="48">
        <v>511054753937</v>
      </c>
      <c r="AB23" s="220"/>
    </row>
    <row r="24" spans="1:28" s="48" customFormat="1" x14ac:dyDescent="0.15">
      <c r="A24" s="1" t="s">
        <v>254</v>
      </c>
      <c r="B24" s="3"/>
      <c r="C24" s="173"/>
      <c r="D24" s="156"/>
      <c r="E24" s="177" t="s">
        <v>255</v>
      </c>
      <c r="F24" s="175"/>
      <c r="G24" s="175"/>
      <c r="H24" s="175"/>
      <c r="I24" s="175"/>
      <c r="J24" s="156"/>
      <c r="K24" s="156"/>
      <c r="L24" s="170"/>
      <c r="M24" s="171">
        <v>122321</v>
      </c>
      <c r="N24" s="172"/>
      <c r="Q24" s="48">
        <v>122320506490</v>
      </c>
      <c r="AB24" s="220"/>
    </row>
    <row r="25" spans="1:28" s="48" customFormat="1" x14ac:dyDescent="0.15">
      <c r="A25" s="1" t="s">
        <v>256</v>
      </c>
      <c r="B25" s="3"/>
      <c r="C25" s="173"/>
      <c r="D25" s="156"/>
      <c r="E25" s="177" t="s">
        <v>257</v>
      </c>
      <c r="F25" s="175"/>
      <c r="G25" s="175"/>
      <c r="H25" s="175"/>
      <c r="I25" s="175"/>
      <c r="J25" s="156"/>
      <c r="K25" s="156"/>
      <c r="L25" s="170"/>
      <c r="M25" s="171">
        <v>11916</v>
      </c>
      <c r="N25" s="172"/>
      <c r="Q25" s="48">
        <v>11916458052</v>
      </c>
      <c r="AB25" s="220"/>
    </row>
    <row r="26" spans="1:28" s="48" customFormat="1" x14ac:dyDescent="0.15">
      <c r="A26" s="1" t="s">
        <v>258</v>
      </c>
      <c r="B26" s="3"/>
      <c r="C26" s="173"/>
      <c r="D26" s="156"/>
      <c r="E26" s="177" t="s">
        <v>259</v>
      </c>
      <c r="F26" s="175"/>
      <c r="G26" s="175"/>
      <c r="H26" s="175"/>
      <c r="I26" s="177"/>
      <c r="J26" s="156"/>
      <c r="K26" s="156"/>
      <c r="L26" s="170"/>
      <c r="M26" s="171">
        <v>11508</v>
      </c>
      <c r="N26" s="172"/>
      <c r="Q26" s="48">
        <v>11507541286</v>
      </c>
      <c r="AB26" s="220"/>
    </row>
    <row r="27" spans="1:28" s="48" customFormat="1" x14ac:dyDescent="0.15">
      <c r="A27" s="1" t="s">
        <v>260</v>
      </c>
      <c r="B27" s="3"/>
      <c r="C27" s="173"/>
      <c r="D27" s="156" t="s">
        <v>261</v>
      </c>
      <c r="E27" s="177"/>
      <c r="F27" s="175"/>
      <c r="G27" s="175"/>
      <c r="H27" s="175"/>
      <c r="I27" s="177"/>
      <c r="J27" s="156"/>
      <c r="K27" s="156"/>
      <c r="L27" s="170"/>
      <c r="M27" s="171">
        <v>10160</v>
      </c>
      <c r="N27" s="172"/>
      <c r="Q27" s="48">
        <f>IF(COUNTIF(Q28:Q29,"-")=COUNTA(Q28:Q29),"-",SUM(Q28:Q29))</f>
        <v>10159512181</v>
      </c>
      <c r="AB27" s="220"/>
    </row>
    <row r="28" spans="1:28" s="48" customFormat="1" x14ac:dyDescent="0.15">
      <c r="A28" s="1" t="s">
        <v>262</v>
      </c>
      <c r="B28" s="3"/>
      <c r="C28" s="173"/>
      <c r="D28" s="156"/>
      <c r="E28" s="177" t="s">
        <v>263</v>
      </c>
      <c r="F28" s="175"/>
      <c r="G28" s="175"/>
      <c r="H28" s="175"/>
      <c r="I28" s="175"/>
      <c r="J28" s="156"/>
      <c r="K28" s="156"/>
      <c r="L28" s="170"/>
      <c r="M28" s="171">
        <v>10160</v>
      </c>
      <c r="N28" s="172"/>
      <c r="Q28" s="48">
        <v>10159512181</v>
      </c>
      <c r="AB28" s="220"/>
    </row>
    <row r="29" spans="1:28" s="48" customFormat="1" x14ac:dyDescent="0.15">
      <c r="A29" s="1" t="s">
        <v>264</v>
      </c>
      <c r="B29" s="3"/>
      <c r="C29" s="173"/>
      <c r="D29" s="156"/>
      <c r="E29" s="177" t="s">
        <v>240</v>
      </c>
      <c r="F29" s="175"/>
      <c r="G29" s="175"/>
      <c r="H29" s="175"/>
      <c r="I29" s="175"/>
      <c r="J29" s="156"/>
      <c r="K29" s="156"/>
      <c r="L29" s="170"/>
      <c r="M29" s="171" t="s">
        <v>337</v>
      </c>
      <c r="N29" s="172"/>
      <c r="Q29" s="48" t="s">
        <v>11</v>
      </c>
      <c r="AB29" s="220"/>
    </row>
    <row r="30" spans="1:28" s="48" customFormat="1" x14ac:dyDescent="0.15">
      <c r="A30" s="1" t="s">
        <v>265</v>
      </c>
      <c r="B30" s="3"/>
      <c r="C30" s="173"/>
      <c r="D30" s="156" t="s">
        <v>266</v>
      </c>
      <c r="E30" s="177"/>
      <c r="F30" s="175"/>
      <c r="G30" s="175"/>
      <c r="H30" s="175"/>
      <c r="I30" s="175"/>
      <c r="J30" s="156"/>
      <c r="K30" s="156"/>
      <c r="L30" s="170"/>
      <c r="M30" s="171">
        <v>7521</v>
      </c>
      <c r="N30" s="172"/>
      <c r="Q30" s="48">
        <v>7520724811</v>
      </c>
      <c r="AB30" s="220"/>
    </row>
    <row r="31" spans="1:28" s="48" customFormat="1" x14ac:dyDescent="0.15">
      <c r="A31" s="1" t="s">
        <v>227</v>
      </c>
      <c r="B31" s="3"/>
      <c r="C31" s="178" t="s">
        <v>228</v>
      </c>
      <c r="D31" s="179"/>
      <c r="E31" s="180"/>
      <c r="F31" s="181"/>
      <c r="G31" s="181"/>
      <c r="H31" s="181"/>
      <c r="I31" s="181"/>
      <c r="J31" s="179"/>
      <c r="K31" s="179"/>
      <c r="L31" s="182"/>
      <c r="M31" s="183">
        <v>42573</v>
      </c>
      <c r="N31" s="184" t="s">
        <v>338</v>
      </c>
      <c r="Q31" s="48">
        <f>IF(COUNTIF(Q11:Q30,"-")=COUNTA(Q11:Q30),"-",SUM(Q22,Q30)-SUM(Q11,Q27))</f>
        <v>42572560984</v>
      </c>
      <c r="AB31" s="220"/>
    </row>
    <row r="32" spans="1:28" s="48" customFormat="1" x14ac:dyDescent="0.15">
      <c r="A32" s="1"/>
      <c r="B32" s="3"/>
      <c r="C32" s="173" t="s">
        <v>329</v>
      </c>
      <c r="D32" s="156"/>
      <c r="E32" s="177"/>
      <c r="F32" s="175"/>
      <c r="G32" s="175"/>
      <c r="H32" s="175"/>
      <c r="I32" s="177"/>
      <c r="J32" s="156"/>
      <c r="K32" s="156"/>
      <c r="L32" s="170"/>
      <c r="M32" s="185"/>
      <c r="N32" s="186"/>
      <c r="AB32" s="220"/>
    </row>
    <row r="33" spans="1:28" s="48" customFormat="1" x14ac:dyDescent="0.15">
      <c r="A33" s="1" t="s">
        <v>269</v>
      </c>
      <c r="B33" s="3"/>
      <c r="C33" s="173"/>
      <c r="D33" s="156" t="s">
        <v>270</v>
      </c>
      <c r="E33" s="177"/>
      <c r="F33" s="175"/>
      <c r="G33" s="175"/>
      <c r="H33" s="175"/>
      <c r="I33" s="175"/>
      <c r="J33" s="156"/>
      <c r="K33" s="156"/>
      <c r="L33" s="170"/>
      <c r="M33" s="171">
        <v>103856</v>
      </c>
      <c r="N33" s="172" t="s">
        <v>338</v>
      </c>
      <c r="Q33" s="48">
        <f>IF(COUNTIF(Q34:Q38,"-")=COUNTA(Q34:Q38),"-",SUM(Q34:Q38))</f>
        <v>103856415478</v>
      </c>
      <c r="AB33" s="220"/>
    </row>
    <row r="34" spans="1:28" s="48" customFormat="1" x14ac:dyDescent="0.15">
      <c r="A34" s="1" t="s">
        <v>271</v>
      </c>
      <c r="B34" s="3"/>
      <c r="C34" s="173"/>
      <c r="D34" s="156"/>
      <c r="E34" s="177" t="s">
        <v>272</v>
      </c>
      <c r="F34" s="175"/>
      <c r="G34" s="175"/>
      <c r="H34" s="175"/>
      <c r="I34" s="175"/>
      <c r="J34" s="156"/>
      <c r="K34" s="156"/>
      <c r="L34" s="170"/>
      <c r="M34" s="171">
        <v>59565</v>
      </c>
      <c r="N34" s="172"/>
      <c r="Q34" s="48">
        <v>59564903785</v>
      </c>
      <c r="AB34" s="220"/>
    </row>
    <row r="35" spans="1:28" s="48" customFormat="1" x14ac:dyDescent="0.15">
      <c r="A35" s="1" t="s">
        <v>273</v>
      </c>
      <c r="B35" s="3"/>
      <c r="C35" s="173"/>
      <c r="D35" s="156"/>
      <c r="E35" s="177" t="s">
        <v>274</v>
      </c>
      <c r="F35" s="175"/>
      <c r="G35" s="175"/>
      <c r="H35" s="175"/>
      <c r="I35" s="175"/>
      <c r="J35" s="156"/>
      <c r="K35" s="156"/>
      <c r="L35" s="170"/>
      <c r="M35" s="171">
        <v>42170</v>
      </c>
      <c r="N35" s="172"/>
      <c r="Q35" s="48">
        <v>42169515144</v>
      </c>
      <c r="AB35" s="220"/>
    </row>
    <row r="36" spans="1:28" s="48" customFormat="1" x14ac:dyDescent="0.15">
      <c r="A36" s="1" t="s">
        <v>275</v>
      </c>
      <c r="B36" s="3"/>
      <c r="C36" s="173"/>
      <c r="D36" s="156"/>
      <c r="E36" s="177" t="s">
        <v>276</v>
      </c>
      <c r="F36" s="175"/>
      <c r="G36" s="175"/>
      <c r="H36" s="175"/>
      <c r="I36" s="175"/>
      <c r="J36" s="156"/>
      <c r="K36" s="156"/>
      <c r="L36" s="170"/>
      <c r="M36" s="171">
        <v>1</v>
      </c>
      <c r="N36" s="172"/>
      <c r="Q36" s="48">
        <v>1484000</v>
      </c>
      <c r="AB36" s="220"/>
    </row>
    <row r="37" spans="1:28" s="48" customFormat="1" x14ac:dyDescent="0.15">
      <c r="A37" s="1" t="s">
        <v>277</v>
      </c>
      <c r="B37" s="3"/>
      <c r="C37" s="173"/>
      <c r="D37" s="156"/>
      <c r="E37" s="177" t="s">
        <v>278</v>
      </c>
      <c r="F37" s="175"/>
      <c r="G37" s="175"/>
      <c r="H37" s="175"/>
      <c r="I37" s="175"/>
      <c r="J37" s="156"/>
      <c r="K37" s="156"/>
      <c r="L37" s="170"/>
      <c r="M37" s="171">
        <v>2121</v>
      </c>
      <c r="N37" s="172"/>
      <c r="Q37" s="48">
        <v>2120512549</v>
      </c>
      <c r="AB37" s="220"/>
    </row>
    <row r="38" spans="1:28" s="48" customFormat="1" x14ac:dyDescent="0.15">
      <c r="A38" s="1" t="s">
        <v>279</v>
      </c>
      <c r="B38" s="3"/>
      <c r="C38" s="173"/>
      <c r="D38" s="156"/>
      <c r="E38" s="177" t="s">
        <v>240</v>
      </c>
      <c r="F38" s="175"/>
      <c r="G38" s="175"/>
      <c r="H38" s="175"/>
      <c r="I38" s="175"/>
      <c r="J38" s="156"/>
      <c r="K38" s="156"/>
      <c r="L38" s="170"/>
      <c r="M38" s="171" t="s">
        <v>337</v>
      </c>
      <c r="N38" s="172"/>
      <c r="Q38" s="48" t="s">
        <v>11</v>
      </c>
      <c r="AB38" s="220"/>
    </row>
    <row r="39" spans="1:28" s="48" customFormat="1" x14ac:dyDescent="0.15">
      <c r="A39" s="1" t="s">
        <v>280</v>
      </c>
      <c r="B39" s="3"/>
      <c r="C39" s="173"/>
      <c r="D39" s="156" t="s">
        <v>281</v>
      </c>
      <c r="E39" s="177"/>
      <c r="F39" s="175"/>
      <c r="G39" s="175"/>
      <c r="H39" s="175"/>
      <c r="I39" s="177"/>
      <c r="J39" s="156"/>
      <c r="K39" s="156"/>
      <c r="L39" s="170"/>
      <c r="M39" s="171">
        <v>58249</v>
      </c>
      <c r="N39" s="172" t="s">
        <v>338</v>
      </c>
      <c r="Q39" s="48">
        <f>IF(COUNTIF(Q40:Q44,"-")=COUNTA(Q40:Q44),"-",SUM(Q40:Q44))</f>
        <v>58249308467</v>
      </c>
      <c r="AB39" s="220"/>
    </row>
    <row r="40" spans="1:28" s="48" customFormat="1" x14ac:dyDescent="0.15">
      <c r="A40" s="1" t="s">
        <v>282</v>
      </c>
      <c r="B40" s="3"/>
      <c r="C40" s="173"/>
      <c r="D40" s="156"/>
      <c r="E40" s="177" t="s">
        <v>255</v>
      </c>
      <c r="F40" s="175"/>
      <c r="G40" s="175"/>
      <c r="H40" s="175"/>
      <c r="I40" s="177"/>
      <c r="J40" s="156"/>
      <c r="K40" s="156"/>
      <c r="L40" s="170"/>
      <c r="M40" s="171">
        <v>24284</v>
      </c>
      <c r="N40" s="172"/>
      <c r="Q40" s="48">
        <v>24284121330</v>
      </c>
      <c r="AB40" s="220"/>
    </row>
    <row r="41" spans="1:28" s="48" customFormat="1" x14ac:dyDescent="0.15">
      <c r="A41" s="1" t="s">
        <v>283</v>
      </c>
      <c r="B41" s="3"/>
      <c r="C41" s="173"/>
      <c r="D41" s="156"/>
      <c r="E41" s="177" t="s">
        <v>284</v>
      </c>
      <c r="F41" s="175"/>
      <c r="G41" s="175"/>
      <c r="H41" s="175"/>
      <c r="I41" s="177"/>
      <c r="J41" s="156"/>
      <c r="K41" s="156"/>
      <c r="L41" s="170"/>
      <c r="M41" s="171">
        <v>27328</v>
      </c>
      <c r="N41" s="172"/>
      <c r="Q41" s="48">
        <v>27327819609</v>
      </c>
      <c r="AB41" s="220"/>
    </row>
    <row r="42" spans="1:28" s="48" customFormat="1" x14ac:dyDescent="0.15">
      <c r="A42" s="1" t="s">
        <v>285</v>
      </c>
      <c r="B42" s="3"/>
      <c r="C42" s="173"/>
      <c r="D42" s="156"/>
      <c r="E42" s="177" t="s">
        <v>286</v>
      </c>
      <c r="F42" s="175"/>
      <c r="G42" s="156"/>
      <c r="H42" s="175"/>
      <c r="I42" s="175"/>
      <c r="J42" s="156"/>
      <c r="K42" s="156"/>
      <c r="L42" s="170"/>
      <c r="M42" s="171">
        <v>2363</v>
      </c>
      <c r="N42" s="172"/>
      <c r="Q42" s="48">
        <v>2362722318</v>
      </c>
      <c r="AB42" s="220"/>
    </row>
    <row r="43" spans="1:28" s="48" customFormat="1" x14ac:dyDescent="0.15">
      <c r="A43" s="1" t="s">
        <v>287</v>
      </c>
      <c r="B43" s="3"/>
      <c r="C43" s="173"/>
      <c r="D43" s="156"/>
      <c r="E43" s="177" t="s">
        <v>288</v>
      </c>
      <c r="F43" s="175"/>
      <c r="G43" s="156"/>
      <c r="H43" s="175"/>
      <c r="I43" s="175"/>
      <c r="J43" s="156"/>
      <c r="K43" s="156"/>
      <c r="L43" s="170"/>
      <c r="M43" s="171">
        <v>3670</v>
      </c>
      <c r="N43" s="172"/>
      <c r="Q43" s="48">
        <v>3669877479</v>
      </c>
      <c r="AB43" s="220"/>
    </row>
    <row r="44" spans="1:28" s="48" customFormat="1" x14ac:dyDescent="0.15">
      <c r="A44" s="1" t="s">
        <v>289</v>
      </c>
      <c r="B44" s="3"/>
      <c r="C44" s="173"/>
      <c r="D44" s="156"/>
      <c r="E44" s="177" t="s">
        <v>259</v>
      </c>
      <c r="F44" s="175"/>
      <c r="G44" s="175"/>
      <c r="H44" s="175"/>
      <c r="I44" s="175"/>
      <c r="J44" s="156"/>
      <c r="K44" s="156"/>
      <c r="L44" s="170"/>
      <c r="M44" s="171">
        <v>605</v>
      </c>
      <c r="N44" s="172"/>
      <c r="Q44" s="48">
        <v>604767731</v>
      </c>
      <c r="AB44" s="220"/>
    </row>
    <row r="45" spans="1:28" s="48" customFormat="1" x14ac:dyDescent="0.15">
      <c r="A45" s="1" t="s">
        <v>267</v>
      </c>
      <c r="B45" s="3"/>
      <c r="C45" s="178" t="s">
        <v>268</v>
      </c>
      <c r="D45" s="179"/>
      <c r="E45" s="180"/>
      <c r="F45" s="181"/>
      <c r="G45" s="181"/>
      <c r="H45" s="181"/>
      <c r="I45" s="181"/>
      <c r="J45" s="179"/>
      <c r="K45" s="179"/>
      <c r="L45" s="182"/>
      <c r="M45" s="183">
        <v>-45607</v>
      </c>
      <c r="N45" s="184"/>
      <c r="Q45" s="48">
        <f>IF(AND(Q33="-",Q39="-"),"-",SUM(Q39)-SUM(Q33))</f>
        <v>-45607107011</v>
      </c>
      <c r="AB45" s="220"/>
    </row>
    <row r="46" spans="1:28" s="48" customFormat="1" x14ac:dyDescent="0.15">
      <c r="A46" s="1"/>
      <c r="B46" s="3"/>
      <c r="C46" s="173" t="s">
        <v>330</v>
      </c>
      <c r="D46" s="156"/>
      <c r="E46" s="177"/>
      <c r="F46" s="175"/>
      <c r="G46" s="175"/>
      <c r="H46" s="175"/>
      <c r="I46" s="175"/>
      <c r="J46" s="156"/>
      <c r="K46" s="156"/>
      <c r="L46" s="170"/>
      <c r="M46" s="185"/>
      <c r="N46" s="186"/>
      <c r="AB46" s="220"/>
    </row>
    <row r="47" spans="1:28" s="48" customFormat="1" x14ac:dyDescent="0.15">
      <c r="A47" s="1" t="s">
        <v>292</v>
      </c>
      <c r="B47" s="3"/>
      <c r="C47" s="173"/>
      <c r="D47" s="156" t="s">
        <v>293</v>
      </c>
      <c r="E47" s="177"/>
      <c r="F47" s="175"/>
      <c r="G47" s="175"/>
      <c r="H47" s="175"/>
      <c r="I47" s="175"/>
      <c r="J47" s="156"/>
      <c r="K47" s="156"/>
      <c r="L47" s="170"/>
      <c r="M47" s="171">
        <v>166741</v>
      </c>
      <c r="N47" s="172"/>
      <c r="Q47" s="48">
        <f>IF(COUNTIF(Q48:Q49,"-")=COUNTA(Q48:Q49),"-",SUM(Q48:Q49))</f>
        <v>166740608004</v>
      </c>
      <c r="AB47" s="220"/>
    </row>
    <row r="48" spans="1:28" s="48" customFormat="1" x14ac:dyDescent="0.15">
      <c r="A48" s="1" t="s">
        <v>294</v>
      </c>
      <c r="B48" s="3"/>
      <c r="C48" s="173"/>
      <c r="D48" s="156"/>
      <c r="E48" s="177" t="s">
        <v>331</v>
      </c>
      <c r="F48" s="175"/>
      <c r="G48" s="175"/>
      <c r="H48" s="175"/>
      <c r="I48" s="175"/>
      <c r="J48" s="156"/>
      <c r="K48" s="156"/>
      <c r="L48" s="170"/>
      <c r="M48" s="171">
        <v>165314</v>
      </c>
      <c r="N48" s="172"/>
      <c r="Q48" s="48">
        <v>165313961980</v>
      </c>
      <c r="AB48" s="220"/>
    </row>
    <row r="49" spans="1:28" s="48" customFormat="1" x14ac:dyDescent="0.15">
      <c r="A49" s="1" t="s">
        <v>295</v>
      </c>
      <c r="B49" s="3"/>
      <c r="C49" s="173"/>
      <c r="D49" s="156"/>
      <c r="E49" s="177" t="s">
        <v>240</v>
      </c>
      <c r="F49" s="175"/>
      <c r="G49" s="175"/>
      <c r="H49" s="175"/>
      <c r="I49" s="175"/>
      <c r="J49" s="156"/>
      <c r="K49" s="156"/>
      <c r="L49" s="170"/>
      <c r="M49" s="171">
        <v>1427</v>
      </c>
      <c r="N49" s="172"/>
      <c r="Q49" s="48">
        <v>1426646024</v>
      </c>
      <c r="AB49" s="220"/>
    </row>
    <row r="50" spans="1:28" s="48" customFormat="1" x14ac:dyDescent="0.15">
      <c r="A50" s="1" t="s">
        <v>296</v>
      </c>
      <c r="B50" s="3"/>
      <c r="C50" s="173"/>
      <c r="D50" s="156" t="s">
        <v>297</v>
      </c>
      <c r="E50" s="177"/>
      <c r="F50" s="175"/>
      <c r="G50" s="175"/>
      <c r="H50" s="175"/>
      <c r="I50" s="175"/>
      <c r="J50" s="156"/>
      <c r="K50" s="156"/>
      <c r="L50" s="170"/>
      <c r="M50" s="171">
        <v>162046</v>
      </c>
      <c r="N50" s="172"/>
      <c r="Q50" s="48">
        <f>IF(COUNTIF(Q51:Q52,"-")=COUNTA(Q51:Q52),"-",SUM(Q51:Q52))</f>
        <v>162045589980</v>
      </c>
      <c r="AB50" s="220"/>
    </row>
    <row r="51" spans="1:28" s="48" customFormat="1" x14ac:dyDescent="0.15">
      <c r="A51" s="1" t="s">
        <v>298</v>
      </c>
      <c r="B51" s="3"/>
      <c r="C51" s="173"/>
      <c r="D51" s="156"/>
      <c r="E51" s="177" t="s">
        <v>332</v>
      </c>
      <c r="F51" s="175"/>
      <c r="G51" s="175"/>
      <c r="H51" s="175"/>
      <c r="I51" s="169"/>
      <c r="J51" s="156"/>
      <c r="K51" s="156"/>
      <c r="L51" s="170"/>
      <c r="M51" s="171">
        <v>162046</v>
      </c>
      <c r="N51" s="172"/>
      <c r="Q51" s="48">
        <v>162045589980</v>
      </c>
      <c r="AB51" s="220"/>
    </row>
    <row r="52" spans="1:28" s="48" customFormat="1" x14ac:dyDescent="0.15">
      <c r="A52" s="1" t="s">
        <v>299</v>
      </c>
      <c r="B52" s="3"/>
      <c r="C52" s="173"/>
      <c r="D52" s="156"/>
      <c r="E52" s="177" t="s">
        <v>259</v>
      </c>
      <c r="F52" s="175"/>
      <c r="G52" s="175"/>
      <c r="H52" s="175"/>
      <c r="I52" s="187"/>
      <c r="J52" s="156"/>
      <c r="K52" s="156"/>
      <c r="L52" s="170"/>
      <c r="M52" s="171" t="s">
        <v>340</v>
      </c>
      <c r="N52" s="172"/>
      <c r="Q52" s="48" t="s">
        <v>11</v>
      </c>
      <c r="AB52" s="220"/>
    </row>
    <row r="53" spans="1:28" s="48" customFormat="1" x14ac:dyDescent="0.15">
      <c r="A53" s="1" t="s">
        <v>290</v>
      </c>
      <c r="B53" s="3"/>
      <c r="C53" s="178" t="s">
        <v>291</v>
      </c>
      <c r="D53" s="179"/>
      <c r="E53" s="180"/>
      <c r="F53" s="181"/>
      <c r="G53" s="181"/>
      <c r="H53" s="181"/>
      <c r="I53" s="188"/>
      <c r="J53" s="179"/>
      <c r="K53" s="179"/>
      <c r="L53" s="182"/>
      <c r="M53" s="183">
        <v>-4695</v>
      </c>
      <c r="N53" s="184"/>
      <c r="Q53" s="48">
        <f>IF(AND(Q47="-",Q50="-"),"-",SUM(Q50)-SUM(Q47))</f>
        <v>-4695018024</v>
      </c>
      <c r="AB53" s="220"/>
    </row>
    <row r="54" spans="1:28" s="48" customFormat="1" x14ac:dyDescent="0.15">
      <c r="A54" s="1" t="s">
        <v>300</v>
      </c>
      <c r="B54" s="3"/>
      <c r="C54" s="304" t="s">
        <v>301</v>
      </c>
      <c r="D54" s="305"/>
      <c r="E54" s="305"/>
      <c r="F54" s="305"/>
      <c r="G54" s="305"/>
      <c r="H54" s="305"/>
      <c r="I54" s="305"/>
      <c r="J54" s="305"/>
      <c r="K54" s="305"/>
      <c r="L54" s="306"/>
      <c r="M54" s="183">
        <v>-7730</v>
      </c>
      <c r="N54" s="184" t="s">
        <v>338</v>
      </c>
      <c r="Q54" s="48">
        <f>IF(AND(Q31="-",Q45="-",Q53="-"),"-",SUM(Q31,Q45,Q53))</f>
        <v>-7729564051</v>
      </c>
      <c r="AB54" s="220"/>
    </row>
    <row r="55" spans="1:28" s="48" customFormat="1" ht="14.25" thickBot="1" x14ac:dyDescent="0.2">
      <c r="A55" s="1" t="s">
        <v>302</v>
      </c>
      <c r="B55" s="3"/>
      <c r="C55" s="282" t="s">
        <v>303</v>
      </c>
      <c r="D55" s="283"/>
      <c r="E55" s="283"/>
      <c r="F55" s="283"/>
      <c r="G55" s="283"/>
      <c r="H55" s="283"/>
      <c r="I55" s="283"/>
      <c r="J55" s="283"/>
      <c r="K55" s="283"/>
      <c r="L55" s="284"/>
      <c r="M55" s="183">
        <v>26688</v>
      </c>
      <c r="N55" s="184"/>
      <c r="Q55" s="48">
        <v>26687616225</v>
      </c>
      <c r="AB55" s="220"/>
    </row>
    <row r="56" spans="1:28" s="48" customFormat="1" ht="14.25" hidden="1" thickBot="1" x14ac:dyDescent="0.2">
      <c r="A56" s="1">
        <v>4435000</v>
      </c>
      <c r="B56" s="3"/>
      <c r="C56" s="285" t="s">
        <v>221</v>
      </c>
      <c r="D56" s="286"/>
      <c r="E56" s="286"/>
      <c r="F56" s="286"/>
      <c r="G56" s="286"/>
      <c r="H56" s="286"/>
      <c r="I56" s="286"/>
      <c r="J56" s="286"/>
      <c r="K56" s="286"/>
      <c r="L56" s="287"/>
      <c r="M56" s="189" t="s">
        <v>342</v>
      </c>
      <c r="N56" s="184"/>
      <c r="Q56" s="48" t="s">
        <v>340</v>
      </c>
      <c r="AB56" s="220"/>
    </row>
    <row r="57" spans="1:28" s="48" customFormat="1" ht="14.25" thickBot="1" x14ac:dyDescent="0.2">
      <c r="A57" s="1" t="s">
        <v>304</v>
      </c>
      <c r="B57" s="3"/>
      <c r="C57" s="288" t="s">
        <v>305</v>
      </c>
      <c r="D57" s="289"/>
      <c r="E57" s="289"/>
      <c r="F57" s="289"/>
      <c r="G57" s="289"/>
      <c r="H57" s="289"/>
      <c r="I57" s="289"/>
      <c r="J57" s="289"/>
      <c r="K57" s="289"/>
      <c r="L57" s="290"/>
      <c r="M57" s="190">
        <v>18958</v>
      </c>
      <c r="N57" s="191"/>
      <c r="Q57" s="48">
        <f>IF(COUNTIF(Q54:Q56,"-")=COUNTA(Q54:Q56),"-",SUM(Q54:Q56))</f>
        <v>18958052174</v>
      </c>
      <c r="AB57" s="220"/>
    </row>
    <row r="58" spans="1:28" s="48" customFormat="1" ht="14.25" thickBot="1" x14ac:dyDescent="0.2">
      <c r="A58" s="1"/>
      <c r="B58" s="3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3"/>
      <c r="N58" s="194"/>
      <c r="AB58" s="220"/>
    </row>
    <row r="59" spans="1:28" s="48" customFormat="1" x14ac:dyDescent="0.15">
      <c r="A59" s="1" t="s">
        <v>306</v>
      </c>
      <c r="B59" s="3"/>
      <c r="C59" s="195" t="s">
        <v>307</v>
      </c>
      <c r="D59" s="196"/>
      <c r="E59" s="196"/>
      <c r="F59" s="196"/>
      <c r="G59" s="196"/>
      <c r="H59" s="196"/>
      <c r="I59" s="196"/>
      <c r="J59" s="196"/>
      <c r="K59" s="196"/>
      <c r="L59" s="196"/>
      <c r="M59" s="197">
        <v>2408</v>
      </c>
      <c r="N59" s="198"/>
      <c r="Q59" s="48">
        <v>2407560317</v>
      </c>
      <c r="AB59" s="220"/>
    </row>
    <row r="60" spans="1:28" s="48" customFormat="1" x14ac:dyDescent="0.15">
      <c r="A60" s="1" t="s">
        <v>308</v>
      </c>
      <c r="B60" s="3"/>
      <c r="C60" s="199" t="s">
        <v>309</v>
      </c>
      <c r="D60" s="200"/>
      <c r="E60" s="200"/>
      <c r="F60" s="200"/>
      <c r="G60" s="200"/>
      <c r="H60" s="200"/>
      <c r="I60" s="200"/>
      <c r="J60" s="200"/>
      <c r="K60" s="200"/>
      <c r="L60" s="200"/>
      <c r="M60" s="183">
        <v>112</v>
      </c>
      <c r="N60" s="184"/>
      <c r="Q60" s="48">
        <v>111695847</v>
      </c>
      <c r="AB60" s="220"/>
    </row>
    <row r="61" spans="1:28" s="48" customFormat="1" ht="14.25" thickBot="1" x14ac:dyDescent="0.2">
      <c r="A61" s="1" t="s">
        <v>310</v>
      </c>
      <c r="B61" s="3"/>
      <c r="C61" s="201" t="s">
        <v>311</v>
      </c>
      <c r="D61" s="202"/>
      <c r="E61" s="202"/>
      <c r="F61" s="202"/>
      <c r="G61" s="202"/>
      <c r="H61" s="202"/>
      <c r="I61" s="202"/>
      <c r="J61" s="202"/>
      <c r="K61" s="202"/>
      <c r="L61" s="202"/>
      <c r="M61" s="203">
        <v>2519</v>
      </c>
      <c r="N61" s="204" t="s">
        <v>338</v>
      </c>
      <c r="Q61" s="48">
        <f>IF(COUNTIF(Q59:Q60,"-")=COUNTA(Q59:Q60),"-",SUM(Q59:Q60))</f>
        <v>2519256164</v>
      </c>
      <c r="AB61" s="220"/>
    </row>
    <row r="62" spans="1:28" s="48" customFormat="1" ht="14.25" thickBot="1" x14ac:dyDescent="0.2">
      <c r="A62" s="1" t="s">
        <v>312</v>
      </c>
      <c r="B62" s="3"/>
      <c r="C62" s="205" t="s">
        <v>313</v>
      </c>
      <c r="D62" s="206"/>
      <c r="E62" s="207"/>
      <c r="F62" s="208"/>
      <c r="G62" s="208"/>
      <c r="H62" s="208"/>
      <c r="I62" s="208"/>
      <c r="J62" s="206"/>
      <c r="K62" s="206"/>
      <c r="L62" s="206"/>
      <c r="M62" s="190">
        <v>21477</v>
      </c>
      <c r="N62" s="191"/>
      <c r="Q62" s="48">
        <f>IF(AND(Q57="-",Q61="-"),"-",SUM(Q57,Q61))</f>
        <v>21477308338</v>
      </c>
      <c r="AB62" s="220"/>
    </row>
    <row r="63" spans="1:28" s="48" customFormat="1" ht="6.75" customHeight="1" x14ac:dyDescent="0.15">
      <c r="A63" s="1"/>
      <c r="B63" s="3"/>
      <c r="C63" s="155"/>
      <c r="D63" s="155"/>
      <c r="E63" s="209"/>
      <c r="F63" s="210"/>
      <c r="G63" s="210"/>
      <c r="H63" s="210"/>
      <c r="I63" s="211"/>
      <c r="J63" s="212"/>
      <c r="K63" s="212"/>
      <c r="L63" s="212"/>
      <c r="M63" s="3"/>
      <c r="N63" s="3"/>
    </row>
    <row r="64" spans="1:28" s="48" customFormat="1" x14ac:dyDescent="0.15">
      <c r="A64" s="1"/>
      <c r="B64" s="3"/>
      <c r="C64" s="155"/>
      <c r="D64" s="213" t="s">
        <v>323</v>
      </c>
      <c r="E64" s="209"/>
      <c r="F64" s="210"/>
      <c r="G64" s="210"/>
      <c r="H64" s="210"/>
      <c r="I64" s="214"/>
      <c r="J64" s="212"/>
      <c r="K64" s="212"/>
      <c r="L64" s="212"/>
      <c r="M64" s="3"/>
      <c r="N64" s="3"/>
    </row>
  </sheetData>
  <mergeCells count="9">
    <mergeCell ref="C55:L55"/>
    <mergeCell ref="C56:L56"/>
    <mergeCell ref="C57:L57"/>
    <mergeCell ref="C4:N4"/>
    <mergeCell ref="C5:N5"/>
    <mergeCell ref="C6:N6"/>
    <mergeCell ref="C8:L9"/>
    <mergeCell ref="M8:N9"/>
    <mergeCell ref="C54:L54"/>
  </mergeCells>
  <phoneticPr fontId="11"/>
  <pageMargins left="1.6929133858267718" right="0.70866141732283472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2018-12-18T15:29:36Z</cp:lastPrinted>
  <dcterms:created xsi:type="dcterms:W3CDTF">2018-12-13T12:44:00Z</dcterms:created>
  <dcterms:modified xsi:type="dcterms:W3CDTF">2018-12-25T12:35:34Z</dcterms:modified>
</cp:coreProperties>
</file>